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Population" sheetId="2" r:id="rId5"/>
    <sheet state="visible" name="Food waste" sheetId="3" r:id="rId6"/>
    <sheet state="visible" name="Biofuel" sheetId="4" r:id="rId7"/>
    <sheet state="visible" name="Meat Production" sheetId="5" r:id="rId8"/>
    <sheet state="visible" name="Head Counts" sheetId="6" r:id="rId9"/>
    <sheet state="visible" name="Outdoor Crop Baseline" sheetId="7" r:id="rId10"/>
    <sheet state="visible" name="Outdoor Crop Seasonality" sheetId="8" r:id="rId11"/>
    <sheet state="visible" name="Outdoor Crop Production NW" sheetId="9" r:id="rId12"/>
    <sheet state="visible" name="Example seasonality Post War" sheetId="10" r:id="rId13"/>
    <sheet state="visible" name="example_easier_format" sheetId="11" r:id="rId14"/>
    <sheet state="visible" name="Food Stocks" sheetId="12" r:id="rId15"/>
    <sheet state="visible" name="Seafood - excluding seaweeds" sheetId="13" r:id="rId16"/>
    <sheet state="visible" name="Feed" sheetId="14" r:id="rId17"/>
    <sheet state="visible" name="Grazing" sheetId="15" r:id="rId18"/>
    <sheet state="visible" name="Seaweed" sheetId="16" r:id="rId19"/>
    <sheet state="visible" name="Cellulosic Sugar" sheetId="17" r:id="rId20"/>
    <sheet state="visible" name="Greenhouses" sheetId="18" r:id="rId21"/>
    <sheet state="visible" name="Methane SCP" sheetId="19" r:id="rId22"/>
    <sheet state="visible" name="Combined"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Is this correct? Is this a Xia comment or ours?
	-Mike Hinge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sheet is to get the seasonality logic clear based on crop years and the impact Xia et al showed, and can be deleted if you want Morgan!
	-Mike Hinge</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NOTE: all these data are incorrect
	-Morgan Rivers</t>
      </text>
    </comment>
  </commentList>
</comments>
</file>

<file path=xl/comments4.xml><?xml version="1.0" encoding="utf-8"?>
<comments xmlns:r="http://schemas.openxmlformats.org/officeDocument/2006/relationships" xmlns="http://schemas.openxmlformats.org/spreadsheetml/2006/main">
  <authors>
    <author/>
  </authors>
  <commentList>
    <comment authorId="0" ref="G2">
      <text>
        <t xml:space="preserve">0.2373658875 tonnes dry caloric needed per 1 million population, including an allowance for waste at 23%</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FAOSTAT - 2019 sum of land under temp+perm meadows and pastures</t>
      </text>
    </comment>
    <comment authorId="0" ref="D1">
      <text>
        <t xml:space="preserve">FAOSTAT - 2019 sum of cropland</t>
      </text>
    </comment>
    <comment authorId="0" ref="AG9">
      <text>
        <t xml:space="preserve">https://docs.google.com/spreadsheets/d/1rYcxSe-Z7ztvW-QwTBXT8GABaRmVdDuQ05HXmTHbQ8I/edit#gid=1141282747
C82-C85
	-Morgan Rivers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Note - defined on capital, may be misleading for large countries
	-Mike Hinge
this needs to be done again for 23 degrees latitude for greenhouses. Do you have the raw data anywhere? In general, please link to the way you calculate things because I am unfortunately quite frequently having to redo your work on the integrated model spreadsheets and data. In this case, it would be helpful to get the list of latitudes themselves. Thanks!
	-Morgan Rivers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34">
      <text>
        <t xml:space="preserve">surprising
	-Juan García Martínez</t>
      </text>
    </comment>
  </commentList>
</comments>
</file>

<file path=xl/sharedStrings.xml><?xml version="1.0" encoding="utf-8"?>
<sst xmlns="http://schemas.openxmlformats.org/spreadsheetml/2006/main" count="5570" uniqueCount="567">
  <si>
    <t>Table of contents</t>
  </si>
  <si>
    <t>Tab</t>
  </si>
  <si>
    <t>Description</t>
  </si>
  <si>
    <t>Notes</t>
  </si>
  <si>
    <t>Population</t>
  </si>
  <si>
    <t>Contains population data for countries needed for other parts of the model</t>
  </si>
  <si>
    <t>World bank data</t>
  </si>
  <si>
    <t>Food waste</t>
  </si>
  <si>
    <t>Contains estimates of current day waste by product type, at distribution and retail levels. Retail waste is also estimated post disaster based upon a doubling or tripling of prices.</t>
  </si>
  <si>
    <t>FAOSTAT data, combined with results from Verma et al 2020</t>
  </si>
  <si>
    <r>
      <rPr>
        <color rgb="FF1155CC"/>
        <u/>
      </rPr>
      <t>Outdoor crop Production Seasona</t>
    </r>
    <r>
      <rPr>
        <color rgb="FF000000"/>
        <u/>
      </rPr>
      <t>lity</t>
    </r>
  </si>
  <si>
    <t>Outdoor Crop Production Baseline</t>
  </si>
  <si>
    <t>FAOSTAT Data</t>
  </si>
  <si>
    <t>Outdoor Crop Production NW</t>
  </si>
  <si>
    <t>Food Stocks</t>
  </si>
  <si>
    <t>Food stocks on a country by country level adjusted to the month of May. This includes an allowance for 2 months of stocks in transit.</t>
  </si>
  <si>
    <t>USDA - PSD data</t>
  </si>
  <si>
    <t>Seafood - excluding seaweeds</t>
  </si>
  <si>
    <t>Grazing</t>
  </si>
  <si>
    <t>Seaweed</t>
  </si>
  <si>
    <t>Cellulosic Sugar</t>
  </si>
  <si>
    <t>Greenhouses</t>
  </si>
  <si>
    <t>Methane SCP</t>
  </si>
  <si>
    <t>Combined</t>
  </si>
  <si>
    <t>Summary of Results</t>
  </si>
  <si>
    <t>Value</t>
  </si>
  <si>
    <t>Total caloric deficit, no food trade, nuclear winter</t>
  </si>
  <si>
    <t>Total fat deficit, no food trade, nuclear winter</t>
  </si>
  <si>
    <t>Total protein deficit, no food trade, nuclear winter</t>
  </si>
  <si>
    <t>ISO3 Country Code</t>
  </si>
  <si>
    <t>Country</t>
  </si>
  <si>
    <t>Population (millions), 2020</t>
  </si>
  <si>
    <t>AFG</t>
  </si>
  <si>
    <t>Afghanistan</t>
  </si>
  <si>
    <t>ALB</t>
  </si>
  <si>
    <t>Albania</t>
  </si>
  <si>
    <t>DZA</t>
  </si>
  <si>
    <t>Algeria</t>
  </si>
  <si>
    <t>AGO</t>
  </si>
  <si>
    <t>Angola</t>
  </si>
  <si>
    <t>ARG</t>
  </si>
  <si>
    <t>Argentina</t>
  </si>
  <si>
    <t>ARM</t>
  </si>
  <si>
    <t>Armenia</t>
  </si>
  <si>
    <t>AUS</t>
  </si>
  <si>
    <t>Australia</t>
  </si>
  <si>
    <t>AZE</t>
  </si>
  <si>
    <t>Azerbaijan</t>
  </si>
  <si>
    <t>BHR</t>
  </si>
  <si>
    <t>Bahrain</t>
  </si>
  <si>
    <t>BGD</t>
  </si>
  <si>
    <t>Bangladesh</t>
  </si>
  <si>
    <t>BRB</t>
  </si>
  <si>
    <t>Barbados</t>
  </si>
  <si>
    <t>BLR</t>
  </si>
  <si>
    <t>Belarus</t>
  </si>
  <si>
    <t>BEN</t>
  </si>
  <si>
    <t>Benin</t>
  </si>
  <si>
    <t>BTN</t>
  </si>
  <si>
    <t>Bhutan</t>
  </si>
  <si>
    <t>BOL</t>
  </si>
  <si>
    <t>Bolivia (Plurinational State of)</t>
  </si>
  <si>
    <t>BIH</t>
  </si>
  <si>
    <t>Bosnia and Herzegovina</t>
  </si>
  <si>
    <t>BWA</t>
  </si>
  <si>
    <t>Botswana</t>
  </si>
  <si>
    <t>BRA</t>
  </si>
  <si>
    <t>Brazil</t>
  </si>
  <si>
    <t>BRN</t>
  </si>
  <si>
    <t>Brunei Darussalam</t>
  </si>
  <si>
    <t>BFA</t>
  </si>
  <si>
    <t>Burkina Faso</t>
  </si>
  <si>
    <t>MMR</t>
  </si>
  <si>
    <t>Myanmar</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</si>
  <si>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</si>
  <si>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</si>
  <si>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</si>
  <si>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</si>
  <si>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</si>
  <si>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</si>
  <si>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</si>
  <si>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</si>
  <si>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</si>
  <si>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</si>
  <si>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</si>
  <si>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</si>
  <si>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</si>
  <si>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</si>
  <si>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</si>
  <si>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</si>
  <si>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</si>
  <si>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</si>
  <si>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</si>
  <si>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</si>
  <si>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COD</t>
  </si>
  <si>
    <t>Congo</t>
  </si>
  <si>
    <t>COG</t>
  </si>
  <si>
    <t>Democratic Republic of the Congo</t>
  </si>
  <si>
    <t>CRI</t>
  </si>
  <si>
    <t>Costa Rica</t>
  </si>
  <si>
    <t>CIV</t>
  </si>
  <si>
    <t>C?te d'Ivoire</t>
  </si>
  <si>
    <t>CUB</t>
  </si>
  <si>
    <t>Cuba</t>
  </si>
  <si>
    <t>DJI</t>
  </si>
  <si>
    <t>Djibouti</t>
  </si>
  <si>
    <t>DOM</t>
  </si>
  <si>
    <t>Dominican Republic</t>
  </si>
  <si>
    <t>ECU</t>
  </si>
  <si>
    <t>Ecuador</t>
  </si>
  <si>
    <t>EGY</t>
  </si>
  <si>
    <t>Egypt</t>
  </si>
  <si>
    <t>SLV</t>
  </si>
  <si>
    <t>El Salvador</t>
  </si>
  <si>
    <t>ERI</t>
  </si>
  <si>
    <t>Eritrea</t>
  </si>
  <si>
    <t>SWT</t>
  </si>
  <si>
    <t>Eswatini</t>
  </si>
  <si>
    <t>ETH</t>
  </si>
  <si>
    <t>Ethiopia</t>
  </si>
  <si>
    <t>F5707+GBR</t>
  </si>
  <si>
    <t>European Union (27) + UK</t>
  </si>
  <si>
    <t>FJI</t>
  </si>
  <si>
    <t>Fiji</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</si>
  <si>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</si>
  <si>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</si>
  <si>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</si>
  <si>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</si>
  <si>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</si>
  <si>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</si>
  <si>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</si>
  <si>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</si>
  <si>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</si>
  <si>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</si>
  <si>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</si>
  <si>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</si>
  <si>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</si>
  <si>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</si>
  <si>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</si>
  <si>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</si>
  <si>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</si>
  <si>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</si>
  <si>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</si>
  <si>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</si>
  <si>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IND</t>
  </si>
  <si>
    <t>India</t>
  </si>
  <si>
    <t>IDN</t>
  </si>
  <si>
    <t>Indonesia</t>
  </si>
  <si>
    <t>IRN</t>
  </si>
  <si>
    <t>Iran (Islamic Republic of)</t>
  </si>
  <si>
    <t>IRQ</t>
  </si>
  <si>
    <t>Iraq</t>
  </si>
  <si>
    <t>ISR</t>
  </si>
  <si>
    <t>Israel</t>
  </si>
  <si>
    <t>JAM</t>
  </si>
  <si>
    <t>Jamaica</t>
  </si>
  <si>
    <t>JPN</t>
  </si>
  <si>
    <t>Japan</t>
  </si>
  <si>
    <t>JOR</t>
  </si>
  <si>
    <t>Jordan</t>
  </si>
  <si>
    <t>KAZ</t>
  </si>
  <si>
    <t>Kazakhstan</t>
  </si>
  <si>
    <t>KEN</t>
  </si>
  <si>
    <t>Kenya</t>
  </si>
  <si>
    <t>KOR</t>
  </si>
  <si>
    <t>Democratic People's Republic of Korea</t>
  </si>
  <si>
    <t>PRK</t>
  </si>
  <si>
    <t>Republic of Korea</t>
  </si>
  <si>
    <t>KWT</t>
  </si>
  <si>
    <t>Kuwait</t>
  </si>
  <si>
    <t>KGZ</t>
  </si>
  <si>
    <t>Kyrgyzstan</t>
  </si>
  <si>
    <t>LAO</t>
  </si>
  <si>
    <t>Lao People's Democratic Republic</t>
  </si>
  <si>
    <t>LBN</t>
  </si>
  <si>
    <t>Lebanon</t>
  </si>
  <si>
    <t>LSO</t>
  </si>
  <si>
    <t>Lesotho</t>
  </si>
  <si>
    <t>LBR</t>
  </si>
  <si>
    <t>Liberia</t>
  </si>
  <si>
    <t>LBY</t>
  </si>
  <si>
    <t>Libya</t>
  </si>
  <si>
    <t>MDG</t>
  </si>
  <si>
    <t>Madagascar</t>
  </si>
  <si>
    <t>MWI</t>
  </si>
  <si>
    <t>Malawi</t>
  </si>
  <si>
    <t>MYS</t>
  </si>
  <si>
    <t>Malaysia</t>
  </si>
  <si>
    <t>MLI</t>
  </si>
  <si>
    <t>Mali</t>
  </si>
  <si>
    <t>MRT</t>
  </si>
  <si>
    <t>Mauritania</t>
  </si>
  <si>
    <t>MUS</t>
  </si>
  <si>
    <t>Mauritius</t>
  </si>
  <si>
    <t>MEX</t>
  </si>
  <si>
    <t>Mexico</t>
  </si>
  <si>
    <t>MDA</t>
  </si>
  <si>
    <t>Republic of Moldova</t>
  </si>
  <si>
    <t>MNG</t>
  </si>
  <si>
    <t>Mongolia</t>
  </si>
  <si>
    <t>MAR</t>
  </si>
  <si>
    <t>Morocco</t>
  </si>
  <si>
    <t>MOZ</t>
  </si>
  <si>
    <t>Mozambique</t>
  </si>
  <si>
    <t>NAM</t>
  </si>
  <si>
    <t>Namibia</t>
  </si>
  <si>
    <t>NPL</t>
  </si>
  <si>
    <t>Nepal</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</si>
  <si>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</si>
  <si>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</si>
  <si>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</si>
  <si>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</si>
  <si>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</si>
  <si>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</si>
  <si>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</si>
  <si>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</si>
  <si>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</si>
  <si>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</si>
  <si>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</si>
  <si>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</si>
  <si>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</si>
  <si>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</si>
  <si>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</si>
  <si>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</si>
  <si>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</si>
  <si>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</si>
  <si>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</si>
  <si>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</si>
  <si>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</si>
  <si>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</si>
  <si>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</si>
  <si>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</si>
  <si>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</si>
  <si>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</si>
  <si>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QAT</t>
  </si>
  <si>
    <t>Qatar</t>
  </si>
  <si>
    <t>RUS</t>
  </si>
  <si>
    <t>Russian Federation</t>
  </si>
  <si>
    <t>RWA</t>
  </si>
  <si>
    <t>Rwanda</t>
  </si>
  <si>
    <t>SAU</t>
  </si>
  <si>
    <t>Saudi Arabia</t>
  </si>
  <si>
    <t>SEN</t>
  </si>
  <si>
    <t>Senegal</t>
  </si>
  <si>
    <t>SRB</t>
  </si>
  <si>
    <t>Serbia</t>
  </si>
  <si>
    <t>SLE</t>
  </si>
  <si>
    <t>Sierra Leone</t>
  </si>
  <si>
    <t>SGP</t>
  </si>
  <si>
    <t>Singapore</t>
  </si>
  <si>
    <t>SOM</t>
  </si>
  <si>
    <t>Somalia</t>
  </si>
  <si>
    <t>ZAF</t>
  </si>
  <si>
    <t>South Africa</t>
  </si>
  <si>
    <t>SSD</t>
  </si>
  <si>
    <t>South Sudan</t>
  </si>
  <si>
    <t>LKA</t>
  </si>
  <si>
    <t>Sri Lanka</t>
  </si>
  <si>
    <t>SDN</t>
  </si>
  <si>
    <t>Sudan</t>
  </si>
  <si>
    <t>SUR</t>
  </si>
  <si>
    <t>Suriname</t>
  </si>
  <si>
    <t>CHE</t>
  </si>
  <si>
    <t>Switzerland</t>
  </si>
  <si>
    <t>SYR</t>
  </si>
  <si>
    <t>Syrian Arab Republic</t>
  </si>
  <si>
    <t>TWN</t>
  </si>
  <si>
    <t>Taiwan</t>
  </si>
  <si>
    <t>TJK</t>
  </si>
  <si>
    <t>Tajikistan</t>
  </si>
  <si>
    <t>TZA</t>
  </si>
  <si>
    <t>United Republic of Tanzania</t>
  </si>
  <si>
    <t>THA</t>
  </si>
  <si>
    <t>Thailand</t>
  </si>
  <si>
    <t>TGO</t>
  </si>
  <si>
    <t>Togo</t>
  </si>
  <si>
    <t>TTO</t>
  </si>
  <si>
    <t>Trinidad and Tobago</t>
  </si>
  <si>
    <t>TUN</t>
  </si>
  <si>
    <t>Tunisia</t>
  </si>
  <si>
    <t>TUR</t>
  </si>
  <si>
    <t>T?rkiye</t>
  </si>
  <si>
    <t>TKM</t>
  </si>
  <si>
    <t>Turkmenistan</t>
  </si>
  <si>
    <t>UGA</t>
  </si>
  <si>
    <t>Uganda</t>
  </si>
  <si>
    <t>UKR</t>
  </si>
  <si>
    <t>Ukraine</t>
  </si>
  <si>
    <t>ARE</t>
  </si>
  <si>
    <t>United Arab Emirates</t>
  </si>
  <si>
    <t>USA</t>
  </si>
  <si>
    <t>United States of America</t>
  </si>
  <si>
    <t>URY</t>
  </si>
  <si>
    <t>Uruguay</t>
  </si>
  <si>
    <t>UZB</t>
  </si>
  <si>
    <t>Uzbekistan</t>
  </si>
  <si>
    <t>VEN</t>
  </si>
  <si>
    <t>Venezuela (Bolivarian Republic of)</t>
  </si>
  <si>
    <t>VNM</t>
  </si>
  <si>
    <t>Viet Nam</t>
  </si>
  <si>
    <t>YEM</t>
  </si>
  <si>
    <t>Yemen</t>
  </si>
  <si>
    <t>ZMB</t>
  </si>
  <si>
    <t>Zambia</t>
  </si>
  <si>
    <t>ZWE</t>
  </si>
  <si>
    <t>Zimbabwe</t>
  </si>
  <si>
    <t>World</t>
  </si>
  <si>
    <t>Distribution losses:</t>
  </si>
  <si>
    <t>Cereals</t>
  </si>
  <si>
    <t>Roots/tubers</t>
  </si>
  <si>
    <t>Sugar</t>
  </si>
  <si>
    <t>Oilseeds</t>
  </si>
  <si>
    <t>Crops (Greenhouses/ outdoor growing)</t>
  </si>
  <si>
    <t>Meat</t>
  </si>
  <si>
    <t>Dairy</t>
  </si>
  <si>
    <t>Seafood</t>
  </si>
  <si>
    <t>Retail waste</t>
  </si>
  <si>
    <t>% wasted - pre disaster</t>
  </si>
  <si>
    <t>% wasted - post disaster - food prices double</t>
  </si>
  <si>
    <t>% wasted - post disaster - food prices triple</t>
  </si>
  <si>
    <t>Biofuel/other caloric consumption in 2020 (million dry caloric tons)</t>
  </si>
  <si>
    <t>Biofuel/other fat consumption in 2020 (tonnes)</t>
  </si>
  <si>
    <t>Biofuel/other protein consumption in 2020 (tonnes)</t>
  </si>
  <si>
    <t>Biofuel/other carbohydrate consumption in 2020 (tonnes)</t>
  </si>
  <si>
    <t>Chicken production in 2020 (tonnes)</t>
  </si>
  <si>
    <t>Pork production in 2020 (tonnes)</t>
  </si>
  <si>
    <t>Beef production in 2020 (tonnes)</t>
  </si>
  <si>
    <t>Turkiye</t>
  </si>
  <si>
    <t>Small animal count</t>
  </si>
  <si>
    <t>Medium animal count</t>
  </si>
  <si>
    <t>Large animal count</t>
  </si>
  <si>
    <t>Dairy cow count</t>
  </si>
  <si>
    <t>World (billions)</t>
  </si>
  <si>
    <t>Outdoor crop caloric production in 2020 (dry caloric tons)</t>
  </si>
  <si>
    <t>Outdoor crop fat production in 2020 (tonnes)</t>
  </si>
  <si>
    <t>Outdoor crop protein production in 2020 (tonnes)</t>
  </si>
  <si>
    <t>world</t>
  </si>
  <si>
    <t>world million tonnes</t>
  </si>
  <si>
    <t>Seasonality of staple crop output</t>
  </si>
  <si>
    <t>January</t>
  </si>
  <si>
    <t>February</t>
  </si>
  <si>
    <t>March</t>
  </si>
  <si>
    <t>April</t>
  </si>
  <si>
    <t>May</t>
  </si>
  <si>
    <t>June</t>
  </si>
  <si>
    <t>July</t>
  </si>
  <si>
    <t>August</t>
  </si>
  <si>
    <t>September</t>
  </si>
  <si>
    <t>October</t>
  </si>
  <si>
    <t>November</t>
  </si>
  <si>
    <t>December</t>
  </si>
  <si>
    <t>reduction_year1</t>
  </si>
  <si>
    <t>reduction_year2</t>
  </si>
  <si>
    <t>reduction_year3</t>
  </si>
  <si>
    <t>reduction_year4</t>
  </si>
  <si>
    <t>reduction_year5</t>
  </si>
  <si>
    <t>Percent reduction - Year 1</t>
  </si>
  <si>
    <t>Percent reduction - Year 2</t>
  </si>
  <si>
    <t>Percent reduction - Year 3</t>
  </si>
  <si>
    <t>Percent reduction - Year 4</t>
  </si>
  <si>
    <t>Percent reduction - Year 5</t>
  </si>
  <si>
    <t>Crop output - Year 1  - '000 tonnes dry cal</t>
  </si>
  <si>
    <t>Crop output - Year 2  - '000 tonnes dry cal</t>
  </si>
  <si>
    <t>Crop output - Year 3  - '000 tonnes dry cal</t>
  </si>
  <si>
    <t>Crop output - Year 4  - '000 tonnes dry cal</t>
  </si>
  <si>
    <t>Crop output - Year 5  - '000 tonnes dry cal</t>
  </si>
  <si>
    <t>percent change in crop production</t>
  </si>
  <si>
    <t>year 1 is after may</t>
  </si>
  <si>
    <t>year 2 starts january</t>
  </si>
  <si>
    <t>% of baseline</t>
  </si>
  <si>
    <t>Summary</t>
  </si>
  <si>
    <t>000 tonnes, dry caloric</t>
  </si>
  <si>
    <t>reduction_year1_may</t>
  </si>
  <si>
    <t>reduction_year1_june</t>
  </si>
  <si>
    <t>reduction_year1_july</t>
  </si>
  <si>
    <t>reduction_year1_august</t>
  </si>
  <si>
    <t>reduction_year1_september</t>
  </si>
  <si>
    <t>reduction_year1_october</t>
  </si>
  <si>
    <t>reduction_year1_november</t>
  </si>
  <si>
    <t>reduction_year1_december</t>
  </si>
  <si>
    <t>reduction_year2_january</t>
  </si>
  <si>
    <t>reduction_year2_february</t>
  </si>
  <si>
    <t>reduction_year2_march</t>
  </si>
  <si>
    <t>reduction_year2_april</t>
  </si>
  <si>
    <t>reduction_year2_may</t>
  </si>
  <si>
    <t>reduction_year2_june</t>
  </si>
  <si>
    <t>reduction_year2_july</t>
  </si>
  <si>
    <t>reduction_year2_august</t>
  </si>
  <si>
    <t>reduction_year2_september</t>
  </si>
  <si>
    <t>reduction_year2_october</t>
  </si>
  <si>
    <t>reduction_year2_november</t>
  </si>
  <si>
    <t>reduction_year2_december</t>
  </si>
  <si>
    <t>Food Stocks calories, approximate, May 2016-2020 average, million tonnes dry caloric value</t>
  </si>
  <si>
    <t>Food Stocks fat, approximate, May 2016-2020 average, million tonnes fat</t>
  </si>
  <si>
    <t>Food Stocks protein, approximate, May 2016-2020 average, million tonnes protein</t>
  </si>
  <si>
    <t>Approximate months of consumption in storage (calories)</t>
  </si>
  <si>
    <t>Food stocks calories by month (million tonnes, dry caloric):</t>
  </si>
  <si>
    <t>Jan</t>
  </si>
  <si>
    <t>Feb</t>
  </si>
  <si>
    <t>Mar</t>
  </si>
  <si>
    <t>Apr</t>
  </si>
  <si>
    <t>Jun</t>
  </si>
  <si>
    <t>Jul</t>
  </si>
  <si>
    <t>Aug</t>
  </si>
  <si>
    <t>Sep</t>
  </si>
  <si>
    <t>Oct</t>
  </si>
  <si>
    <t>Nov</t>
  </si>
  <si>
    <t>Dec</t>
  </si>
  <si>
    <t>Seafood calories - million tonnes dry caloric, 2020</t>
  </si>
  <si>
    <t>Seafood fat - million tonnes, 2020</t>
  </si>
  <si>
    <t>Seafood protein - million tonnes, 2020</t>
  </si>
  <si>
    <t>Seafood carbohydrate - million tonnes, 2020</t>
  </si>
  <si>
    <t>Animal feed caloric consumption in 2020 (million dry caloric tons)</t>
  </si>
  <si>
    <t>Animal feed fat consumption in 2020 (million tonnes)</t>
  </si>
  <si>
    <t>Animal feed protein consumption in 2020 (million tonnes)</t>
  </si>
  <si>
    <t>Grazing area - '000 hectares</t>
  </si>
  <si>
    <t>Crop area - total</t>
  </si>
  <si>
    <t>Fraction of total grazing area</t>
  </si>
  <si>
    <t>Fraction of total crop area</t>
  </si>
  <si>
    <t>Inedible food for ruminants - Baseline 2020 - '000 tonnes</t>
  </si>
  <si>
    <t>Inedible food for ruminants - Year 1 - '000 tonnes</t>
  </si>
  <si>
    <t>Inedible food for ruminants - Year 2 - '000 tonnes</t>
  </si>
  <si>
    <t>Inedible food for ruminants - Year 3 - '000 tonnes</t>
  </si>
  <si>
    <t>Inedible food for ruminants - Year 4 - '000 tonnes</t>
  </si>
  <si>
    <t>Inedible food for ruminants - Year 5 - '000 tonnes</t>
  </si>
  <si>
    <t>Inedible food for ruminants - Year 6 - '000 tonnes</t>
  </si>
  <si>
    <t>Inedible food for ruminants - Year 7 - '000 tonnes</t>
  </si>
  <si>
    <t>Inedible food for ruminants - Year 8 - '000 tonnes</t>
  </si>
  <si>
    <t>Inedible food for ruminants - Year 9 - '000 tonnes</t>
  </si>
  <si>
    <t>Inedible food for ruminants - Year 10 - '000 tonnes</t>
  </si>
  <si>
    <t>Current milk output - '000 tonnes wet value</t>
  </si>
  <si>
    <t>Feed volume - '000 tonnes dry caloric</t>
  </si>
  <si>
    <t>Feed needed - pigs and chickens</t>
  </si>
  <si>
    <t>Feed needed - cattle</t>
  </si>
  <si>
    <t>Residual feed after meat</t>
  </si>
  <si>
    <t>Residual cattle meat demand after feed</t>
  </si>
  <si>
    <t>Estimated grazing needs</t>
  </si>
  <si>
    <t>Grazing productivity index</t>
  </si>
  <si>
    <t>Assumptions - can be deleted in final version</t>
  </si>
  <si>
    <t>Milk</t>
  </si>
  <si>
    <t>Baseline 2020</t>
  </si>
  <si>
    <t>Post disaster yields - 150 Tg NW, tonnes/ha</t>
  </si>
  <si>
    <t>Year 1</t>
  </si>
  <si>
    <t>Year 2</t>
  </si>
  <si>
    <t>Year 3</t>
  </si>
  <si>
    <t>Year 4</t>
  </si>
  <si>
    <t>Year 5</t>
  </si>
  <si>
    <t>Year 6</t>
  </si>
  <si>
    <t>Year 7</t>
  </si>
  <si>
    <t>Year 8</t>
  </si>
  <si>
    <t>Year 9</t>
  </si>
  <si>
    <t>Year 10</t>
  </si>
  <si>
    <t>Area</t>
  </si>
  <si>
    <t>Milk, Total</t>
  </si>
  <si>
    <t>Grasses yield</t>
  </si>
  <si>
    <t>Residues yield</t>
  </si>
  <si>
    <t>Fodder crop yield</t>
  </si>
  <si>
    <t>American Samoa</t>
  </si>
  <si>
    <t>Note - yields are not on a country by country basis</t>
  </si>
  <si>
    <t>Andorra</t>
  </si>
  <si>
    <t>grasses baseline</t>
  </si>
  <si>
    <t>residues baseline</t>
  </si>
  <si>
    <t>Antigua and Barbuda</t>
  </si>
  <si>
    <t>fodder baseline</t>
  </si>
  <si>
    <t>Human inedible feeds</t>
  </si>
  <si>
    <t>Ratio</t>
  </si>
  <si>
    <t>Maximum output</t>
  </si>
  <si>
    <t>Austria</t>
  </si>
  <si>
    <t>tonnes feed/tonnes output</t>
  </si>
  <si>
    <t>Million tonnes</t>
  </si>
  <si>
    <t>Bahamas</t>
  </si>
  <si>
    <t>Cattle meat</t>
  </si>
  <si>
    <t>Human edible feeds</t>
  </si>
  <si>
    <t>Chicken meat</t>
  </si>
  <si>
    <t>Belgium</t>
  </si>
  <si>
    <t>Pork meat</t>
  </si>
  <si>
    <t>Belize</t>
  </si>
  <si>
    <t>British Virgin Islands</t>
  </si>
  <si>
    <t>China, Mainland</t>
  </si>
  <si>
    <t>Bulgaria</t>
  </si>
  <si>
    <t>Cayman Islands</t>
  </si>
  <si>
    <t>Channel Islands</t>
  </si>
  <si>
    <t>China, Hong Kong SAR</t>
  </si>
  <si>
    <t>China, mainland</t>
  </si>
  <si>
    <t>Comoros</t>
  </si>
  <si>
    <t>Croatia</t>
  </si>
  <si>
    <t>Cyprus</t>
  </si>
  <si>
    <t>Czechia</t>
  </si>
  <si>
    <t>Denmark</t>
  </si>
  <si>
    <t>Dominica</t>
  </si>
  <si>
    <t>Equatorial Guinea</t>
  </si>
  <si>
    <t>Estonia</t>
  </si>
  <si>
    <t>Falkland Islands (Malvinas)</t>
  </si>
  <si>
    <t>Finland</t>
  </si>
  <si>
    <t>France</t>
  </si>
  <si>
    <t>French Guyana</t>
  </si>
  <si>
    <t>French Polynesia</t>
  </si>
  <si>
    <t>Germany</t>
  </si>
  <si>
    <t>Greece</t>
  </si>
  <si>
    <t>Greenland</t>
  </si>
  <si>
    <t>Grenada</t>
  </si>
  <si>
    <t>Guadeloupe</t>
  </si>
  <si>
    <t>Guam</t>
  </si>
  <si>
    <t>Hungary</t>
  </si>
  <si>
    <t>Iceland</t>
  </si>
  <si>
    <t>Ireland</t>
  </si>
  <si>
    <t>Isle of Man</t>
  </si>
  <si>
    <t>Italy</t>
  </si>
  <si>
    <t>Latvia</t>
  </si>
  <si>
    <t>Liechtenstein</t>
  </si>
  <si>
    <t>Lithuania</t>
  </si>
  <si>
    <t>Luxembourg</t>
  </si>
  <si>
    <t>China, Taiwan Province of</t>
  </si>
  <si>
    <t>Maldives</t>
  </si>
  <si>
    <t>Marshall Islands</t>
  </si>
  <si>
    <t>Martinique</t>
  </si>
  <si>
    <t>Mayotte</t>
  </si>
  <si>
    <t>Micronesia (Federated States of)</t>
  </si>
  <si>
    <t>Montenegro</t>
  </si>
  <si>
    <t>Montserrat</t>
  </si>
  <si>
    <t>Netherlands</t>
  </si>
  <si>
    <t>New Caledonia</t>
  </si>
  <si>
    <t>Niue</t>
  </si>
  <si>
    <t>Norfolk Island</t>
  </si>
  <si>
    <t>Northern Mariana Islands</t>
  </si>
  <si>
    <t>Palau</t>
  </si>
  <si>
    <t>Palestine</t>
  </si>
  <si>
    <t>Poland</t>
  </si>
  <si>
    <t>Portugal</t>
  </si>
  <si>
    <t>Puerto Rico</t>
  </si>
  <si>
    <t>R?union</t>
  </si>
  <si>
    <t>Romania</t>
  </si>
  <si>
    <t>Saint Helena, Ascension and Tristan da Cunha</t>
  </si>
  <si>
    <t>Saint Kitts and Nevis</t>
  </si>
  <si>
    <t>Saint Lucia</t>
  </si>
  <si>
    <t>Saint Vincent and the Grenadines</t>
  </si>
  <si>
    <t>Samoa</t>
  </si>
  <si>
    <t>Sao Tome and Principe</t>
  </si>
  <si>
    <t>Slovakia</t>
  </si>
  <si>
    <t>Slovenia</t>
  </si>
  <si>
    <t>Solomon Islands</t>
  </si>
  <si>
    <t>Spain</t>
  </si>
  <si>
    <t>Sweden</t>
  </si>
  <si>
    <t>Timor-Leste</t>
  </si>
  <si>
    <t>Tonga</t>
  </si>
  <si>
    <t>United Kingdom of Great Britain and Northern Ireland</t>
  </si>
  <si>
    <t>United States Virgin Islands</t>
  </si>
  <si>
    <t>Vanuatu</t>
  </si>
  <si>
    <t>Western Sahara</t>
  </si>
  <si>
    <t>European Union (27)</t>
  </si>
  <si>
    <t>Length of coastline</t>
  </si>
  <si>
    <t>Within latitude where seaweed could be grown (30)</t>
  </si>
  <si>
    <t>Fraction of total seaweed grown today -2019</t>
  </si>
  <si>
    <t>Country chemical wood pulp 2020 (tonnes)</t>
  </si>
  <si>
    <t>Ratio to sum total</t>
  </si>
  <si>
    <t>Country Crop Area ('000 Hectares)</t>
  </si>
  <si>
    <t>Latitude</t>
  </si>
  <si>
    <t>Whether above latitude threshold (23)</t>
  </si>
  <si>
    <t>Fraction of total crop area - below 23 latitude</t>
  </si>
  <si>
    <t>Irrigated area in the tropics</t>
  </si>
  <si>
    <t>F5707+UK</t>
  </si>
  <si>
    <t>Estimated Capex for related industries - Average 2014-2018 - 2015 US$ billion basis</t>
  </si>
  <si>
    <t>% of global chemical and related CAPEX</t>
  </si>
  <si>
    <t>TOTAL</t>
  </si>
  <si>
    <t>Total Caloric needs</t>
  </si>
  <si>
    <t>Total fat needs</t>
  </si>
  <si>
    <t>Total protein needs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</si>
</sst>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36">
    <font>
      <sz val="10.0"/>
      <color rgb="FF000000"/>
      <name val="Arial"/>
      <scheme val="minor"/>
    </font>
    <font>
      <b/>
      <sz val="14.0"/>
      <color theme="1"/>
      <name val="Arial"/>
      <scheme val="minor"/>
    </font>
    <font>
      <b/>
      <color theme="1"/>
      <name val="Arial"/>
      <scheme val="minor"/>
    </font>
    <font>
      <color theme="1"/>
      <name val="Arial"/>
      <scheme val="minor"/>
    </font>
    <font>
      <u/>
      <color rgb="FF1155CC"/>
    </font>
    <font>
      <u/>
      <color rgb="FF1155CC"/>
      <name val="Arial"/>
      <scheme val="minor"/>
    </font>
    <font>
      <u/>
      <color rgb="FF1155CC"/>
    </font>
    <font>
      <b/>
      <sz val="10.0"/>
      <color theme="1"/>
      <name val="Arial"/>
      <scheme val="minor"/>
    </font>
    <font>
      <b/>
      <sz val="8.0"/>
      <color theme="1"/>
      <name val="Arial"/>
    </font>
    <font>
      <sz val="11.0"/>
      <color theme="1"/>
      <name val="Calibri"/>
    </font>
    <font>
      <sz val="8.0"/>
      <color theme="1"/>
      <name val="&quot;Liberation Sans&quot;"/>
    </font>
    <font>
      <sz val="10.0"/>
      <color theme="1"/>
      <name val="Arial"/>
      <scheme val="minor"/>
    </font>
    <font>
      <sz val="11.0"/>
      <color rgb="FF000000"/>
      <name val="&quot;EB Garamond&quot;"/>
    </font>
    <font>
      <sz val="8.0"/>
      <color rgb="FF000000"/>
      <name val="&quot;Arial&quot;"/>
    </font>
    <font>
      <sz val="8.0"/>
      <color theme="1"/>
      <name val="Arial"/>
    </font>
    <font>
      <color theme="1"/>
      <name val="Arial"/>
    </font>
    <font>
      <b/>
      <i/>
      <u/>
      <sz val="10.0"/>
      <color theme="1"/>
      <name val="Arial"/>
      <scheme val="minor"/>
    </font>
    <font>
      <b/>
      <i/>
      <color theme="1"/>
      <name val="Arial"/>
      <scheme val="minor"/>
    </font>
    <font>
      <color theme="1"/>
      <name val="EB Garamond"/>
    </font>
    <font>
      <b/>
      <sz val="8.0"/>
      <color theme="1"/>
      <name val="&quot;Liberation Sans&quot;"/>
    </font>
    <font>
      <u/>
      <color theme="1"/>
      <name val="Arial"/>
      <scheme val="minor"/>
    </font>
    <font>
      <sz val="11.0"/>
      <color theme="1"/>
      <name val="Arial"/>
      <scheme val="minor"/>
    </font>
    <font>
      <b/>
      <sz val="8.0"/>
      <color rgb="FF000000"/>
      <name val="&quot;Calibri&quot;"/>
    </font>
    <font>
      <sz val="8.0"/>
      <color rgb="FF000000"/>
      <name val="&quot;Calibri&quot;"/>
    </font>
    <font>
      <sz val="8.0"/>
      <color theme="1"/>
      <name val="&quot;Calibri&quot;"/>
    </font>
    <font>
      <sz val="8.0"/>
      <color theme="1"/>
      <name val="Liberation Serif"/>
    </font>
    <font>
      <i/>
      <u/>
      <sz val="10.0"/>
      <color theme="1"/>
      <name val="Arial"/>
    </font>
    <font>
      <b/>
      <color theme="1"/>
      <name val="Arial"/>
    </font>
    <font>
      <b/>
      <sz val="11.0"/>
      <color rgb="FF000000"/>
      <name val="&quot;EB Garamond&quot;"/>
    </font>
    <font>
      <color rgb="FF000000"/>
      <name val="Arial"/>
    </font>
    <font>
      <b/>
      <i/>
      <sz val="11.0"/>
      <color rgb="FF000000"/>
      <name val="Arial"/>
      <scheme val="minor"/>
    </font>
    <font>
      <b/>
      <sz val="11.0"/>
      <color rgb="FF000000"/>
      <name val="Arial"/>
      <scheme val="minor"/>
    </font>
    <font>
      <sz val="11.0"/>
      <color rgb="FF000000"/>
      <name val="Arial"/>
      <scheme val="minor"/>
    </font>
    <font>
      <sz val="8.0"/>
      <color theme="1"/>
      <name val="Arial"/>
      <scheme val="minor"/>
    </font>
    <font>
      <color rgb="FF000000"/>
      <name val="Arial"/>
      <scheme val="minor"/>
    </font>
    <font>
      <u/>
      <sz val="8.0"/>
      <color theme="1"/>
      <name val="&quot;Liberation Sans&quot;"/>
    </font>
  </fonts>
  <fills count="10">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A2C4C9"/>
        <bgColor rgb="FFA2C4C9"/>
      </patternFill>
    </fill>
    <fill>
      <patternFill patternType="solid">
        <fgColor rgb="FFFFE599"/>
        <bgColor rgb="FFFFE599"/>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s>
  <borders count="4">
    <border/>
    <border>
      <right/>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xf borderId="0" fillId="2" fontId="4"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horizontal="left" readingOrder="0" shrinkToFit="0" wrapText="1"/>
    </xf>
    <xf borderId="0" fillId="0" fontId="9" numFmtId="0" xfId="0" applyAlignment="1" applyFont="1">
      <alignment vertical="bottom"/>
    </xf>
    <xf borderId="0" fillId="0" fontId="10" numFmtId="0" xfId="0" applyAlignment="1" applyFont="1">
      <alignment horizontal="left" readingOrder="0"/>
    </xf>
    <xf borderId="0" fillId="0" fontId="11" numFmtId="0" xfId="0" applyAlignment="1" applyFont="1">
      <alignment vertical="bottom"/>
    </xf>
    <xf borderId="0" fillId="0" fontId="3" numFmtId="3" xfId="0" applyFont="1" applyNumberFormat="1"/>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3" numFmtId="0" xfId="0" applyAlignment="1" applyFont="1">
      <alignment readingOrder="0"/>
    </xf>
    <xf borderId="0" fillId="0" fontId="0" numFmtId="0" xfId="0" applyAlignment="1" applyFont="1">
      <alignment readingOrder="0" shrinkToFit="0" vertical="bottom" wrapText="0"/>
    </xf>
    <xf borderId="1" fillId="0" fontId="11" numFmtId="0" xfId="0" applyAlignment="1" applyBorder="1" applyFont="1">
      <alignment shrinkToFit="0" vertical="bottom" wrapText="0"/>
    </xf>
    <xf borderId="0" fillId="0" fontId="3" numFmtId="3" xfId="0" applyAlignment="1" applyFont="1" applyNumberFormat="1">
      <alignment readingOrder="0"/>
    </xf>
    <xf borderId="0" fillId="0" fontId="14" numFmtId="0" xfId="0" applyAlignment="1" applyFont="1">
      <alignment horizontal="left" readingOrder="0"/>
    </xf>
    <xf borderId="0" fillId="3" fontId="3" numFmtId="3" xfId="0" applyAlignment="1" applyFill="1" applyFont="1" applyNumberFormat="1">
      <alignment readingOrder="0"/>
    </xf>
    <xf borderId="0" fillId="0" fontId="9" numFmtId="0" xfId="0" applyAlignment="1" applyFont="1">
      <alignment horizontal="right" vertical="bottom"/>
    </xf>
    <xf borderId="0" fillId="0" fontId="11" numFmtId="0" xfId="0" applyAlignment="1" applyFont="1">
      <alignment readingOrder="0" vertical="bottom"/>
    </xf>
    <xf borderId="0" fillId="0" fontId="9" numFmtId="11" xfId="0" applyAlignment="1" applyFont="1" applyNumberFormat="1">
      <alignment horizontal="right" vertical="bottom"/>
    </xf>
    <xf borderId="0" fillId="0" fontId="15" numFmtId="0" xfId="0" applyAlignment="1" applyFont="1">
      <alignment vertical="bottom"/>
    </xf>
    <xf borderId="0" fillId="0" fontId="11" numFmtId="0" xfId="0" applyFont="1"/>
    <xf borderId="0" fillId="0" fontId="7" numFmtId="0" xfId="0" applyAlignment="1" applyFont="1">
      <alignment readingOrder="0" vertical="top"/>
    </xf>
    <xf borderId="0" fillId="0" fontId="7" numFmtId="0" xfId="0" applyAlignment="1" applyFont="1">
      <alignment readingOrder="0" shrinkToFit="0" vertical="top" wrapText="1"/>
    </xf>
    <xf borderId="0" fillId="0" fontId="16" numFmtId="0" xfId="0" applyAlignment="1" applyFont="1">
      <alignment readingOrder="0" vertical="top"/>
    </xf>
    <xf borderId="0" fillId="4" fontId="17" numFmtId="0" xfId="0" applyAlignment="1" applyFill="1" applyFont="1">
      <alignment readingOrder="0"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0" fontId="11" numFmtId="0" xfId="0" applyAlignment="1" applyFont="1">
      <alignment vertical="top"/>
    </xf>
    <xf borderId="0" fillId="6" fontId="7" numFmtId="0" xfId="0" applyAlignment="1" applyFill="1" applyFont="1">
      <alignment readingOrder="0" shrinkToFit="0" vertical="top" wrapText="1"/>
    </xf>
    <xf borderId="0" fillId="0" fontId="11" numFmtId="0" xfId="0" applyAlignment="1" applyFont="1">
      <alignment horizontal="left" readingOrder="0"/>
    </xf>
    <xf borderId="0" fillId="0" fontId="11" numFmtId="10" xfId="0" applyAlignment="1" applyFont="1" applyNumberFormat="1">
      <alignment horizontal="right" vertical="bottom"/>
    </xf>
    <xf borderId="0" fillId="0" fontId="15" numFmtId="10" xfId="0" applyAlignment="1" applyFont="1" applyNumberFormat="1">
      <alignment horizontal="right" vertical="bottom"/>
    </xf>
    <xf borderId="0" fillId="0" fontId="7" numFmtId="0" xfId="0" applyAlignment="1" applyFont="1">
      <alignment vertical="bottom"/>
    </xf>
    <xf borderId="0" fillId="0" fontId="15" numFmtId="0" xfId="0" applyAlignment="1" applyFont="1">
      <alignment horizontal="right" vertical="bottom"/>
    </xf>
    <xf borderId="0" fillId="0" fontId="18" numFmtId="10" xfId="0" applyAlignment="1" applyFont="1" applyNumberFormat="1">
      <alignment horizontal="right" vertical="bottom"/>
    </xf>
    <xf borderId="0" fillId="0" fontId="8" numFmtId="0" xfId="0" applyAlignment="1" applyFont="1">
      <alignment shrinkToFit="0" vertical="bottom" wrapText="1"/>
    </xf>
    <xf borderId="0" fillId="0" fontId="12" numFmtId="0" xfId="0" applyAlignment="1" applyFont="1">
      <alignment horizontal="right" readingOrder="0" shrinkToFit="0" vertical="bottom" wrapText="0"/>
    </xf>
    <xf borderId="0" fillId="0" fontId="10" numFmtId="0" xfId="0" applyAlignment="1" applyFont="1">
      <alignment horizontal="right" vertical="bottom"/>
    </xf>
    <xf borderId="0" fillId="0" fontId="3" numFmtId="0" xfId="0" applyFont="1"/>
    <xf borderId="0" fillId="0" fontId="19" numFmtId="0" xfId="0" applyAlignment="1" applyFont="1">
      <alignment horizontal="left" readingOrder="0" shrinkToFit="0" wrapText="1"/>
    </xf>
    <xf borderId="0" fillId="0" fontId="10" numFmtId="0" xfId="0" applyAlignment="1" applyFont="1">
      <alignment horizontal="right" readingOrder="0"/>
    </xf>
    <xf borderId="0" fillId="0" fontId="10" numFmtId="3" xfId="0" applyAlignment="1" applyFont="1" applyNumberFormat="1">
      <alignment horizontal="right" readingOrder="0"/>
    </xf>
    <xf borderId="0" fillId="0" fontId="19" numFmtId="0" xfId="0" applyAlignment="1" applyFont="1">
      <alignment horizontal="left" readingOrder="0"/>
    </xf>
    <xf borderId="0" fillId="0" fontId="14" numFmtId="0" xfId="0" applyAlignment="1" applyFont="1">
      <alignment horizontal="right" readingOrder="0"/>
    </xf>
    <xf borderId="0" fillId="0" fontId="20" numFmtId="0" xfId="0" applyFont="1"/>
    <xf borderId="0" fillId="0" fontId="17" numFmtId="0" xfId="0" applyAlignment="1" applyFont="1">
      <alignment readingOrder="0" shrinkToFit="0" wrapText="1"/>
    </xf>
    <xf borderId="0" fillId="7" fontId="2" numFmtId="0" xfId="0" applyAlignment="1" applyFill="1" applyFont="1">
      <alignment readingOrder="0" shrinkToFit="0" wrapText="1"/>
    </xf>
    <xf borderId="0" fillId="0" fontId="3" numFmtId="10" xfId="0" applyFont="1" applyNumberFormat="1"/>
    <xf borderId="0" fillId="0" fontId="21" numFmtId="0" xfId="0" applyAlignment="1" applyFont="1">
      <alignment vertical="bottom"/>
    </xf>
    <xf borderId="1" fillId="0" fontId="15" numFmtId="0" xfId="0" applyAlignment="1" applyBorder="1" applyFont="1">
      <alignment shrinkToFit="0" vertical="bottom" wrapText="0"/>
    </xf>
    <xf borderId="0" fillId="0" fontId="8" numFmtId="0" xfId="0" applyAlignment="1" applyFont="1">
      <alignment horizontal="left" readingOrder="0"/>
    </xf>
    <xf borderId="0" fillId="0" fontId="22" numFmtId="0" xfId="0" applyAlignment="1" applyFont="1">
      <alignment horizontal="left" readingOrder="0" shrinkToFit="0" vertical="bottom" wrapText="1"/>
    </xf>
    <xf borderId="0" fillId="0" fontId="22" numFmtId="0" xfId="0" applyAlignment="1" applyFont="1">
      <alignment horizontal="left" readingOrder="0" vertical="bottom"/>
    </xf>
    <xf borderId="0" fillId="0" fontId="23" numFmtId="0" xfId="0" applyAlignment="1" applyFont="1">
      <alignment horizontal="left" readingOrder="0" vertical="bottom"/>
    </xf>
    <xf borderId="0" fillId="0" fontId="23" numFmtId="0" xfId="0" applyAlignment="1" applyFont="1">
      <alignment horizontal="right" readingOrder="0" vertical="bottom"/>
    </xf>
    <xf borderId="0" fillId="0" fontId="23" numFmtId="10" xfId="0" applyAlignment="1" applyFont="1" applyNumberFormat="1">
      <alignment horizontal="right" readingOrder="0" vertical="bottom"/>
    </xf>
    <xf borderId="0" fillId="0" fontId="23" numFmtId="11" xfId="0" applyAlignment="1" applyFont="1" applyNumberFormat="1">
      <alignment horizontal="right" readingOrder="0" vertical="bottom"/>
    </xf>
    <xf borderId="0" fillId="0" fontId="23" numFmtId="3" xfId="0" applyAlignment="1" applyFont="1" applyNumberFormat="1">
      <alignment horizontal="right" readingOrder="0" vertical="bottom"/>
    </xf>
    <xf borderId="0" fillId="0" fontId="10" numFmtId="11" xfId="0" applyAlignment="1" applyFont="1" applyNumberFormat="1">
      <alignment horizontal="right" readingOrder="0"/>
    </xf>
    <xf borderId="0" fillId="3" fontId="23" numFmtId="10" xfId="0" applyAlignment="1" applyFont="1" applyNumberFormat="1">
      <alignment horizontal="right" readingOrder="0" vertical="bottom"/>
    </xf>
    <xf borderId="0" fillId="0" fontId="24" numFmtId="0" xfId="0" applyAlignment="1" applyFont="1">
      <alignment horizontal="left" vertical="bottom"/>
    </xf>
    <xf borderId="0" fillId="0" fontId="25" numFmtId="0" xfId="0" applyAlignment="1" applyFont="1">
      <alignment horizontal="left" readingOrder="0" vertical="bottom"/>
    </xf>
    <xf borderId="0" fillId="0" fontId="24" numFmtId="0" xfId="0" applyAlignment="1" applyFont="1">
      <alignment horizontal="left" vertical="bottom"/>
    </xf>
    <xf quotePrefix="1" borderId="0" fillId="0" fontId="26" numFmtId="0" xfId="0" applyAlignment="1" applyFont="1">
      <alignment horizontal="left" readingOrder="0" shrinkToFit="0" wrapText="1"/>
    </xf>
    <xf borderId="0" fillId="6" fontId="3" numFmtId="0" xfId="0" applyAlignment="1" applyFont="1">
      <alignment readingOrder="0" shrinkToFit="0" wrapText="1"/>
    </xf>
    <xf borderId="0" fillId="7" fontId="3" numFmtId="0" xfId="0" applyAlignment="1" applyFont="1">
      <alignment shrinkToFit="0" wrapText="1"/>
    </xf>
    <xf borderId="0" fillId="8" fontId="3" numFmtId="0" xfId="0" applyAlignment="1" applyFill="1" applyFont="1">
      <alignment readingOrder="0"/>
    </xf>
    <xf borderId="0" fillId="2" fontId="3" numFmtId="0" xfId="0" applyAlignment="1" applyFont="1">
      <alignment readingOrder="0"/>
    </xf>
    <xf borderId="0" fillId="8" fontId="3" numFmtId="164" xfId="0" applyFont="1" applyNumberFormat="1"/>
    <xf borderId="0" fillId="2" fontId="3" numFmtId="164" xfId="0" applyFont="1" applyNumberFormat="1"/>
    <xf borderId="0" fillId="2" fontId="3" numFmtId="0" xfId="0" applyFont="1"/>
    <xf borderId="0" fillId="8" fontId="2" numFmtId="0" xfId="0" applyAlignment="1" applyFont="1">
      <alignment readingOrder="0"/>
    </xf>
    <xf borderId="1" fillId="8" fontId="27" numFmtId="0" xfId="0" applyAlignment="1" applyBorder="1" applyFont="1">
      <alignment readingOrder="0" shrinkToFit="0" vertical="bottom" wrapText="0"/>
    </xf>
    <xf borderId="0" fillId="8" fontId="3" numFmtId="10" xfId="0" applyFont="1" applyNumberFormat="1"/>
    <xf borderId="0" fillId="8" fontId="15" numFmtId="10" xfId="0" applyAlignment="1" applyFont="1" applyNumberFormat="1">
      <alignment horizontal="right" vertical="bottom"/>
    </xf>
    <xf borderId="0" fillId="0" fontId="21" numFmtId="4" xfId="0" applyAlignment="1" applyFont="1" applyNumberFormat="1">
      <alignment horizontal="right" vertical="bottom"/>
    </xf>
    <xf borderId="0" fillId="9" fontId="21" numFmtId="4" xfId="0" applyAlignment="1" applyFill="1" applyFont="1" applyNumberFormat="1">
      <alignment horizontal="right" vertical="bottom"/>
    </xf>
    <xf borderId="0" fillId="0" fontId="3" numFmtId="2" xfId="0" applyFont="1" applyNumberFormat="1"/>
    <xf borderId="0" fillId="0" fontId="3" numFmtId="164" xfId="0" applyFont="1" applyNumberFormat="1"/>
    <xf borderId="0" fillId="0" fontId="3" numFmtId="4" xfId="0" applyFont="1" applyNumberFormat="1"/>
    <xf borderId="0" fillId="0" fontId="27" numFmtId="0" xfId="0" applyAlignment="1" applyFont="1">
      <alignment shrinkToFit="0" vertical="bottom" wrapText="1"/>
    </xf>
    <xf borderId="0" fillId="0" fontId="12" numFmtId="164" xfId="0" applyAlignment="1" applyFont="1" applyNumberFormat="1">
      <alignment horizontal="right" shrinkToFit="0" vertical="bottom" wrapText="0"/>
    </xf>
    <xf borderId="0" fillId="0" fontId="15" numFmtId="1" xfId="0" applyAlignment="1" applyFont="1" applyNumberFormat="1">
      <alignment horizontal="right" vertical="bottom"/>
    </xf>
    <xf borderId="0" fillId="0" fontId="12" numFmtId="0" xfId="0" applyAlignment="1" applyFont="1">
      <alignment horizontal="right" readingOrder="0" shrinkToFit="0" vertical="bottom" wrapText="0"/>
    </xf>
    <xf borderId="0" fillId="0" fontId="15" numFmtId="164" xfId="0" applyAlignment="1" applyFont="1" applyNumberFormat="1">
      <alignment horizontal="right" vertical="bottom"/>
    </xf>
    <xf borderId="0" fillId="0" fontId="12" numFmtId="0" xfId="0" applyAlignment="1" applyFont="1">
      <alignment vertical="bottom"/>
    </xf>
    <xf borderId="0" fillId="0" fontId="28" numFmtId="0" xfId="0" applyAlignment="1" applyFont="1">
      <alignment readingOrder="0" vertical="bottom"/>
    </xf>
    <xf borderId="0" fillId="0" fontId="28" numFmtId="0" xfId="0" applyAlignment="1" applyFont="1">
      <alignment readingOrder="0" shrinkToFit="0" vertical="bottom" wrapText="0"/>
    </xf>
    <xf borderId="0" fillId="0" fontId="29" numFmtId="0" xfId="0" applyAlignment="1" applyFont="1">
      <alignment readingOrder="0" vertical="bottom"/>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10" xfId="0" applyAlignment="1" applyFont="1" applyNumberFormat="1">
      <alignment readingOrder="0" shrinkToFit="0" wrapText="1"/>
    </xf>
    <xf borderId="0" fillId="0" fontId="30" numFmtId="0" xfId="0" applyAlignment="1" applyFont="1">
      <alignment readingOrder="0" shrinkToFit="0" vertical="bottom" wrapText="0"/>
    </xf>
    <xf borderId="0" fillId="0" fontId="31" numFmtId="0" xfId="0" applyAlignment="1" applyFont="1">
      <alignment horizontal="right" readingOrder="0" shrinkToFit="0" vertical="bottom" wrapText="0"/>
    </xf>
    <xf borderId="0" fillId="0" fontId="32" numFmtId="0" xfId="0" applyAlignment="1" applyFont="1">
      <alignment shrinkToFit="0" vertical="bottom" wrapText="0"/>
    </xf>
    <xf borderId="0" fillId="0" fontId="31" numFmtId="0" xfId="0" applyAlignment="1" applyFont="1">
      <alignment readingOrder="0" shrinkToFit="0" vertical="bottom" wrapText="0"/>
    </xf>
    <xf borderId="0" fillId="0" fontId="33" numFmtId="0" xfId="0" applyAlignment="1" applyFont="1">
      <alignment horizontal="left" readingOrder="0"/>
    </xf>
    <xf borderId="0" fillId="0" fontId="11" numFmtId="3" xfId="0" applyFont="1" applyNumberFormat="1"/>
    <xf borderId="0" fillId="2" fontId="11" numFmtId="3" xfId="0" applyFont="1" applyNumberFormat="1"/>
    <xf borderId="0" fillId="0" fontId="11" numFmtId="10" xfId="0" applyFont="1" applyNumberForma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165" xfId="0" applyAlignment="1" applyFont="1" applyNumberFormat="1">
      <alignment vertical="bottom"/>
    </xf>
    <xf borderId="0" fillId="0" fontId="2" numFmtId="3" xfId="0" applyAlignment="1" applyFont="1" applyNumberFormat="1">
      <alignment vertical="bottom"/>
    </xf>
    <xf borderId="0" fillId="0" fontId="32" numFmtId="0" xfId="0" applyAlignment="1" applyFont="1">
      <alignment readingOrder="0" shrinkToFit="0" vertical="bottom" wrapText="0"/>
    </xf>
    <xf borderId="0" fillId="0" fontId="7" numFmtId="0" xfId="0" applyAlignment="1" applyFont="1">
      <alignment readingOrder="0"/>
    </xf>
    <xf borderId="0" fillId="0" fontId="7" numFmtId="0" xfId="0" applyFont="1"/>
    <xf borderId="0" fillId="0" fontId="3" numFmtId="2" xfId="0" applyAlignment="1" applyFont="1" applyNumberFormat="1">
      <alignment horizontal="right" vertical="bottom"/>
    </xf>
    <xf borderId="0" fillId="0" fontId="32" numFmtId="3" xfId="0" applyAlignment="1" applyFont="1" applyNumberFormat="1">
      <alignment horizontal="right" readingOrder="0" shrinkToFit="0" vertical="bottom" wrapText="0"/>
    </xf>
    <xf borderId="0" fillId="0" fontId="32" numFmtId="0" xfId="0" applyAlignment="1" applyFont="1">
      <alignment shrinkToFit="0" vertical="bottom" wrapText="0"/>
    </xf>
    <xf borderId="0" fillId="0" fontId="32" numFmtId="0" xfId="0" applyAlignment="1" applyFont="1">
      <alignment horizontal="right" readingOrder="0" shrinkToFit="0" vertical="bottom" wrapText="0"/>
    </xf>
    <xf borderId="0" fillId="0" fontId="31" numFmtId="0" xfId="0" applyAlignment="1" applyFont="1">
      <alignment shrinkToFit="0" vertical="bottom" wrapText="0"/>
    </xf>
    <xf borderId="0" fillId="0" fontId="31" numFmtId="0" xfId="0" applyAlignment="1" applyFont="1">
      <alignment horizontal="right" shrinkToFit="0" vertical="bottom" wrapText="0"/>
    </xf>
    <xf borderId="0" fillId="0" fontId="31" numFmtId="3" xfId="0" applyAlignment="1" applyFont="1" applyNumberFormat="1">
      <alignment horizontal="right" readingOrder="0" shrinkToFit="0" vertical="bottom" wrapText="0"/>
    </xf>
    <xf borderId="0" fillId="0" fontId="31" numFmtId="3" xfId="0" applyAlignment="1" applyFont="1" applyNumberFormat="1">
      <alignment horizontal="right" shrinkToFit="0" vertical="bottom" wrapText="0"/>
    </xf>
    <xf borderId="0" fillId="0" fontId="18" numFmtId="0" xfId="0" applyAlignment="1" applyFont="1">
      <alignment vertical="bottom"/>
    </xf>
    <xf borderId="0" fillId="0" fontId="18" numFmtId="3" xfId="0" applyAlignment="1" applyFont="1" applyNumberFormat="1">
      <alignment vertical="bottom"/>
    </xf>
    <xf borderId="0" fillId="0" fontId="15" numFmtId="0" xfId="0" applyAlignment="1" applyFont="1">
      <alignment vertical="bottom"/>
    </xf>
    <xf borderId="0" fillId="0" fontId="18" numFmtId="164" xfId="0" applyAlignment="1" applyFont="1" applyNumberFormat="1">
      <alignment vertical="bottom"/>
    </xf>
    <xf borderId="0" fillId="0" fontId="18" numFmtId="2" xfId="0" applyAlignment="1" applyFont="1" applyNumberFormat="1">
      <alignment horizontal="right" vertical="bottom"/>
    </xf>
    <xf borderId="0" fillId="0" fontId="18" numFmtId="1" xfId="0" applyAlignment="1" applyFont="1" applyNumberFormat="1">
      <alignment horizontal="right" vertical="bottom"/>
    </xf>
    <xf borderId="0" fillId="0" fontId="18" numFmtId="164" xfId="0" applyAlignment="1" applyFont="1" applyNumberFormat="1">
      <alignment horizontal="right" vertical="bottom"/>
    </xf>
    <xf borderId="2" fillId="0" fontId="15" numFmtId="0" xfId="0" applyAlignment="1" applyBorder="1" applyFont="1">
      <alignment vertical="bottom"/>
    </xf>
    <xf borderId="3" fillId="0" fontId="18" numFmtId="0" xfId="0" applyAlignment="1" applyBorder="1" applyFont="1">
      <alignment vertical="bottom"/>
    </xf>
    <xf borderId="0" fillId="0" fontId="15" numFmtId="3" xfId="0" applyAlignment="1" applyFont="1" applyNumberFormat="1">
      <alignment vertical="bottom"/>
    </xf>
    <xf borderId="0" fillId="0" fontId="11" numFmtId="10" xfId="0" applyAlignment="1" applyFont="1" applyNumberFormat="1">
      <alignment readingOrder="0"/>
    </xf>
    <xf borderId="0" fillId="2" fontId="32" numFmtId="0" xfId="0" applyAlignment="1" applyFont="1">
      <alignment readingOrder="0" shrinkToFit="0" vertical="bottom" wrapText="0"/>
    </xf>
    <xf borderId="0" fillId="0" fontId="32" numFmtId="10" xfId="0" applyAlignment="1" applyFont="1" applyNumberFormat="1">
      <alignment readingOrder="0" shrinkToFit="0" vertical="bottom" wrapText="0"/>
    </xf>
    <xf borderId="0" fillId="0" fontId="11" numFmtId="1" xfId="0" applyFont="1" applyNumberFormat="1"/>
    <xf borderId="0" fillId="2" fontId="32" numFmtId="3" xfId="0" applyAlignment="1" applyFont="1" applyNumberFormat="1">
      <alignment readingOrder="0" shrinkToFit="0" vertical="bottom" wrapText="0"/>
    </xf>
    <xf borderId="0" fillId="2" fontId="32" numFmtId="0" xfId="0" applyAlignment="1" applyFont="1">
      <alignment shrinkToFit="0" vertical="bottom" wrapText="0"/>
    </xf>
    <xf borderId="0" fillId="0" fontId="32" numFmtId="10" xfId="0" applyAlignment="1" applyFont="1" applyNumberFormat="1">
      <alignment shrinkToFit="0" vertical="bottom" wrapText="0"/>
    </xf>
    <xf borderId="0" fillId="2" fontId="34" numFmtId="0" xfId="0" applyAlignment="1" applyFont="1">
      <alignment readingOrder="0" shrinkToFit="0" vertical="bottom" wrapText="0"/>
    </xf>
    <xf borderId="0" fillId="0" fontId="34" numFmtId="10" xfId="0" applyAlignment="1" applyFont="1" applyNumberFormat="1">
      <alignment readingOrder="0" shrinkToFit="0" vertical="bottom" wrapText="0"/>
    </xf>
    <xf borderId="0" fillId="0" fontId="34" numFmtId="0" xfId="0" applyAlignment="1" applyFont="1">
      <alignment readingOrder="0" shrinkToFit="0" vertical="bottom" wrapText="0"/>
    </xf>
    <xf borderId="0" fillId="0" fontId="34" numFmtId="0" xfId="0" applyAlignment="1" applyFont="1">
      <alignment shrinkToFit="0" vertical="bottom" wrapText="0"/>
    </xf>
    <xf borderId="0" fillId="2" fontId="31" numFmtId="0" xfId="0" applyAlignment="1" applyFont="1">
      <alignment readingOrder="0" shrinkToFit="0" vertical="bottom" wrapText="0"/>
    </xf>
    <xf borderId="0" fillId="0" fontId="31" numFmtId="10" xfId="0" applyAlignment="1" applyFont="1" applyNumberFormat="1">
      <alignment readingOrder="0" shrinkToFit="0" vertical="bottom" wrapText="0"/>
    </xf>
    <xf borderId="0" fillId="2" fontId="11" numFmtId="0" xfId="0" applyAlignment="1" applyFont="1">
      <alignment readingOrder="0"/>
    </xf>
    <xf borderId="0" fillId="0" fontId="11" numFmtId="0" xfId="0" applyAlignment="1" applyFont="1">
      <alignment readingOrder="0"/>
    </xf>
    <xf borderId="0" fillId="0" fontId="2" numFmtId="3" xfId="0" applyAlignment="1" applyFont="1" applyNumberFormat="1">
      <alignment readingOrder="0" shrinkToFit="0" wrapText="1"/>
    </xf>
    <xf borderId="0" fillId="3" fontId="2" numFmtId="0" xfId="0" applyAlignment="1" applyFont="1">
      <alignment readingOrder="0" shrinkToFit="0" wrapText="1"/>
    </xf>
    <xf borderId="0" fillId="0" fontId="2" numFmtId="0" xfId="0" applyAlignment="1" applyFont="1">
      <alignment horizontal="center"/>
    </xf>
    <xf borderId="0" fillId="3" fontId="3" numFmtId="0" xfId="0" applyFont="1"/>
    <xf borderId="0" fillId="0" fontId="2" numFmtId="0" xfId="0" applyAlignment="1" applyFont="1">
      <alignment horizontal="center" readingOrder="0"/>
    </xf>
    <xf borderId="0" fillId="0" fontId="9" numFmtId="0" xfId="0" applyAlignment="1" applyFont="1">
      <alignment vertical="bottom"/>
    </xf>
    <xf borderId="0" fillId="0" fontId="9"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3" xfId="0" applyAlignment="1" applyFont="1" applyNumberFormat="1">
      <alignment horizontal="right" readingOrder="0"/>
    </xf>
    <xf borderId="0" fillId="0" fontId="3" numFmtId="0" xfId="0" applyAlignment="1" applyFont="1">
      <alignment horizontal="right"/>
    </xf>
    <xf borderId="0" fillId="0" fontId="9" numFmtId="3" xfId="0" applyAlignment="1" applyFont="1" applyNumberFormat="1">
      <alignment horizontal="right" vertical="bottom"/>
    </xf>
    <xf borderId="0" fillId="3" fontId="3" numFmtId="3" xfId="0" applyFont="1" applyNumberFormat="1"/>
    <xf borderId="0" fillId="0" fontId="9" numFmtId="3" xfId="0" applyAlignment="1" applyFont="1" applyNumberFormat="1">
      <alignment vertical="bottom"/>
    </xf>
    <xf borderId="0" fillId="0" fontId="3" numFmtId="4" xfId="0" applyAlignment="1" applyFont="1" applyNumberFormat="1">
      <alignment horizontal="right" readingOrder="0"/>
    </xf>
    <xf borderId="0" fillId="0" fontId="9" numFmtId="4" xfId="0" applyAlignment="1" applyFont="1" applyNumberFormat="1">
      <alignment vertical="bottom"/>
    </xf>
    <xf borderId="0" fillId="0" fontId="35" numFmtId="0" xfId="0" applyAlignment="1" applyFont="1">
      <alignment horizontal="left" readingOrder="0"/>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5.xml"/><Relationship Id="rId3"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6.xml"/><Relationship Id="rId3"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9.xml"/><Relationship Id="rId3"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2.75"/>
    <col customWidth="1" min="3" max="3" width="25.5"/>
  </cols>
  <sheetData>
    <row r="1">
      <c r="A1" s="1" t="s">
        <v>0</v>
      </c>
    </row>
    <row r="2">
      <c r="A2" s="2"/>
      <c r="B2" s="2"/>
      <c r="C2" s="3"/>
      <c r="D2" s="3"/>
      <c r="E2" s="3"/>
      <c r="F2" s="3"/>
      <c r="G2" s="3"/>
      <c r="H2" s="3"/>
      <c r="I2" s="3"/>
      <c r="J2" s="3"/>
      <c r="K2" s="3"/>
      <c r="L2" s="3"/>
      <c r="M2" s="3"/>
      <c r="N2" s="3"/>
      <c r="O2" s="3"/>
      <c r="P2" s="3"/>
      <c r="Q2" s="3"/>
      <c r="R2" s="3"/>
      <c r="S2" s="3"/>
      <c r="T2" s="3"/>
      <c r="U2" s="3"/>
      <c r="V2" s="3"/>
      <c r="W2" s="3"/>
      <c r="X2" s="3"/>
      <c r="Y2" s="3"/>
      <c r="Z2" s="3"/>
    </row>
    <row r="3">
      <c r="A3" s="2" t="s">
        <v>1</v>
      </c>
      <c r="B3" s="2" t="s">
        <v>2</v>
      </c>
      <c r="C3" s="2" t="s">
        <v>3</v>
      </c>
      <c r="D3" s="3"/>
      <c r="E3" s="3"/>
      <c r="F3" s="3"/>
      <c r="G3" s="3"/>
      <c r="H3" s="3"/>
      <c r="I3" s="3"/>
      <c r="J3" s="3"/>
      <c r="K3" s="3"/>
      <c r="L3" s="3"/>
      <c r="M3" s="3"/>
      <c r="N3" s="3"/>
      <c r="O3" s="3"/>
      <c r="P3" s="3"/>
      <c r="Q3" s="3"/>
      <c r="R3" s="3"/>
      <c r="S3" s="3"/>
      <c r="T3" s="3"/>
      <c r="U3" s="3"/>
      <c r="V3" s="3"/>
      <c r="W3" s="3"/>
      <c r="X3" s="3"/>
      <c r="Y3" s="3"/>
      <c r="Z3" s="3"/>
    </row>
    <row r="4">
      <c r="A4" s="4" t="s">
        <v>4</v>
      </c>
      <c r="B4" s="5" t="s">
        <v>5</v>
      </c>
      <c r="C4" s="6" t="s">
        <v>6</v>
      </c>
    </row>
    <row r="5">
      <c r="A5" s="7" t="s">
        <v>7</v>
      </c>
      <c r="B5" s="5" t="s">
        <v>8</v>
      </c>
      <c r="C5" s="6" t="s">
        <v>9</v>
      </c>
    </row>
    <row r="6">
      <c r="A6" s="8" t="s">
        <v>10</v>
      </c>
      <c r="B6" s="5"/>
    </row>
    <row r="7">
      <c r="A7" s="8" t="s">
        <v>11</v>
      </c>
      <c r="B7" s="5"/>
      <c r="C7" s="6" t="s">
        <v>12</v>
      </c>
    </row>
    <row r="8">
      <c r="A8" s="8" t="s">
        <v>13</v>
      </c>
      <c r="B8" s="5"/>
    </row>
    <row r="9">
      <c r="A9" s="4" t="s">
        <v>14</v>
      </c>
      <c r="B9" s="5" t="s">
        <v>15</v>
      </c>
      <c r="C9" s="6" t="s">
        <v>16</v>
      </c>
    </row>
    <row r="10">
      <c r="A10" s="4" t="s">
        <v>17</v>
      </c>
      <c r="B10" s="5"/>
      <c r="C10" s="6" t="s">
        <v>12</v>
      </c>
    </row>
    <row r="11">
      <c r="A11" s="4" t="s">
        <v>18</v>
      </c>
      <c r="C11" s="6" t="s">
        <v>12</v>
      </c>
    </row>
    <row r="12">
      <c r="A12" s="8" t="s">
        <v>19</v>
      </c>
    </row>
    <row r="13">
      <c r="A13" s="8" t="s">
        <v>20</v>
      </c>
      <c r="C13" s="6" t="s">
        <v>12</v>
      </c>
    </row>
    <row r="14">
      <c r="A14" s="8" t="s">
        <v>21</v>
      </c>
    </row>
    <row r="15">
      <c r="A15" s="4" t="s">
        <v>22</v>
      </c>
      <c r="C15" s="6" t="s">
        <v>6</v>
      </c>
    </row>
    <row r="16">
      <c r="A16" s="8" t="s">
        <v>23</v>
      </c>
    </row>
    <row r="17">
      <c r="B17" s="5"/>
    </row>
    <row r="18">
      <c r="B18" s="5"/>
    </row>
    <row r="19">
      <c r="A19" s="2" t="s">
        <v>24</v>
      </c>
      <c r="B19" s="5"/>
    </row>
    <row r="20">
      <c r="A20" s="2" t="s">
        <v>2</v>
      </c>
      <c r="B20" s="2" t="s">
        <v>25</v>
      </c>
    </row>
    <row r="21">
      <c r="A21" s="5" t="s">
        <v>26</v>
      </c>
      <c r="B21" s="5"/>
    </row>
    <row r="22">
      <c r="A22" s="5" t="s">
        <v>27</v>
      </c>
      <c r="B22" s="5"/>
    </row>
    <row r="23">
      <c r="A23" s="5" t="s">
        <v>28</v>
      </c>
      <c r="B23" s="5"/>
    </row>
    <row r="24">
      <c r="A24" s="5"/>
      <c r="B24" s="5"/>
    </row>
    <row r="25">
      <c r="B25" s="5"/>
    </row>
    <row r="26">
      <c r="B26" s="5"/>
    </row>
  </sheetData>
  <hyperlinks>
    <hyperlink display="Population" location="Population!A1" ref="A4"/>
    <hyperlink display="Outdoor crop Production Seasonality" location="Outdoor Crop Seasonality!A1" ref="A6"/>
    <hyperlink display="Outdoor Crop Production Baseline" location="Outdoor Crop Seasonality!A1" ref="A7"/>
    <hyperlink display="Outdoor Crop Production NW" location="Outdoor Crop Production NW!A1" ref="A8"/>
    <hyperlink display="Food Stocks" location="Food Stocks!A1" ref="A9"/>
    <hyperlink display="Seafood - excluding seaweeds" location="Seafood - excluding seaweeds!A1" ref="A10"/>
    <hyperlink display="Grazing" location="Grazing!A1" ref="A11"/>
    <hyperlink display="Seaweed" location="Seaweed!A1" ref="A12"/>
    <hyperlink display="Cellulosic Sugar" location="Cellulosic Sugar!A1" ref="A13"/>
    <hyperlink display="Greenhouses" location="Greenhouses!A1" ref="A14"/>
    <hyperlink display="Methane SCP" location="Methane SCP!A1" ref="A15"/>
    <hyperlink display="Combined" location="Combined!A1" ref="A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4" max="4" width="3.13"/>
    <col customWidth="1" min="5" max="5" width="17.5"/>
    <col customWidth="1" min="7" max="7" width="16.75"/>
    <col customWidth="1" min="8" max="8" width="4.5"/>
    <col customWidth="1" min="9" max="9" width="20.5"/>
    <col customWidth="1" min="11" max="11" width="15.38"/>
  </cols>
  <sheetData>
    <row r="1">
      <c r="A1" s="2" t="s">
        <v>29</v>
      </c>
      <c r="B1" s="9" t="s">
        <v>30</v>
      </c>
      <c r="C1" s="10" t="s">
        <v>31</v>
      </c>
      <c r="E1" s="11"/>
      <c r="F1" s="11"/>
      <c r="G1" s="11"/>
      <c r="H1" s="12"/>
      <c r="I1" s="11"/>
      <c r="J1" s="11"/>
      <c r="K1" s="11"/>
    </row>
    <row r="2">
      <c r="A2" s="13" t="s">
        <v>32</v>
      </c>
      <c r="B2" s="14" t="s">
        <v>33</v>
      </c>
      <c r="C2" s="15">
        <v>38.928341</v>
      </c>
      <c r="E2" s="16"/>
      <c r="F2" s="16"/>
      <c r="G2" s="16"/>
      <c r="H2" s="17"/>
      <c r="I2" s="16"/>
      <c r="J2" s="16"/>
      <c r="K2" s="16"/>
      <c r="L2" s="16"/>
      <c r="M2" s="16"/>
      <c r="N2" s="16"/>
      <c r="O2" s="17"/>
      <c r="P2" s="16"/>
      <c r="Q2" s="16"/>
      <c r="R2" s="16"/>
    </row>
    <row r="3">
      <c r="A3" s="13" t="s">
        <v>34</v>
      </c>
      <c r="B3" s="14" t="s">
        <v>35</v>
      </c>
      <c r="C3" s="15">
        <v>2.837743</v>
      </c>
      <c r="E3" s="16"/>
      <c r="F3" s="16"/>
      <c r="G3" s="16"/>
      <c r="H3" s="17"/>
      <c r="I3" s="16"/>
      <c r="J3" s="16"/>
      <c r="K3" s="16"/>
      <c r="L3" s="16"/>
      <c r="M3" s="16"/>
      <c r="N3" s="16"/>
      <c r="O3" s="17"/>
      <c r="P3" s="16"/>
      <c r="Q3" s="16"/>
      <c r="R3" s="16"/>
    </row>
    <row r="4">
      <c r="A4" s="13" t="s">
        <v>36</v>
      </c>
      <c r="B4" s="14" t="s">
        <v>37</v>
      </c>
      <c r="C4" s="15">
        <v>43.851043</v>
      </c>
      <c r="E4" s="16"/>
      <c r="F4" s="16"/>
      <c r="G4" s="16"/>
      <c r="H4" s="17"/>
      <c r="I4" s="16"/>
      <c r="J4" s="16"/>
      <c r="K4" s="16"/>
      <c r="L4" s="16"/>
      <c r="M4" s="16"/>
      <c r="N4" s="16"/>
      <c r="O4" s="17"/>
      <c r="P4" s="16"/>
      <c r="Q4" s="16"/>
      <c r="R4" s="16"/>
    </row>
    <row r="5">
      <c r="A5" s="13" t="s">
        <v>38</v>
      </c>
      <c r="B5" s="14" t="s">
        <v>39</v>
      </c>
      <c r="C5" s="15">
        <v>32.866268</v>
      </c>
      <c r="E5" s="16"/>
      <c r="F5" s="16"/>
      <c r="G5" s="16"/>
      <c r="H5" s="17"/>
      <c r="I5" s="16"/>
      <c r="J5" s="16"/>
      <c r="K5" s="16"/>
      <c r="L5" s="16"/>
      <c r="M5" s="16"/>
      <c r="N5" s="16"/>
      <c r="O5" s="17"/>
      <c r="P5" s="16"/>
      <c r="Q5" s="16"/>
      <c r="R5" s="16"/>
    </row>
    <row r="6">
      <c r="A6" s="13" t="s">
        <v>40</v>
      </c>
      <c r="B6" s="14" t="s">
        <v>41</v>
      </c>
      <c r="C6" s="15">
        <v>45.376763</v>
      </c>
      <c r="E6" s="16"/>
      <c r="F6" s="16"/>
      <c r="G6" s="16"/>
      <c r="H6" s="17"/>
      <c r="I6" s="16"/>
      <c r="J6" s="16"/>
      <c r="K6" s="16"/>
      <c r="L6" s="16"/>
      <c r="M6" s="16"/>
      <c r="N6" s="16"/>
      <c r="O6" s="17"/>
      <c r="P6" s="16"/>
      <c r="Q6" s="16"/>
      <c r="R6" s="16"/>
    </row>
    <row r="7">
      <c r="A7" s="13" t="s">
        <v>42</v>
      </c>
      <c r="B7" s="14" t="s">
        <v>43</v>
      </c>
      <c r="C7" s="15">
        <v>2.963234</v>
      </c>
      <c r="E7" s="16"/>
      <c r="F7" s="16"/>
      <c r="G7" s="16"/>
      <c r="H7" s="17"/>
      <c r="I7" s="16"/>
      <c r="J7" s="16"/>
      <c r="K7" s="16"/>
      <c r="L7" s="16"/>
      <c r="M7" s="16"/>
      <c r="N7" s="16"/>
      <c r="O7" s="17"/>
      <c r="P7" s="16"/>
      <c r="Q7" s="16"/>
      <c r="R7" s="16"/>
    </row>
    <row r="8">
      <c r="A8" s="13" t="s">
        <v>44</v>
      </c>
      <c r="B8" s="14" t="s">
        <v>45</v>
      </c>
      <c r="C8" s="15">
        <v>25.687041</v>
      </c>
      <c r="E8" s="16"/>
      <c r="F8" s="16"/>
      <c r="G8" s="16"/>
      <c r="H8" s="17"/>
      <c r="I8" s="16"/>
      <c r="J8" s="16"/>
      <c r="K8" s="16"/>
      <c r="L8" s="16"/>
      <c r="M8" s="16"/>
      <c r="N8" s="16"/>
      <c r="O8" s="17"/>
      <c r="P8" s="16"/>
      <c r="Q8" s="16"/>
      <c r="R8" s="16"/>
    </row>
    <row r="9">
      <c r="A9" s="13" t="s">
        <v>46</v>
      </c>
      <c r="B9" s="14" t="s">
        <v>47</v>
      </c>
      <c r="C9" s="15">
        <v>10.110116</v>
      </c>
      <c r="E9" s="16"/>
      <c r="F9" s="16"/>
      <c r="G9" s="16"/>
      <c r="H9" s="17"/>
      <c r="I9" s="16"/>
      <c r="J9" s="16"/>
      <c r="K9" s="16"/>
      <c r="L9" s="16"/>
      <c r="M9" s="16"/>
      <c r="N9" s="16"/>
      <c r="O9" s="17"/>
      <c r="P9" s="16"/>
      <c r="Q9" s="16"/>
      <c r="R9" s="16"/>
    </row>
    <row r="10">
      <c r="A10" s="13" t="s">
        <v>48</v>
      </c>
      <c r="B10" s="14" t="s">
        <v>49</v>
      </c>
      <c r="C10" s="15">
        <v>1.701583</v>
      </c>
      <c r="E10" s="16"/>
      <c r="F10" s="16"/>
      <c r="G10" s="16"/>
      <c r="H10" s="17"/>
      <c r="I10" s="16"/>
      <c r="J10" s="16"/>
      <c r="K10" s="16"/>
      <c r="L10" s="16"/>
      <c r="M10" s="16"/>
      <c r="N10" s="16"/>
      <c r="O10" s="17"/>
      <c r="P10" s="16"/>
      <c r="Q10" s="16"/>
      <c r="R10" s="16"/>
    </row>
    <row r="11">
      <c r="A11" s="13" t="s">
        <v>50</v>
      </c>
      <c r="B11" s="14" t="s">
        <v>51</v>
      </c>
      <c r="C11" s="15">
        <v>165.0</v>
      </c>
      <c r="E11" s="16"/>
      <c r="F11" s="16"/>
      <c r="G11" s="16"/>
      <c r="H11" s="17"/>
      <c r="I11" s="16"/>
      <c r="J11" s="16"/>
      <c r="K11" s="16"/>
      <c r="L11" s="16"/>
      <c r="M11" s="16"/>
      <c r="N11" s="16"/>
      <c r="O11" s="17"/>
      <c r="P11" s="16"/>
      <c r="Q11" s="16"/>
      <c r="R11" s="16"/>
    </row>
    <row r="12">
      <c r="A12" s="13" t="s">
        <v>52</v>
      </c>
      <c r="B12" s="14" t="s">
        <v>53</v>
      </c>
      <c r="C12" s="15">
        <v>0.287371</v>
      </c>
      <c r="E12" s="16"/>
      <c r="F12" s="16"/>
      <c r="G12" s="16"/>
      <c r="H12" s="17"/>
      <c r="I12" s="16"/>
      <c r="J12" s="16"/>
      <c r="K12" s="16"/>
      <c r="L12" s="16"/>
      <c r="M12" s="16"/>
      <c r="N12" s="16"/>
      <c r="O12" s="17"/>
      <c r="P12" s="16"/>
      <c r="Q12" s="16"/>
      <c r="R12" s="16"/>
    </row>
    <row r="13">
      <c r="A13" s="13" t="s">
        <v>54</v>
      </c>
      <c r="B13" s="14" t="s">
        <v>55</v>
      </c>
      <c r="C13" s="15">
        <v>9.398861</v>
      </c>
      <c r="E13" s="16"/>
      <c r="F13" s="16"/>
      <c r="G13" s="16"/>
      <c r="H13" s="17"/>
      <c r="I13" s="16"/>
      <c r="J13" s="16"/>
      <c r="K13" s="16"/>
      <c r="L13" s="16"/>
      <c r="M13" s="16"/>
      <c r="N13" s="16"/>
      <c r="O13" s="17"/>
      <c r="P13" s="16"/>
      <c r="Q13" s="16"/>
      <c r="R13" s="16"/>
    </row>
    <row r="14">
      <c r="A14" s="13" t="s">
        <v>56</v>
      </c>
      <c r="B14" s="14" t="s">
        <v>57</v>
      </c>
      <c r="C14" s="15">
        <v>12.123198</v>
      </c>
      <c r="E14" s="16"/>
      <c r="F14" s="18"/>
      <c r="G14" s="16"/>
      <c r="H14" s="17"/>
      <c r="I14" s="16"/>
      <c r="J14" s="16"/>
      <c r="K14" s="16"/>
      <c r="L14" s="16"/>
      <c r="M14" s="16"/>
      <c r="N14" s="16"/>
      <c r="O14" s="17"/>
      <c r="P14" s="16"/>
      <c r="Q14" s="16"/>
      <c r="R14" s="16"/>
    </row>
    <row r="15">
      <c r="A15" s="13" t="s">
        <v>58</v>
      </c>
      <c r="B15" s="14" t="s">
        <v>59</v>
      </c>
      <c r="C15" s="15">
        <v>0.771612</v>
      </c>
      <c r="E15" s="16"/>
      <c r="F15" s="16"/>
      <c r="G15" s="16"/>
      <c r="H15" s="17"/>
      <c r="I15" s="16"/>
      <c r="J15" s="16"/>
      <c r="K15" s="16"/>
      <c r="L15" s="16"/>
      <c r="M15" s="16"/>
      <c r="N15" s="16"/>
      <c r="O15" s="17"/>
      <c r="P15" s="16"/>
      <c r="Q15" s="16"/>
      <c r="R15" s="16"/>
    </row>
    <row r="16">
      <c r="A16" s="13" t="s">
        <v>60</v>
      </c>
      <c r="B16" s="19" t="s">
        <v>61</v>
      </c>
      <c r="C16" s="15">
        <v>11.673029</v>
      </c>
      <c r="E16" s="16"/>
      <c r="F16" s="16"/>
      <c r="G16" s="16"/>
      <c r="H16" s="17"/>
      <c r="I16" s="16"/>
      <c r="J16" s="16"/>
      <c r="K16" s="16"/>
      <c r="L16" s="16"/>
      <c r="M16" s="16"/>
      <c r="N16" s="16"/>
      <c r="O16" s="17"/>
      <c r="P16" s="16"/>
      <c r="Q16" s="16"/>
      <c r="R16" s="16"/>
    </row>
    <row r="17">
      <c r="A17" s="13" t="s">
        <v>62</v>
      </c>
      <c r="B17" s="14" t="s">
        <v>63</v>
      </c>
      <c r="C17" s="15">
        <v>3.280815</v>
      </c>
      <c r="E17" s="16"/>
      <c r="F17" s="16"/>
      <c r="G17" s="16"/>
      <c r="H17" s="17"/>
      <c r="I17" s="16"/>
      <c r="J17" s="16"/>
      <c r="K17" s="16"/>
      <c r="L17" s="16"/>
      <c r="M17" s="16"/>
      <c r="N17" s="16"/>
      <c r="O17" s="17"/>
      <c r="P17" s="16"/>
      <c r="Q17" s="16"/>
      <c r="R17" s="16"/>
    </row>
    <row r="18">
      <c r="A18" s="13" t="s">
        <v>64</v>
      </c>
      <c r="B18" s="14" t="s">
        <v>65</v>
      </c>
      <c r="C18" s="15">
        <v>2.351625</v>
      </c>
      <c r="E18" s="16"/>
      <c r="F18" s="16"/>
      <c r="G18" s="16"/>
      <c r="H18" s="17"/>
      <c r="I18" s="16"/>
      <c r="J18" s="16"/>
      <c r="K18" s="16"/>
      <c r="L18" s="16"/>
      <c r="M18" s="16"/>
      <c r="N18" s="16"/>
      <c r="O18" s="17"/>
      <c r="P18" s="16"/>
      <c r="Q18" s="16"/>
      <c r="R18" s="16"/>
    </row>
    <row r="19">
      <c r="A19" s="13" t="s">
        <v>66</v>
      </c>
      <c r="B19" s="14" t="s">
        <v>67</v>
      </c>
      <c r="C19" s="15">
        <v>213.0</v>
      </c>
      <c r="E19" s="16"/>
      <c r="F19" s="16"/>
      <c r="G19" s="16"/>
      <c r="H19" s="17"/>
      <c r="I19" s="16"/>
      <c r="J19" s="16"/>
      <c r="K19" s="16"/>
      <c r="L19" s="16"/>
      <c r="M19" s="16"/>
      <c r="N19" s="16"/>
      <c r="O19" s="17"/>
      <c r="P19" s="16"/>
      <c r="Q19" s="16"/>
      <c r="R19" s="16"/>
    </row>
    <row r="20">
      <c r="A20" s="13" t="s">
        <v>68</v>
      </c>
      <c r="B20" s="19" t="s">
        <v>69</v>
      </c>
      <c r="C20" s="15">
        <v>0.437483</v>
      </c>
      <c r="E20" s="16"/>
      <c r="F20" s="16"/>
      <c r="G20" s="16"/>
      <c r="H20" s="17"/>
      <c r="I20" s="16"/>
      <c r="J20" s="16"/>
      <c r="K20" s="16"/>
      <c r="L20" s="16"/>
      <c r="M20" s="16"/>
      <c r="N20" s="16"/>
      <c r="O20" s="17"/>
      <c r="P20" s="16"/>
      <c r="Q20" s="16"/>
      <c r="R20" s="16"/>
    </row>
    <row r="21">
      <c r="A21" s="13" t="s">
        <v>70</v>
      </c>
      <c r="B21" s="14" t="s">
        <v>71</v>
      </c>
      <c r="C21" s="15">
        <v>20.903278</v>
      </c>
      <c r="E21" s="16"/>
      <c r="F21" s="16"/>
      <c r="G21" s="16"/>
      <c r="H21" s="17"/>
      <c r="I21" s="16"/>
      <c r="J21" s="16"/>
      <c r="K21" s="16"/>
      <c r="L21" s="16"/>
      <c r="M21" s="16"/>
      <c r="N21" s="16"/>
      <c r="O21" s="17"/>
      <c r="P21" s="16"/>
      <c r="Q21" s="16"/>
      <c r="R21" s="16"/>
    </row>
    <row r="22">
      <c r="A22" s="13" t="s">
        <v>72</v>
      </c>
      <c r="B22" s="19" t="s">
        <v>73</v>
      </c>
      <c r="C22" s="15">
        <v>54.409794</v>
      </c>
      <c r="E22" s="16"/>
      <c r="F22" s="16"/>
      <c r="G22" s="16"/>
      <c r="H22" s="17"/>
      <c r="I22" s="16"/>
      <c r="J22" s="16"/>
      <c r="K22" s="16"/>
      <c r="L22" s="16"/>
      <c r="M22" s="16"/>
      <c r="N22" s="16"/>
      <c r="O22" s="17"/>
      <c r="P22" s="16"/>
      <c r="Q22" s="16"/>
      <c r="R22" s="16"/>
    </row>
    <row r="23">
      <c r="A23" s="13" t="s">
        <v>74</v>
      </c>
      <c r="B23" s="14" t="s">
        <v>75</v>
      </c>
      <c r="C23" s="15">
        <v>11.890781</v>
      </c>
      <c r="E23" s="16"/>
      <c r="F23" s="16"/>
      <c r="G23" s="16"/>
      <c r="H23" s="17"/>
      <c r="I23" s="16"/>
      <c r="J23" s="16"/>
      <c r="K23" s="16"/>
      <c r="L23" s="16"/>
      <c r="M23" s="16"/>
      <c r="N23" s="16"/>
      <c r="O23" s="17"/>
      <c r="P23" s="16"/>
      <c r="Q23" s="16"/>
      <c r="R23" s="16"/>
    </row>
    <row r="24">
      <c r="A24" s="13" t="s">
        <v>76</v>
      </c>
      <c r="B24" s="14" t="s">
        <v>77</v>
      </c>
      <c r="C24" s="15">
        <v>0.555988</v>
      </c>
      <c r="E24" s="16"/>
      <c r="F24" s="16"/>
      <c r="G24" s="16"/>
      <c r="H24" s="17"/>
      <c r="I24" s="16"/>
      <c r="J24" s="16"/>
      <c r="K24" s="16"/>
      <c r="L24" s="16"/>
      <c r="M24" s="16"/>
      <c r="N24" s="16"/>
      <c r="O24" s="17"/>
      <c r="P24" s="16"/>
      <c r="Q24" s="16"/>
      <c r="R24" s="16"/>
    </row>
    <row r="25">
      <c r="A25" s="13" t="s">
        <v>78</v>
      </c>
      <c r="B25" s="14" t="s">
        <v>79</v>
      </c>
      <c r="C25" s="15">
        <v>16.718971</v>
      </c>
      <c r="E25" s="16"/>
      <c r="F25" s="16"/>
      <c r="G25" s="16"/>
      <c r="H25" s="17"/>
      <c r="I25" s="16"/>
      <c r="J25" s="16"/>
      <c r="K25" s="16"/>
      <c r="L25" s="16"/>
      <c r="M25" s="16"/>
      <c r="N25" s="16"/>
      <c r="O25" s="17"/>
      <c r="P25" s="16"/>
      <c r="Q25" s="16"/>
      <c r="R25" s="16"/>
    </row>
    <row r="26">
      <c r="A26" s="13" t="s">
        <v>80</v>
      </c>
      <c r="B26" s="14" t="s">
        <v>81</v>
      </c>
      <c r="C26" s="15">
        <v>26.545864</v>
      </c>
      <c r="E26" s="16"/>
      <c r="F26" s="16"/>
      <c r="G26" s="16"/>
      <c r="H26" s="17"/>
      <c r="I26" s="16"/>
      <c r="J26" s="16"/>
      <c r="K26" s="16"/>
      <c r="L26" s="16"/>
      <c r="M26" s="16"/>
      <c r="N26" s="16"/>
      <c r="O26" s="17"/>
      <c r="P26" s="16"/>
      <c r="Q26" s="16"/>
      <c r="R26" s="16"/>
    </row>
    <row r="27">
      <c r="A27" s="13" t="s">
        <v>82</v>
      </c>
      <c r="B27" s="14" t="s">
        <v>83</v>
      </c>
      <c r="C27" s="15">
        <v>38.005238</v>
      </c>
      <c r="E27" s="16"/>
      <c r="F27" s="16"/>
      <c r="G27" s="16"/>
      <c r="H27" s="17"/>
      <c r="I27" s="16"/>
      <c r="J27" s="16"/>
      <c r="K27" s="16"/>
      <c r="L27" s="16"/>
      <c r="M27" s="16"/>
      <c r="N27" s="16"/>
      <c r="O27" s="17"/>
      <c r="P27" s="16"/>
      <c r="Q27" s="16"/>
      <c r="R27" s="16"/>
    </row>
    <row r="28">
      <c r="A28" s="13" t="s">
        <v>84</v>
      </c>
      <c r="B28" s="14" t="s">
        <v>85</v>
      </c>
      <c r="C28" s="15">
        <v>4.829764</v>
      </c>
      <c r="E28" s="16"/>
      <c r="F28" s="16"/>
      <c r="G28" s="16"/>
      <c r="H28" s="17"/>
      <c r="I28" s="16"/>
      <c r="J28" s="16"/>
      <c r="K28" s="16"/>
      <c r="L28" s="16"/>
      <c r="M28" s="16"/>
      <c r="N28" s="16"/>
      <c r="O28" s="17"/>
      <c r="P28" s="16"/>
      <c r="Q28" s="16"/>
      <c r="R28" s="16"/>
    </row>
    <row r="29">
      <c r="A29" s="13" t="s">
        <v>86</v>
      </c>
      <c r="B29" s="14" t="s">
        <v>87</v>
      </c>
      <c r="C29" s="15">
        <v>16.425859</v>
      </c>
      <c r="E29" s="16"/>
      <c r="F29" s="16"/>
      <c r="G29" s="16"/>
      <c r="H29" s="17"/>
      <c r="I29" s="16"/>
      <c r="J29" s="16"/>
      <c r="K29" s="16"/>
      <c r="L29" s="16"/>
      <c r="M29" s="16"/>
      <c r="N29" s="16"/>
      <c r="O29" s="17"/>
      <c r="P29" s="16"/>
      <c r="Q29" s="16"/>
      <c r="R29" s="16"/>
    </row>
    <row r="30">
      <c r="A30" s="13" t="s">
        <v>88</v>
      </c>
      <c r="B30" s="14" t="s">
        <v>89</v>
      </c>
      <c r="C30" s="15">
        <v>19.116209</v>
      </c>
      <c r="E30" s="16"/>
      <c r="F30" s="16"/>
      <c r="G30" s="16"/>
      <c r="H30" s="17"/>
      <c r="I30" s="16"/>
      <c r="J30" s="16"/>
      <c r="K30" s="16"/>
      <c r="L30" s="16"/>
      <c r="M30" s="16"/>
      <c r="N30" s="16"/>
      <c r="O30" s="17"/>
      <c r="P30" s="16"/>
      <c r="Q30" s="16"/>
      <c r="R30" s="16"/>
    </row>
    <row r="31">
      <c r="A31" s="13" t="s">
        <v>90</v>
      </c>
      <c r="B31" s="14" t="s">
        <v>91</v>
      </c>
      <c r="C31" s="15">
        <v>1400.0</v>
      </c>
      <c r="E31" s="16"/>
      <c r="F31" s="16"/>
      <c r="G31" s="16"/>
      <c r="H31" s="17"/>
      <c r="I31" s="16"/>
      <c r="J31" s="16"/>
      <c r="K31" s="16"/>
      <c r="L31" s="16"/>
      <c r="M31" s="16"/>
      <c r="N31" s="16"/>
      <c r="O31" s="17"/>
      <c r="P31" s="16"/>
      <c r="Q31" s="16"/>
      <c r="R31" s="16"/>
    </row>
    <row r="32">
      <c r="A32" s="13" t="s">
        <v>92</v>
      </c>
      <c r="B32" s="14" t="s">
        <v>93</v>
      </c>
      <c r="C32" s="15">
        <v>50.882884</v>
      </c>
      <c r="E32" s="16"/>
      <c r="F32" s="16"/>
      <c r="G32" s="16"/>
      <c r="H32" s="17"/>
      <c r="I32" s="16"/>
      <c r="J32" s="16"/>
      <c r="K32" s="16"/>
      <c r="L32" s="16"/>
      <c r="M32" s="16"/>
      <c r="N32" s="16"/>
      <c r="O32" s="17"/>
      <c r="P32" s="16"/>
      <c r="Q32" s="16"/>
      <c r="R32" s="16"/>
    </row>
    <row r="33">
      <c r="A33" s="13" t="s">
        <v>94</v>
      </c>
      <c r="B33" s="14" t="s">
        <v>95</v>
      </c>
      <c r="C33" s="15">
        <v>5.518092</v>
      </c>
      <c r="E33" s="16"/>
      <c r="F33" s="16"/>
      <c r="G33" s="16"/>
      <c r="H33" s="17"/>
      <c r="I33" s="16"/>
      <c r="J33" s="16"/>
      <c r="K33" s="16"/>
      <c r="L33" s="16"/>
      <c r="M33" s="16"/>
      <c r="N33" s="16"/>
      <c r="O33" s="17"/>
      <c r="P33" s="16"/>
      <c r="Q33" s="16"/>
      <c r="R33" s="16"/>
    </row>
    <row r="34">
      <c r="A34" s="13" t="s">
        <v>96</v>
      </c>
      <c r="B34" s="20" t="s">
        <v>97</v>
      </c>
      <c r="C34" s="15">
        <v>89.561404</v>
      </c>
      <c r="E34" s="16"/>
      <c r="F34" s="16"/>
      <c r="G34" s="16"/>
      <c r="H34" s="17"/>
      <c r="I34" s="16"/>
      <c r="J34" s="16"/>
      <c r="K34" s="16"/>
      <c r="L34" s="16"/>
      <c r="M34" s="16"/>
      <c r="N34" s="16"/>
      <c r="O34" s="17"/>
      <c r="P34" s="16"/>
      <c r="Q34" s="16"/>
      <c r="R34" s="16"/>
    </row>
    <row r="35">
      <c r="A35" s="13" t="s">
        <v>98</v>
      </c>
      <c r="B35" s="14" t="s">
        <v>99</v>
      </c>
      <c r="C35" s="15">
        <v>5.094114</v>
      </c>
      <c r="E35" s="16"/>
      <c r="F35" s="16"/>
      <c r="G35" s="16"/>
      <c r="H35" s="17"/>
      <c r="I35" s="16"/>
      <c r="J35" s="16"/>
      <c r="K35" s="16"/>
      <c r="L35" s="16"/>
      <c r="M35" s="16"/>
      <c r="N35" s="16"/>
      <c r="O35" s="17"/>
      <c r="P35" s="16"/>
      <c r="Q35" s="16"/>
      <c r="R35" s="16"/>
    </row>
    <row r="36">
      <c r="A36" s="13" t="s">
        <v>100</v>
      </c>
      <c r="B36" s="19" t="s">
        <v>101</v>
      </c>
      <c r="C36" s="15">
        <v>26.378275</v>
      </c>
      <c r="E36" s="16"/>
      <c r="F36" s="16"/>
      <c r="G36" s="16"/>
      <c r="H36" s="17"/>
      <c r="I36" s="16"/>
      <c r="J36" s="16"/>
      <c r="K36" s="16"/>
      <c r="L36" s="16"/>
      <c r="M36" s="16"/>
      <c r="N36" s="16"/>
      <c r="O36" s="17"/>
      <c r="P36" s="16"/>
      <c r="Q36" s="16"/>
      <c r="R36" s="16"/>
    </row>
    <row r="37">
      <c r="A37" s="13" t="s">
        <v>102</v>
      </c>
      <c r="B37" s="14" t="s">
        <v>103</v>
      </c>
      <c r="C37" s="15">
        <v>11.326616</v>
      </c>
      <c r="E37" s="16"/>
      <c r="F37" s="16"/>
      <c r="G37" s="16"/>
      <c r="H37" s="17"/>
      <c r="I37" s="16"/>
      <c r="J37" s="16"/>
      <c r="K37" s="16"/>
      <c r="L37" s="16"/>
      <c r="M37" s="16"/>
      <c r="N37" s="16"/>
      <c r="O37" s="17"/>
      <c r="P37" s="16"/>
      <c r="Q37" s="16"/>
      <c r="R37" s="16"/>
    </row>
    <row r="38">
      <c r="A38" s="13" t="s">
        <v>104</v>
      </c>
      <c r="B38" s="14" t="s">
        <v>105</v>
      </c>
      <c r="C38" s="15">
        <v>0.988002</v>
      </c>
      <c r="E38" s="16"/>
      <c r="F38" s="16"/>
      <c r="G38" s="16"/>
      <c r="H38" s="17"/>
      <c r="I38" s="16"/>
      <c r="J38" s="16"/>
      <c r="K38" s="16"/>
      <c r="L38" s="16"/>
      <c r="M38" s="16"/>
      <c r="N38" s="16"/>
      <c r="O38" s="17"/>
      <c r="P38" s="16"/>
      <c r="Q38" s="16"/>
      <c r="R38" s="16"/>
    </row>
    <row r="39">
      <c r="A39" s="13" t="s">
        <v>106</v>
      </c>
      <c r="B39" s="14" t="s">
        <v>107</v>
      </c>
      <c r="C39" s="15">
        <v>10.847904</v>
      </c>
      <c r="E39" s="16"/>
      <c r="F39" s="16"/>
      <c r="G39" s="16"/>
      <c r="H39" s="17"/>
      <c r="I39" s="16"/>
      <c r="J39" s="16"/>
      <c r="K39" s="16"/>
      <c r="L39" s="16"/>
      <c r="M39" s="16"/>
      <c r="N39" s="16"/>
      <c r="O39" s="17"/>
      <c r="P39" s="16"/>
      <c r="Q39" s="16"/>
      <c r="R39" s="16"/>
    </row>
    <row r="40">
      <c r="A40" s="13" t="s">
        <v>108</v>
      </c>
      <c r="B40" s="14" t="s">
        <v>109</v>
      </c>
      <c r="C40" s="15">
        <v>17.64306</v>
      </c>
      <c r="E40" s="16"/>
      <c r="F40" s="16"/>
      <c r="G40" s="16"/>
      <c r="H40" s="17"/>
      <c r="I40" s="16"/>
      <c r="J40" s="16"/>
      <c r="K40" s="16"/>
      <c r="L40" s="16"/>
      <c r="M40" s="16"/>
      <c r="N40" s="16"/>
      <c r="O40" s="17"/>
      <c r="P40" s="16"/>
      <c r="Q40" s="16"/>
      <c r="R40" s="16"/>
    </row>
    <row r="41">
      <c r="A41" s="13" t="s">
        <v>110</v>
      </c>
      <c r="B41" s="14" t="s">
        <v>111</v>
      </c>
      <c r="C41" s="15">
        <v>102.0</v>
      </c>
      <c r="E41" s="16"/>
      <c r="F41" s="16"/>
      <c r="G41" s="16"/>
      <c r="H41" s="17"/>
      <c r="I41" s="16"/>
      <c r="J41" s="16"/>
      <c r="K41" s="16"/>
      <c r="L41" s="16"/>
      <c r="M41" s="16"/>
      <c r="N41" s="16"/>
      <c r="O41" s="17"/>
      <c r="P41" s="16"/>
      <c r="Q41" s="16"/>
      <c r="R41" s="16"/>
    </row>
    <row r="42">
      <c r="A42" s="13" t="s">
        <v>112</v>
      </c>
      <c r="B42" s="14" t="s">
        <v>113</v>
      </c>
      <c r="C42" s="15">
        <v>6.486201</v>
      </c>
      <c r="E42" s="16"/>
      <c r="F42" s="16"/>
      <c r="G42" s="16"/>
      <c r="H42" s="17"/>
      <c r="I42" s="16"/>
      <c r="J42" s="16"/>
      <c r="K42" s="16"/>
      <c r="L42" s="16"/>
      <c r="M42" s="16"/>
      <c r="N42" s="16"/>
      <c r="O42" s="17"/>
      <c r="P42" s="16"/>
      <c r="Q42" s="16"/>
      <c r="R42" s="16"/>
    </row>
    <row r="43">
      <c r="A43" s="13" t="s">
        <v>114</v>
      </c>
      <c r="B43" s="14" t="s">
        <v>115</v>
      </c>
      <c r="C43" s="21">
        <v>3.6</v>
      </c>
      <c r="E43" s="16"/>
      <c r="F43" s="16"/>
      <c r="G43" s="16"/>
      <c r="H43" s="17"/>
      <c r="I43" s="16"/>
      <c r="J43" s="16"/>
      <c r="K43" s="16"/>
      <c r="L43" s="16"/>
      <c r="M43" s="16"/>
      <c r="N43" s="16"/>
      <c r="O43" s="17"/>
      <c r="P43" s="16"/>
      <c r="Q43" s="16"/>
      <c r="R43" s="16"/>
    </row>
    <row r="44">
      <c r="A44" s="13" t="s">
        <v>116</v>
      </c>
      <c r="B44" s="14" t="s">
        <v>117</v>
      </c>
      <c r="C44" s="15">
        <v>1.160164</v>
      </c>
      <c r="E44" s="16"/>
      <c r="F44" s="16"/>
      <c r="G44" s="16"/>
      <c r="H44" s="17"/>
      <c r="I44" s="16"/>
      <c r="J44" s="16"/>
      <c r="K44" s="16"/>
      <c r="L44" s="16"/>
      <c r="M44" s="16"/>
      <c r="N44" s="16"/>
      <c r="O44" s="17"/>
      <c r="P44" s="16"/>
      <c r="Q44" s="16"/>
      <c r="R44" s="16"/>
    </row>
    <row r="45">
      <c r="A45" s="13" t="s">
        <v>118</v>
      </c>
      <c r="B45" s="14" t="s">
        <v>119</v>
      </c>
      <c r="C45" s="15">
        <v>115.0</v>
      </c>
      <c r="E45" s="16"/>
      <c r="F45" s="16"/>
      <c r="G45" s="16"/>
      <c r="H45" s="17"/>
      <c r="I45" s="16"/>
      <c r="J45" s="16"/>
      <c r="K45" s="16"/>
      <c r="L45" s="16"/>
      <c r="M45" s="16"/>
      <c r="N45" s="16"/>
      <c r="O45" s="17"/>
      <c r="P45" s="16"/>
      <c r="Q45" s="16"/>
      <c r="R45" s="16"/>
    </row>
    <row r="46">
      <c r="A46" s="22" t="s">
        <v>120</v>
      </c>
      <c r="B46" s="19" t="s">
        <v>121</v>
      </c>
      <c r="C46" s="15">
        <v>515.215293</v>
      </c>
      <c r="D46" s="13"/>
      <c r="E46" s="16"/>
      <c r="F46" s="16"/>
      <c r="G46" s="16"/>
      <c r="H46" s="17"/>
      <c r="I46" s="16"/>
      <c r="J46" s="16"/>
      <c r="K46" s="16"/>
      <c r="L46" s="16"/>
      <c r="M46" s="16"/>
      <c r="N46" s="16"/>
      <c r="O46" s="17"/>
      <c r="P46" s="16"/>
      <c r="Q46" s="16"/>
      <c r="R46" s="16"/>
    </row>
    <row r="47">
      <c r="A47" s="13" t="s">
        <v>122</v>
      </c>
      <c r="B47" s="14" t="s">
        <v>123</v>
      </c>
      <c r="C47" s="15">
        <v>0.896444</v>
      </c>
      <c r="E47" s="16"/>
      <c r="F47" s="16"/>
      <c r="G47" s="16"/>
      <c r="H47" s="17"/>
      <c r="I47" s="16"/>
      <c r="J47" s="16"/>
      <c r="K47" s="16"/>
      <c r="L47" s="16"/>
      <c r="M47" s="16"/>
      <c r="N47" s="16"/>
      <c r="O47" s="17"/>
      <c r="P47" s="16"/>
      <c r="Q47" s="16"/>
      <c r="R47" s="16"/>
    </row>
    <row r="48">
      <c r="A48" s="13" t="s">
        <v>124</v>
      </c>
      <c r="B48" s="14" t="s">
        <v>125</v>
      </c>
      <c r="C48" s="15">
        <v>2.225728</v>
      </c>
      <c r="E48" s="16"/>
      <c r="F48" s="16"/>
      <c r="G48" s="16"/>
      <c r="H48" s="17"/>
      <c r="I48" s="16"/>
      <c r="J48" s="16"/>
      <c r="K48" s="16"/>
      <c r="L48" s="16"/>
      <c r="M48" s="16"/>
      <c r="N48" s="16"/>
      <c r="O48" s="17"/>
      <c r="P48" s="16"/>
      <c r="Q48" s="16"/>
      <c r="R48" s="16"/>
    </row>
    <row r="49">
      <c r="A49" s="13" t="s">
        <v>126</v>
      </c>
      <c r="B49" s="19" t="s">
        <v>127</v>
      </c>
      <c r="C49" s="15">
        <v>2.416664</v>
      </c>
      <c r="E49" s="16"/>
      <c r="F49" s="16"/>
      <c r="G49" s="16"/>
      <c r="H49" s="17"/>
      <c r="I49" s="16"/>
      <c r="J49" s="16"/>
      <c r="K49" s="16"/>
      <c r="L49" s="16"/>
      <c r="M49" s="16"/>
      <c r="N49" s="16"/>
      <c r="O49" s="17"/>
      <c r="P49" s="16"/>
      <c r="Q49" s="16"/>
      <c r="R49" s="16"/>
    </row>
    <row r="50">
      <c r="A50" s="13" t="s">
        <v>128</v>
      </c>
      <c r="B50" s="14" t="s">
        <v>129</v>
      </c>
      <c r="C50" s="15">
        <v>3.714</v>
      </c>
      <c r="E50" s="16"/>
      <c r="F50" s="16"/>
      <c r="G50" s="16"/>
      <c r="H50" s="17"/>
      <c r="I50" s="16"/>
      <c r="J50" s="16"/>
      <c r="K50" s="16"/>
      <c r="L50" s="16"/>
      <c r="M50" s="16"/>
      <c r="N50" s="16"/>
      <c r="O50" s="17"/>
      <c r="P50" s="16"/>
      <c r="Q50" s="16"/>
      <c r="R50" s="16"/>
    </row>
    <row r="51">
      <c r="A51" s="13" t="s">
        <v>130</v>
      </c>
      <c r="B51" s="14" t="s">
        <v>131</v>
      </c>
      <c r="C51" s="15">
        <v>31.072945</v>
      </c>
      <c r="E51" s="16"/>
      <c r="F51" s="16"/>
      <c r="G51" s="16"/>
      <c r="H51" s="17"/>
      <c r="I51" s="16"/>
      <c r="J51" s="16"/>
      <c r="K51" s="16"/>
      <c r="L51" s="16"/>
      <c r="M51" s="16"/>
      <c r="N51" s="16"/>
      <c r="O51" s="17"/>
      <c r="P51" s="16"/>
      <c r="Q51" s="16"/>
      <c r="R51" s="16"/>
    </row>
    <row r="52">
      <c r="A52" s="13" t="s">
        <v>132</v>
      </c>
      <c r="B52" s="14" t="s">
        <v>133</v>
      </c>
      <c r="C52" s="15">
        <v>16.858333</v>
      </c>
      <c r="E52" s="16"/>
      <c r="F52" s="16"/>
      <c r="G52" s="16"/>
      <c r="H52" s="17"/>
      <c r="I52" s="16"/>
      <c r="J52" s="16"/>
      <c r="K52" s="16"/>
      <c r="L52" s="16"/>
      <c r="M52" s="16"/>
      <c r="N52" s="16"/>
      <c r="O52" s="17"/>
      <c r="P52" s="16"/>
      <c r="Q52" s="16"/>
      <c r="R52" s="16"/>
    </row>
    <row r="53">
      <c r="A53" s="13" t="s">
        <v>134</v>
      </c>
      <c r="B53" s="14" t="s">
        <v>135</v>
      </c>
      <c r="C53" s="15">
        <v>13.132792</v>
      </c>
      <c r="E53" s="16"/>
      <c r="F53" s="16"/>
      <c r="G53" s="16"/>
      <c r="H53" s="17"/>
      <c r="I53" s="16"/>
      <c r="J53" s="16"/>
      <c r="K53" s="16"/>
      <c r="L53" s="16"/>
      <c r="M53" s="16"/>
      <c r="N53" s="16"/>
      <c r="O53" s="17"/>
      <c r="P53" s="16"/>
      <c r="Q53" s="16"/>
      <c r="R53" s="16"/>
    </row>
    <row r="54">
      <c r="A54" s="13" t="s">
        <v>136</v>
      </c>
      <c r="B54" s="14" t="s">
        <v>137</v>
      </c>
      <c r="C54" s="15">
        <v>1.967998</v>
      </c>
      <c r="E54" s="16"/>
      <c r="F54" s="16"/>
      <c r="G54" s="16"/>
      <c r="H54" s="17"/>
      <c r="I54" s="16"/>
      <c r="J54" s="16"/>
      <c r="K54" s="16"/>
      <c r="L54" s="16"/>
      <c r="M54" s="16"/>
      <c r="N54" s="16"/>
      <c r="O54" s="17"/>
      <c r="P54" s="16"/>
      <c r="Q54" s="16"/>
      <c r="R54" s="16"/>
    </row>
    <row r="55">
      <c r="A55" s="13" t="s">
        <v>138</v>
      </c>
      <c r="B55" s="14" t="s">
        <v>139</v>
      </c>
      <c r="C55" s="15">
        <v>0.786559</v>
      </c>
      <c r="E55" s="16"/>
      <c r="F55" s="16"/>
      <c r="G55" s="16"/>
      <c r="H55" s="17"/>
      <c r="I55" s="16"/>
      <c r="J55" s="16"/>
      <c r="K55" s="16"/>
      <c r="L55" s="16"/>
      <c r="M55" s="16"/>
      <c r="N55" s="16"/>
      <c r="O55" s="17"/>
      <c r="P55" s="16"/>
      <c r="Q55" s="16"/>
      <c r="R55" s="16"/>
    </row>
    <row r="56">
      <c r="A56" s="13" t="s">
        <v>140</v>
      </c>
      <c r="B56" s="14" t="s">
        <v>141</v>
      </c>
      <c r="C56" s="15">
        <v>11.402533</v>
      </c>
      <c r="E56" s="16"/>
      <c r="F56" s="16"/>
      <c r="G56" s="16"/>
      <c r="H56" s="17"/>
      <c r="I56" s="16"/>
      <c r="J56" s="16"/>
      <c r="K56" s="16"/>
      <c r="L56" s="16"/>
      <c r="M56" s="16"/>
      <c r="N56" s="16"/>
      <c r="O56" s="17"/>
      <c r="P56" s="16"/>
      <c r="Q56" s="16"/>
      <c r="R56" s="16"/>
    </row>
    <row r="57">
      <c r="A57" s="13" t="s">
        <v>142</v>
      </c>
      <c r="B57" s="14" t="s">
        <v>143</v>
      </c>
      <c r="C57" s="15">
        <v>9.904608</v>
      </c>
      <c r="E57" s="16"/>
      <c r="F57" s="16"/>
      <c r="G57" s="16"/>
      <c r="H57" s="17"/>
      <c r="I57" s="16"/>
      <c r="J57" s="16"/>
      <c r="K57" s="16"/>
      <c r="L57" s="16"/>
      <c r="M57" s="16"/>
      <c r="N57" s="16"/>
      <c r="O57" s="17"/>
      <c r="P57" s="16"/>
      <c r="Q57" s="16"/>
      <c r="R57" s="16"/>
    </row>
    <row r="58">
      <c r="A58" s="13" t="s">
        <v>144</v>
      </c>
      <c r="B58" s="14" t="s">
        <v>145</v>
      </c>
      <c r="C58" s="15">
        <v>1380.0</v>
      </c>
      <c r="E58" s="16"/>
      <c r="F58" s="16"/>
      <c r="G58" s="16"/>
      <c r="H58" s="17"/>
      <c r="I58" s="16"/>
      <c r="J58" s="16"/>
      <c r="K58" s="16"/>
      <c r="L58" s="16"/>
      <c r="M58" s="16"/>
      <c r="N58" s="16"/>
      <c r="O58" s="17"/>
      <c r="P58" s="16"/>
      <c r="Q58" s="16"/>
      <c r="R58" s="16"/>
    </row>
    <row r="59">
      <c r="A59" s="13" t="s">
        <v>146</v>
      </c>
      <c r="B59" s="14" t="s">
        <v>147</v>
      </c>
      <c r="C59" s="15">
        <v>274.0</v>
      </c>
      <c r="E59" s="16"/>
      <c r="F59" s="16"/>
      <c r="G59" s="16"/>
      <c r="H59" s="17"/>
      <c r="I59" s="16"/>
      <c r="J59" s="16"/>
      <c r="K59" s="16"/>
      <c r="L59" s="16"/>
      <c r="M59" s="16"/>
      <c r="N59" s="16"/>
      <c r="O59" s="17"/>
      <c r="P59" s="16"/>
      <c r="Q59" s="16"/>
      <c r="R59" s="16"/>
    </row>
    <row r="60">
      <c r="A60" s="13" t="s">
        <v>148</v>
      </c>
      <c r="B60" s="19" t="s">
        <v>149</v>
      </c>
      <c r="C60" s="15">
        <v>83.992953</v>
      </c>
      <c r="E60" s="16"/>
      <c r="F60" s="16"/>
      <c r="G60" s="16"/>
      <c r="H60" s="17"/>
      <c r="I60" s="16"/>
      <c r="J60" s="16"/>
      <c r="K60" s="16"/>
      <c r="L60" s="16"/>
      <c r="M60" s="16"/>
      <c r="N60" s="16"/>
      <c r="O60" s="17"/>
      <c r="P60" s="16"/>
      <c r="Q60" s="16"/>
      <c r="R60" s="16"/>
    </row>
    <row r="61">
      <c r="A61" s="13" t="s">
        <v>150</v>
      </c>
      <c r="B61" s="14" t="s">
        <v>151</v>
      </c>
      <c r="C61" s="15">
        <v>40.222503</v>
      </c>
      <c r="E61" s="16"/>
      <c r="F61" s="16"/>
      <c r="G61" s="16"/>
      <c r="H61" s="17"/>
      <c r="I61" s="16"/>
      <c r="J61" s="16"/>
      <c r="K61" s="16"/>
      <c r="L61" s="16"/>
      <c r="M61" s="16"/>
      <c r="N61" s="16"/>
      <c r="O61" s="17"/>
      <c r="P61" s="16"/>
      <c r="Q61" s="16"/>
      <c r="R61" s="16"/>
    </row>
    <row r="62">
      <c r="A62" s="13" t="s">
        <v>152</v>
      </c>
      <c r="B62" s="14" t="s">
        <v>153</v>
      </c>
      <c r="C62" s="15">
        <v>9.2169</v>
      </c>
      <c r="E62" s="16"/>
      <c r="F62" s="16"/>
      <c r="G62" s="16"/>
      <c r="H62" s="17"/>
      <c r="I62" s="16"/>
      <c r="J62" s="16"/>
      <c r="K62" s="16"/>
      <c r="L62" s="16"/>
      <c r="M62" s="16"/>
      <c r="N62" s="16"/>
      <c r="O62" s="17"/>
      <c r="P62" s="16"/>
      <c r="Q62" s="16"/>
      <c r="R62" s="16"/>
    </row>
    <row r="63">
      <c r="A63" s="13" t="s">
        <v>154</v>
      </c>
      <c r="B63" s="14" t="s">
        <v>155</v>
      </c>
      <c r="C63" s="15">
        <v>2.961161</v>
      </c>
      <c r="E63" s="16"/>
      <c r="F63" s="16"/>
      <c r="G63" s="16"/>
      <c r="H63" s="17"/>
      <c r="I63" s="16"/>
      <c r="J63" s="16"/>
      <c r="K63" s="16"/>
      <c r="L63" s="16"/>
      <c r="M63" s="16"/>
      <c r="N63" s="16"/>
      <c r="O63" s="17"/>
      <c r="P63" s="16"/>
      <c r="Q63" s="16"/>
      <c r="R63" s="16"/>
    </row>
    <row r="64">
      <c r="A64" s="13" t="s">
        <v>156</v>
      </c>
      <c r="B64" s="14" t="s">
        <v>157</v>
      </c>
      <c r="C64" s="15">
        <v>126.0</v>
      </c>
      <c r="E64" s="16"/>
      <c r="F64" s="16"/>
      <c r="G64" s="16"/>
      <c r="H64" s="17"/>
      <c r="I64" s="16"/>
      <c r="J64" s="16"/>
      <c r="K64" s="16"/>
      <c r="L64" s="16"/>
      <c r="M64" s="16"/>
      <c r="N64" s="16"/>
      <c r="O64" s="17"/>
      <c r="P64" s="16"/>
      <c r="Q64" s="16"/>
      <c r="R64" s="16"/>
    </row>
    <row r="65">
      <c r="A65" s="13" t="s">
        <v>158</v>
      </c>
      <c r="B65" s="14" t="s">
        <v>159</v>
      </c>
      <c r="C65" s="15">
        <v>10.20314</v>
      </c>
      <c r="E65" s="16"/>
      <c r="F65" s="16"/>
      <c r="G65" s="16"/>
      <c r="H65" s="17"/>
      <c r="I65" s="16"/>
      <c r="J65" s="16"/>
      <c r="K65" s="16"/>
      <c r="L65" s="16"/>
      <c r="M65" s="16"/>
      <c r="N65" s="16"/>
      <c r="O65" s="17"/>
      <c r="P65" s="16"/>
      <c r="Q65" s="16"/>
      <c r="R65" s="16"/>
    </row>
    <row r="66">
      <c r="A66" s="13" t="s">
        <v>160</v>
      </c>
      <c r="B66" s="14" t="s">
        <v>161</v>
      </c>
      <c r="C66" s="15">
        <v>18.75444</v>
      </c>
      <c r="E66" s="16"/>
      <c r="F66" s="16"/>
      <c r="G66" s="16"/>
      <c r="H66" s="17"/>
      <c r="I66" s="16"/>
      <c r="J66" s="16"/>
      <c r="K66" s="16"/>
      <c r="L66" s="16"/>
      <c r="M66" s="16"/>
      <c r="N66" s="16"/>
      <c r="O66" s="17"/>
      <c r="P66" s="16"/>
      <c r="Q66" s="16"/>
      <c r="R66" s="16"/>
    </row>
    <row r="67">
      <c r="A67" s="13" t="s">
        <v>162</v>
      </c>
      <c r="B67" s="14" t="s">
        <v>163</v>
      </c>
      <c r="C67" s="15">
        <v>53.7713</v>
      </c>
      <c r="E67" s="16"/>
      <c r="F67" s="16"/>
      <c r="G67" s="16"/>
      <c r="H67" s="17"/>
      <c r="I67" s="16"/>
      <c r="J67" s="16"/>
      <c r="K67" s="16"/>
      <c r="L67" s="16"/>
      <c r="M67" s="16"/>
      <c r="N67" s="16"/>
      <c r="O67" s="17"/>
      <c r="P67" s="16"/>
      <c r="Q67" s="16"/>
      <c r="R67" s="16"/>
    </row>
    <row r="68">
      <c r="A68" s="13" t="s">
        <v>164</v>
      </c>
      <c r="B68" s="19" t="s">
        <v>165</v>
      </c>
      <c r="C68" s="15">
        <v>25.778815</v>
      </c>
      <c r="E68" s="16"/>
      <c r="F68" s="16"/>
      <c r="G68" s="16"/>
      <c r="H68" s="17"/>
      <c r="I68" s="16"/>
      <c r="J68" s="16"/>
      <c r="K68" s="16"/>
      <c r="L68" s="16"/>
      <c r="M68" s="16"/>
      <c r="N68" s="16"/>
      <c r="O68" s="17"/>
      <c r="P68" s="16"/>
      <c r="Q68" s="16"/>
      <c r="R68" s="16"/>
    </row>
    <row r="69">
      <c r="A69" s="13" t="s">
        <v>166</v>
      </c>
      <c r="B69" s="19" t="s">
        <v>167</v>
      </c>
      <c r="C69" s="15">
        <v>51.780579</v>
      </c>
      <c r="E69" s="16"/>
      <c r="F69" s="16"/>
      <c r="G69" s="16"/>
      <c r="H69" s="17"/>
      <c r="I69" s="16"/>
      <c r="J69" s="16"/>
      <c r="K69" s="16"/>
      <c r="L69" s="16"/>
      <c r="M69" s="16"/>
      <c r="N69" s="16"/>
      <c r="O69" s="17"/>
      <c r="P69" s="16"/>
      <c r="Q69" s="16"/>
      <c r="R69" s="16"/>
    </row>
    <row r="70">
      <c r="A70" s="13" t="s">
        <v>168</v>
      </c>
      <c r="B70" s="14" t="s">
        <v>169</v>
      </c>
      <c r="C70" s="15">
        <v>4.270563</v>
      </c>
      <c r="E70" s="16"/>
      <c r="F70" s="16"/>
      <c r="G70" s="16"/>
      <c r="H70" s="17"/>
      <c r="I70" s="16"/>
      <c r="J70" s="16"/>
      <c r="K70" s="16"/>
      <c r="L70" s="16"/>
      <c r="M70" s="16"/>
      <c r="N70" s="16"/>
      <c r="O70" s="17"/>
      <c r="P70" s="16"/>
      <c r="Q70" s="16"/>
      <c r="R70" s="16"/>
    </row>
    <row r="71">
      <c r="A71" s="13" t="s">
        <v>170</v>
      </c>
      <c r="B71" s="14" t="s">
        <v>171</v>
      </c>
      <c r="C71" s="15">
        <v>6.5916</v>
      </c>
      <c r="E71" s="16"/>
      <c r="F71" s="16"/>
      <c r="G71" s="16"/>
      <c r="H71" s="17"/>
      <c r="I71" s="16"/>
      <c r="J71" s="16"/>
      <c r="K71" s="16"/>
      <c r="L71" s="16"/>
      <c r="M71" s="16"/>
      <c r="N71" s="16"/>
      <c r="O71" s="17"/>
      <c r="P71" s="16"/>
      <c r="Q71" s="16"/>
      <c r="R71" s="16"/>
    </row>
    <row r="72">
      <c r="A72" s="13" t="s">
        <v>172</v>
      </c>
      <c r="B72" s="19" t="s">
        <v>173</v>
      </c>
      <c r="C72" s="15">
        <v>7.275556</v>
      </c>
      <c r="E72" s="16"/>
      <c r="F72" s="16"/>
      <c r="G72" s="16"/>
      <c r="H72" s="17"/>
      <c r="I72" s="16"/>
      <c r="J72" s="16"/>
      <c r="K72" s="16"/>
      <c r="L72" s="16"/>
      <c r="M72" s="16"/>
      <c r="N72" s="16"/>
      <c r="O72" s="17"/>
      <c r="P72" s="16"/>
      <c r="Q72" s="16"/>
      <c r="R72" s="16"/>
    </row>
    <row r="73">
      <c r="A73" s="13" t="s">
        <v>174</v>
      </c>
      <c r="B73" s="14" t="s">
        <v>175</v>
      </c>
      <c r="C73" s="15">
        <v>6.825442</v>
      </c>
      <c r="E73" s="16"/>
      <c r="F73" s="16"/>
      <c r="G73" s="16"/>
      <c r="H73" s="17"/>
      <c r="I73" s="16"/>
      <c r="J73" s="16"/>
      <c r="K73" s="16"/>
      <c r="L73" s="16"/>
      <c r="M73" s="16"/>
      <c r="N73" s="16"/>
      <c r="O73" s="17"/>
      <c r="P73" s="16"/>
      <c r="Q73" s="16"/>
      <c r="R73" s="16"/>
    </row>
    <row r="74">
      <c r="A74" s="13" t="s">
        <v>176</v>
      </c>
      <c r="B74" s="14" t="s">
        <v>177</v>
      </c>
      <c r="C74" s="15">
        <v>2.142252</v>
      </c>
      <c r="E74" s="16"/>
      <c r="F74" s="16"/>
      <c r="G74" s="16"/>
      <c r="H74" s="17"/>
      <c r="I74" s="16"/>
      <c r="J74" s="16"/>
      <c r="K74" s="16"/>
      <c r="L74" s="16"/>
      <c r="M74" s="16"/>
      <c r="N74" s="16"/>
      <c r="O74" s="17"/>
      <c r="P74" s="16"/>
      <c r="Q74" s="16"/>
      <c r="R74" s="16"/>
    </row>
    <row r="75">
      <c r="A75" s="13" t="s">
        <v>178</v>
      </c>
      <c r="B75" s="14" t="s">
        <v>179</v>
      </c>
      <c r="C75" s="15">
        <v>5.057677</v>
      </c>
      <c r="E75" s="16"/>
      <c r="F75" s="16"/>
      <c r="G75" s="16"/>
      <c r="H75" s="17"/>
      <c r="I75" s="16"/>
      <c r="J75" s="16"/>
      <c r="K75" s="16"/>
      <c r="L75" s="16"/>
      <c r="M75" s="16"/>
      <c r="N75" s="16"/>
      <c r="O75" s="17"/>
      <c r="P75" s="16"/>
      <c r="Q75" s="16"/>
      <c r="R75" s="16"/>
    </row>
    <row r="76">
      <c r="A76" s="13" t="s">
        <v>180</v>
      </c>
      <c r="B76" s="14" t="s">
        <v>181</v>
      </c>
      <c r="C76" s="15">
        <v>6.871287</v>
      </c>
      <c r="E76" s="16"/>
      <c r="F76" s="16"/>
      <c r="G76" s="16"/>
      <c r="H76" s="17"/>
      <c r="I76" s="16"/>
      <c r="J76" s="16"/>
      <c r="K76" s="16"/>
      <c r="L76" s="16"/>
      <c r="M76" s="16"/>
      <c r="N76" s="16"/>
      <c r="O76" s="17"/>
      <c r="P76" s="16"/>
      <c r="Q76" s="16"/>
      <c r="R76" s="16"/>
    </row>
    <row r="77">
      <c r="A77" s="13" t="s">
        <v>182</v>
      </c>
      <c r="B77" s="14" t="s">
        <v>183</v>
      </c>
      <c r="C77" s="15">
        <v>27.691019</v>
      </c>
      <c r="E77" s="16"/>
      <c r="F77" s="16"/>
      <c r="G77" s="16"/>
      <c r="H77" s="17"/>
      <c r="I77" s="16"/>
      <c r="J77" s="16"/>
      <c r="K77" s="16"/>
      <c r="L77" s="16"/>
      <c r="M77" s="16"/>
      <c r="N77" s="16"/>
      <c r="O77" s="17"/>
      <c r="P77" s="16"/>
      <c r="Q77" s="16"/>
      <c r="R77" s="16"/>
    </row>
    <row r="78">
      <c r="A78" s="13" t="s">
        <v>184</v>
      </c>
      <c r="B78" s="14" t="s">
        <v>185</v>
      </c>
      <c r="C78" s="15">
        <v>19.129955</v>
      </c>
      <c r="E78" s="16"/>
      <c r="F78" s="16"/>
      <c r="G78" s="16"/>
      <c r="H78" s="17"/>
      <c r="I78" s="16"/>
      <c r="J78" s="16"/>
      <c r="K78" s="16"/>
      <c r="L78" s="16"/>
      <c r="M78" s="16"/>
      <c r="N78" s="16"/>
      <c r="O78" s="17"/>
      <c r="P78" s="16"/>
      <c r="Q78" s="16"/>
      <c r="R78" s="16"/>
    </row>
    <row r="79">
      <c r="A79" s="13" t="s">
        <v>186</v>
      </c>
      <c r="B79" s="14" t="s">
        <v>187</v>
      </c>
      <c r="C79" s="15">
        <v>32.365998</v>
      </c>
      <c r="E79" s="16"/>
      <c r="F79" s="16"/>
      <c r="G79" s="16"/>
      <c r="H79" s="17"/>
      <c r="I79" s="16"/>
      <c r="J79" s="16"/>
      <c r="K79" s="16"/>
      <c r="L79" s="16"/>
      <c r="M79" s="16"/>
      <c r="N79" s="16"/>
      <c r="O79" s="17"/>
      <c r="P79" s="16"/>
      <c r="Q79" s="16"/>
      <c r="R79" s="16"/>
    </row>
    <row r="80">
      <c r="A80" s="13" t="s">
        <v>188</v>
      </c>
      <c r="B80" s="14" t="s">
        <v>189</v>
      </c>
      <c r="C80" s="15">
        <v>20.250834</v>
      </c>
      <c r="E80" s="16"/>
      <c r="F80" s="16"/>
      <c r="G80" s="16"/>
      <c r="H80" s="17"/>
      <c r="I80" s="16"/>
      <c r="J80" s="16"/>
      <c r="K80" s="16"/>
      <c r="L80" s="16"/>
      <c r="M80" s="16"/>
      <c r="N80" s="16"/>
      <c r="O80" s="17"/>
      <c r="P80" s="16"/>
      <c r="Q80" s="16"/>
      <c r="R80" s="16"/>
    </row>
    <row r="81">
      <c r="A81" s="13" t="s">
        <v>190</v>
      </c>
      <c r="B81" s="14" t="s">
        <v>191</v>
      </c>
      <c r="C81" s="15">
        <v>4.64966</v>
      </c>
      <c r="E81" s="16"/>
      <c r="F81" s="16"/>
      <c r="G81" s="16"/>
      <c r="H81" s="17"/>
      <c r="I81" s="16"/>
      <c r="J81" s="16"/>
      <c r="K81" s="16"/>
      <c r="L81" s="16"/>
      <c r="M81" s="16"/>
      <c r="N81" s="16"/>
      <c r="O81" s="17"/>
      <c r="P81" s="16"/>
      <c r="Q81" s="16"/>
      <c r="R81" s="16"/>
    </row>
    <row r="82">
      <c r="A82" s="13" t="s">
        <v>192</v>
      </c>
      <c r="B82" s="14" t="s">
        <v>193</v>
      </c>
      <c r="C82" s="15">
        <v>1.26574</v>
      </c>
      <c r="E82" s="16"/>
      <c r="F82" s="16"/>
      <c r="G82" s="16"/>
      <c r="H82" s="17"/>
      <c r="I82" s="16"/>
      <c r="J82" s="16"/>
      <c r="K82" s="16"/>
      <c r="L82" s="16"/>
      <c r="M82" s="16"/>
      <c r="N82" s="16"/>
      <c r="O82" s="17"/>
      <c r="P82" s="16"/>
      <c r="Q82" s="16"/>
      <c r="R82" s="16"/>
    </row>
    <row r="83">
      <c r="A83" s="13" t="s">
        <v>194</v>
      </c>
      <c r="B83" s="14" t="s">
        <v>195</v>
      </c>
      <c r="C83" s="15">
        <v>129.0</v>
      </c>
      <c r="E83" s="16"/>
      <c r="F83" s="16"/>
      <c r="G83" s="16"/>
      <c r="H83" s="17"/>
      <c r="I83" s="16"/>
      <c r="J83" s="16"/>
      <c r="K83" s="16"/>
      <c r="L83" s="16"/>
      <c r="M83" s="16"/>
      <c r="N83" s="16"/>
      <c r="O83" s="17"/>
      <c r="P83" s="16"/>
      <c r="Q83" s="16"/>
      <c r="R83" s="16"/>
    </row>
    <row r="84">
      <c r="A84" s="13" t="s">
        <v>196</v>
      </c>
      <c r="B84" s="19" t="s">
        <v>197</v>
      </c>
      <c r="C84" s="15">
        <v>2.61782</v>
      </c>
      <c r="E84" s="16"/>
      <c r="F84" s="16"/>
      <c r="G84" s="16"/>
      <c r="H84" s="17"/>
      <c r="I84" s="16"/>
      <c r="J84" s="16"/>
      <c r="K84" s="16"/>
      <c r="L84" s="16"/>
      <c r="M84" s="16"/>
      <c r="N84" s="16"/>
      <c r="O84" s="17"/>
      <c r="P84" s="16"/>
      <c r="Q84" s="16"/>
      <c r="R84" s="16"/>
    </row>
    <row r="85">
      <c r="A85" s="13" t="s">
        <v>198</v>
      </c>
      <c r="B85" s="14" t="s">
        <v>199</v>
      </c>
      <c r="C85" s="15">
        <v>3.278292</v>
      </c>
      <c r="E85" s="16"/>
      <c r="F85" s="16"/>
      <c r="G85" s="16"/>
      <c r="H85" s="17"/>
      <c r="I85" s="16"/>
      <c r="J85" s="16"/>
      <c r="K85" s="16"/>
      <c r="L85" s="16"/>
      <c r="M85" s="16"/>
      <c r="N85" s="16"/>
      <c r="O85" s="17"/>
      <c r="P85" s="16"/>
      <c r="Q85" s="16"/>
      <c r="R85" s="16"/>
    </row>
    <row r="86">
      <c r="A86" s="13" t="s">
        <v>200</v>
      </c>
      <c r="B86" s="14" t="s">
        <v>201</v>
      </c>
      <c r="C86" s="15">
        <v>36.910558</v>
      </c>
      <c r="E86" s="16"/>
      <c r="F86" s="16"/>
      <c r="G86" s="16"/>
      <c r="H86" s="17"/>
      <c r="I86" s="16"/>
      <c r="J86" s="16"/>
      <c r="K86" s="16"/>
      <c r="L86" s="16"/>
      <c r="M86" s="16"/>
      <c r="N86" s="16"/>
      <c r="O86" s="17"/>
      <c r="P86" s="16"/>
      <c r="Q86" s="16"/>
      <c r="R86" s="16"/>
    </row>
    <row r="87">
      <c r="A87" s="13" t="s">
        <v>202</v>
      </c>
      <c r="B87" s="14" t="s">
        <v>203</v>
      </c>
      <c r="C87" s="15">
        <v>31.255435</v>
      </c>
      <c r="E87" s="16"/>
      <c r="F87" s="16"/>
      <c r="G87" s="16"/>
      <c r="H87" s="17"/>
      <c r="I87" s="16"/>
      <c r="J87" s="16"/>
      <c r="K87" s="16"/>
      <c r="L87" s="16"/>
      <c r="M87" s="16"/>
      <c r="N87" s="16"/>
      <c r="O87" s="17"/>
      <c r="P87" s="16"/>
      <c r="Q87" s="16"/>
      <c r="R87" s="16"/>
    </row>
    <row r="88">
      <c r="A88" s="13" t="s">
        <v>204</v>
      </c>
      <c r="B88" s="14" t="s">
        <v>205</v>
      </c>
      <c r="C88" s="15">
        <v>2.540916</v>
      </c>
      <c r="E88" s="16"/>
      <c r="F88" s="16"/>
      <c r="G88" s="16"/>
      <c r="H88" s="17"/>
      <c r="I88" s="16"/>
      <c r="J88" s="16"/>
      <c r="K88" s="16"/>
      <c r="L88" s="16"/>
      <c r="M88" s="16"/>
      <c r="N88" s="16"/>
      <c r="O88" s="17"/>
      <c r="P88" s="16"/>
      <c r="Q88" s="16"/>
      <c r="R88" s="16"/>
    </row>
    <row r="89">
      <c r="A89" s="13" t="s">
        <v>206</v>
      </c>
      <c r="B89" s="14" t="s">
        <v>207</v>
      </c>
      <c r="C89" s="15">
        <v>29.136808</v>
      </c>
      <c r="E89" s="16"/>
      <c r="F89" s="16"/>
      <c r="G89" s="16"/>
      <c r="H89" s="17"/>
      <c r="I89" s="16"/>
      <c r="J89" s="16"/>
      <c r="K89" s="16"/>
      <c r="L89" s="16"/>
      <c r="M89" s="16"/>
      <c r="N89" s="16"/>
      <c r="O89" s="17"/>
      <c r="P89" s="16"/>
      <c r="Q89" s="16"/>
      <c r="R89" s="16"/>
    </row>
    <row r="90">
      <c r="A90" s="13" t="s">
        <v>208</v>
      </c>
      <c r="B90" s="14" t="s">
        <v>209</v>
      </c>
      <c r="C90" s="15">
        <v>5.0843</v>
      </c>
      <c r="E90" s="16"/>
      <c r="F90" s="16"/>
      <c r="G90" s="16"/>
      <c r="H90" s="17"/>
      <c r="I90" s="16"/>
      <c r="J90" s="16"/>
      <c r="K90" s="16"/>
      <c r="L90" s="16"/>
      <c r="M90" s="16"/>
      <c r="N90" s="16"/>
      <c r="O90" s="17"/>
      <c r="P90" s="16"/>
      <c r="Q90" s="16"/>
      <c r="R90" s="16"/>
    </row>
    <row r="91">
      <c r="A91" s="13" t="s">
        <v>210</v>
      </c>
      <c r="B91" s="14" t="s">
        <v>211</v>
      </c>
      <c r="C91" s="15">
        <v>6.624554</v>
      </c>
      <c r="E91" s="16"/>
      <c r="F91" s="16"/>
      <c r="G91" s="16"/>
      <c r="H91" s="17"/>
      <c r="I91" s="16"/>
      <c r="J91" s="16"/>
      <c r="K91" s="16"/>
      <c r="L91" s="16"/>
      <c r="M91" s="16"/>
      <c r="N91" s="16"/>
      <c r="O91" s="17"/>
      <c r="P91" s="16"/>
      <c r="Q91" s="16"/>
      <c r="R91" s="16"/>
    </row>
    <row r="92">
      <c r="A92" s="13" t="s">
        <v>212</v>
      </c>
      <c r="B92" s="14" t="s">
        <v>213</v>
      </c>
      <c r="C92" s="15">
        <v>24.206636</v>
      </c>
      <c r="E92" s="16"/>
      <c r="F92" s="16"/>
      <c r="G92" s="16"/>
      <c r="H92" s="17"/>
      <c r="I92" s="16"/>
      <c r="J92" s="16"/>
      <c r="K92" s="16"/>
      <c r="L92" s="16"/>
      <c r="M92" s="16"/>
      <c r="N92" s="16"/>
      <c r="O92" s="17"/>
      <c r="P92" s="16"/>
      <c r="Q92" s="16"/>
      <c r="R92" s="16"/>
    </row>
    <row r="93">
      <c r="A93" s="13" t="s">
        <v>214</v>
      </c>
      <c r="B93" s="14" t="s">
        <v>215</v>
      </c>
      <c r="C93" s="15">
        <v>206.0</v>
      </c>
      <c r="E93" s="16"/>
      <c r="F93" s="16"/>
      <c r="G93" s="16"/>
      <c r="H93" s="17"/>
      <c r="I93" s="16"/>
      <c r="J93" s="16"/>
      <c r="K93" s="16"/>
      <c r="L93" s="16"/>
      <c r="M93" s="16"/>
      <c r="N93" s="16"/>
      <c r="O93" s="17"/>
      <c r="P93" s="16"/>
      <c r="Q93" s="16"/>
      <c r="R93" s="16"/>
    </row>
    <row r="94">
      <c r="A94" s="13" t="s">
        <v>216</v>
      </c>
      <c r="B94" s="14" t="s">
        <v>217</v>
      </c>
      <c r="C94" s="15">
        <v>2.08338</v>
      </c>
      <c r="E94" s="16"/>
      <c r="F94" s="16"/>
      <c r="G94" s="16"/>
      <c r="H94" s="17"/>
      <c r="I94" s="16"/>
      <c r="J94" s="16"/>
      <c r="K94" s="16"/>
      <c r="L94" s="16"/>
      <c r="M94" s="16"/>
      <c r="N94" s="16"/>
      <c r="O94" s="17"/>
      <c r="P94" s="16"/>
      <c r="Q94" s="16"/>
      <c r="R94" s="16"/>
    </row>
    <row r="95">
      <c r="A95" s="13" t="s">
        <v>218</v>
      </c>
      <c r="B95" s="14" t="s">
        <v>219</v>
      </c>
      <c r="C95" s="15">
        <v>5.379475</v>
      </c>
      <c r="E95" s="16"/>
      <c r="F95" s="16"/>
      <c r="G95" s="16"/>
      <c r="H95" s="17"/>
      <c r="I95" s="16"/>
      <c r="J95" s="16"/>
      <c r="K95" s="16"/>
      <c r="L95" s="16"/>
      <c r="M95" s="16"/>
      <c r="N95" s="16"/>
      <c r="O95" s="17"/>
      <c r="P95" s="16"/>
      <c r="Q95" s="16"/>
      <c r="R95" s="16"/>
    </row>
    <row r="96">
      <c r="A96" s="13" t="s">
        <v>220</v>
      </c>
      <c r="B96" s="14" t="s">
        <v>221</v>
      </c>
      <c r="C96" s="15">
        <v>5.106622</v>
      </c>
      <c r="E96" s="16"/>
      <c r="F96" s="16"/>
      <c r="G96" s="16"/>
      <c r="H96" s="17"/>
      <c r="I96" s="16"/>
      <c r="J96" s="16"/>
      <c r="K96" s="16"/>
      <c r="L96" s="16"/>
      <c r="M96" s="16"/>
      <c r="N96" s="16"/>
      <c r="O96" s="17"/>
      <c r="P96" s="16"/>
      <c r="Q96" s="16"/>
      <c r="R96" s="16"/>
    </row>
    <row r="97">
      <c r="A97" s="13" t="s">
        <v>222</v>
      </c>
      <c r="B97" s="14" t="s">
        <v>223</v>
      </c>
      <c r="C97" s="15">
        <v>221.0</v>
      </c>
      <c r="E97" s="16"/>
      <c r="F97" s="16"/>
      <c r="G97" s="16"/>
      <c r="H97" s="17"/>
      <c r="I97" s="16"/>
      <c r="J97" s="16"/>
      <c r="K97" s="16"/>
      <c r="L97" s="16"/>
      <c r="M97" s="16"/>
      <c r="N97" s="16"/>
      <c r="O97" s="17"/>
      <c r="P97" s="16"/>
      <c r="Q97" s="16"/>
      <c r="R97" s="16"/>
    </row>
    <row r="98">
      <c r="A98" s="13" t="s">
        <v>224</v>
      </c>
      <c r="B98" s="14" t="s">
        <v>225</v>
      </c>
      <c r="C98" s="15">
        <v>4.314768</v>
      </c>
      <c r="E98" s="16"/>
      <c r="F98" s="16"/>
      <c r="G98" s="16"/>
      <c r="H98" s="17"/>
      <c r="I98" s="16"/>
      <c r="J98" s="16"/>
      <c r="K98" s="16"/>
      <c r="L98" s="16"/>
      <c r="M98" s="16"/>
      <c r="N98" s="16"/>
      <c r="O98" s="17"/>
      <c r="P98" s="16"/>
      <c r="Q98" s="16"/>
      <c r="R98" s="16"/>
    </row>
    <row r="99">
      <c r="A99" s="13" t="s">
        <v>226</v>
      </c>
      <c r="B99" s="14" t="s">
        <v>227</v>
      </c>
      <c r="C99" s="15">
        <v>8.947027</v>
      </c>
      <c r="E99" s="16"/>
      <c r="F99" s="16"/>
      <c r="G99" s="16"/>
      <c r="H99" s="17"/>
      <c r="I99" s="16"/>
      <c r="J99" s="16"/>
      <c r="K99" s="16"/>
      <c r="L99" s="16"/>
      <c r="M99" s="16"/>
      <c r="N99" s="16"/>
      <c r="O99" s="17"/>
      <c r="P99" s="16"/>
      <c r="Q99" s="16"/>
      <c r="R99" s="16"/>
    </row>
    <row r="100">
      <c r="A100" s="13" t="s">
        <v>228</v>
      </c>
      <c r="B100" s="14" t="s">
        <v>229</v>
      </c>
      <c r="C100" s="15">
        <v>7.13253</v>
      </c>
      <c r="E100" s="16"/>
      <c r="F100" s="16"/>
      <c r="G100" s="16"/>
      <c r="H100" s="17"/>
      <c r="I100" s="16"/>
      <c r="J100" s="16"/>
      <c r="K100" s="16"/>
      <c r="L100" s="16"/>
      <c r="M100" s="16"/>
      <c r="N100" s="16"/>
      <c r="O100" s="17"/>
      <c r="P100" s="16"/>
      <c r="Q100" s="16"/>
      <c r="R100" s="16"/>
    </row>
    <row r="101">
      <c r="A101" s="13" t="s">
        <v>230</v>
      </c>
      <c r="B101" s="14" t="s">
        <v>231</v>
      </c>
      <c r="C101" s="15">
        <v>32.971846</v>
      </c>
      <c r="E101" s="16"/>
      <c r="F101" s="16"/>
      <c r="G101" s="16"/>
      <c r="H101" s="17"/>
      <c r="I101" s="16"/>
      <c r="J101" s="16"/>
      <c r="K101" s="16"/>
      <c r="L101" s="16"/>
      <c r="M101" s="16"/>
      <c r="N101" s="16"/>
      <c r="O101" s="17"/>
      <c r="P101" s="16"/>
      <c r="Q101" s="16"/>
      <c r="R101" s="16"/>
    </row>
    <row r="102">
      <c r="A102" s="13" t="s">
        <v>232</v>
      </c>
      <c r="B102" s="14" t="s">
        <v>233</v>
      </c>
      <c r="C102" s="15">
        <v>110.0</v>
      </c>
      <c r="E102" s="16"/>
      <c r="F102" s="16"/>
      <c r="G102" s="16"/>
      <c r="H102" s="17"/>
      <c r="I102" s="16"/>
      <c r="J102" s="16"/>
      <c r="K102" s="16"/>
      <c r="L102" s="16"/>
      <c r="M102" s="16"/>
      <c r="N102" s="16"/>
      <c r="O102" s="17"/>
      <c r="P102" s="16"/>
      <c r="Q102" s="16"/>
      <c r="R102" s="16"/>
    </row>
    <row r="103">
      <c r="A103" s="13" t="s">
        <v>234</v>
      </c>
      <c r="B103" s="14" t="s">
        <v>235</v>
      </c>
      <c r="C103" s="15">
        <v>2.88106</v>
      </c>
      <c r="E103" s="16"/>
      <c r="F103" s="16"/>
      <c r="G103" s="16"/>
      <c r="H103" s="17"/>
      <c r="I103" s="16"/>
      <c r="J103" s="16"/>
      <c r="K103" s="16"/>
      <c r="L103" s="16"/>
      <c r="M103" s="16"/>
      <c r="N103" s="16"/>
      <c r="O103" s="17"/>
      <c r="P103" s="16"/>
      <c r="Q103" s="16"/>
      <c r="R103" s="16"/>
    </row>
    <row r="104">
      <c r="A104" s="13" t="s">
        <v>236</v>
      </c>
      <c r="B104" s="19" t="s">
        <v>237</v>
      </c>
      <c r="C104" s="15">
        <v>144.0</v>
      </c>
      <c r="E104" s="16"/>
      <c r="F104" s="16"/>
      <c r="G104" s="16"/>
      <c r="H104" s="17"/>
      <c r="I104" s="16"/>
      <c r="J104" s="16"/>
      <c r="K104" s="16"/>
      <c r="L104" s="16"/>
      <c r="M104" s="16"/>
      <c r="N104" s="16"/>
      <c r="O104" s="17"/>
      <c r="P104" s="16"/>
      <c r="Q104" s="16"/>
      <c r="R104" s="16"/>
    </row>
    <row r="105">
      <c r="A105" s="13" t="s">
        <v>238</v>
      </c>
      <c r="B105" s="14" t="s">
        <v>239</v>
      </c>
      <c r="C105" s="15">
        <v>12.952209</v>
      </c>
      <c r="E105" s="16"/>
      <c r="F105" s="16"/>
      <c r="G105" s="16"/>
      <c r="H105" s="17"/>
      <c r="I105" s="16"/>
      <c r="J105" s="16"/>
      <c r="K105" s="16"/>
      <c r="L105" s="16"/>
      <c r="M105" s="16"/>
      <c r="N105" s="16"/>
      <c r="O105" s="17"/>
      <c r="P105" s="16"/>
      <c r="Q105" s="16"/>
      <c r="R105" s="16"/>
    </row>
    <row r="106">
      <c r="A106" s="13" t="s">
        <v>240</v>
      </c>
      <c r="B106" s="14" t="s">
        <v>241</v>
      </c>
      <c r="C106" s="15">
        <v>34.813867</v>
      </c>
      <c r="E106" s="16"/>
      <c r="F106" s="16"/>
      <c r="G106" s="16"/>
      <c r="H106" s="17"/>
      <c r="I106" s="16"/>
      <c r="J106" s="16"/>
      <c r="K106" s="16"/>
      <c r="L106" s="16"/>
      <c r="M106" s="16"/>
      <c r="N106" s="16"/>
      <c r="O106" s="17"/>
      <c r="P106" s="16"/>
      <c r="Q106" s="16"/>
      <c r="R106" s="16"/>
    </row>
    <row r="107">
      <c r="A107" s="13" t="s">
        <v>242</v>
      </c>
      <c r="B107" s="14" t="s">
        <v>243</v>
      </c>
      <c r="C107" s="15">
        <v>16.74393</v>
      </c>
      <c r="E107" s="16"/>
      <c r="F107" s="16"/>
      <c r="G107" s="16"/>
      <c r="H107" s="17"/>
      <c r="I107" s="16"/>
      <c r="J107" s="16"/>
      <c r="K107" s="16"/>
      <c r="L107" s="16"/>
      <c r="M107" s="16"/>
      <c r="N107" s="16"/>
      <c r="O107" s="17"/>
      <c r="P107" s="16"/>
      <c r="Q107" s="16"/>
      <c r="R107" s="16"/>
    </row>
    <row r="108">
      <c r="A108" s="13" t="s">
        <v>244</v>
      </c>
      <c r="B108" s="14" t="s">
        <v>245</v>
      </c>
      <c r="C108" s="15">
        <v>6.908224</v>
      </c>
      <c r="E108" s="16"/>
      <c r="F108" s="16"/>
      <c r="G108" s="16"/>
      <c r="H108" s="17"/>
      <c r="I108" s="16"/>
      <c r="J108" s="16"/>
      <c r="K108" s="16"/>
      <c r="L108" s="16"/>
      <c r="M108" s="16"/>
      <c r="N108" s="16"/>
      <c r="O108" s="17"/>
      <c r="P108" s="16"/>
      <c r="Q108" s="16"/>
      <c r="R108" s="16"/>
    </row>
    <row r="109">
      <c r="A109" s="13" t="s">
        <v>246</v>
      </c>
      <c r="B109" s="14" t="s">
        <v>247</v>
      </c>
      <c r="C109" s="15">
        <v>7.976985</v>
      </c>
      <c r="E109" s="16"/>
      <c r="F109" s="16"/>
      <c r="G109" s="16"/>
      <c r="H109" s="17"/>
      <c r="I109" s="16"/>
      <c r="J109" s="16"/>
      <c r="K109" s="16"/>
      <c r="L109" s="16"/>
      <c r="M109" s="16"/>
      <c r="N109" s="16"/>
      <c r="O109" s="17"/>
      <c r="P109" s="16"/>
      <c r="Q109" s="16"/>
      <c r="R109" s="16"/>
    </row>
    <row r="110">
      <c r="A110" s="13" t="s">
        <v>248</v>
      </c>
      <c r="B110" s="14" t="s">
        <v>249</v>
      </c>
      <c r="C110" s="15">
        <v>5.685807</v>
      </c>
      <c r="E110" s="16"/>
      <c r="F110" s="16"/>
      <c r="G110" s="16"/>
      <c r="H110" s="17"/>
      <c r="I110" s="16"/>
      <c r="J110" s="16"/>
      <c r="K110" s="16"/>
      <c r="L110" s="16"/>
      <c r="M110" s="16"/>
      <c r="N110" s="16"/>
      <c r="O110" s="17"/>
      <c r="P110" s="16"/>
      <c r="Q110" s="16"/>
      <c r="R110" s="16"/>
    </row>
    <row r="111">
      <c r="A111" s="13" t="s">
        <v>250</v>
      </c>
      <c r="B111" s="14" t="s">
        <v>251</v>
      </c>
      <c r="C111" s="15">
        <v>15.893219</v>
      </c>
      <c r="E111" s="16"/>
      <c r="F111" s="16"/>
      <c r="G111" s="16"/>
      <c r="H111" s="17"/>
      <c r="I111" s="16"/>
      <c r="J111" s="16"/>
      <c r="K111" s="16"/>
      <c r="L111" s="16"/>
      <c r="M111" s="16"/>
      <c r="N111" s="16"/>
      <c r="O111" s="17"/>
      <c r="P111" s="16"/>
      <c r="Q111" s="16"/>
      <c r="R111" s="16"/>
    </row>
    <row r="112">
      <c r="A112" s="13" t="s">
        <v>252</v>
      </c>
      <c r="B112" s="14" t="s">
        <v>253</v>
      </c>
      <c r="C112" s="15">
        <v>59.30869</v>
      </c>
      <c r="E112" s="16"/>
      <c r="F112" s="16"/>
      <c r="G112" s="16"/>
      <c r="H112" s="17"/>
      <c r="I112" s="16"/>
      <c r="J112" s="16"/>
      <c r="K112" s="16"/>
      <c r="L112" s="16"/>
      <c r="M112" s="16"/>
      <c r="N112" s="16"/>
      <c r="O112" s="17"/>
      <c r="P112" s="16"/>
      <c r="Q112" s="16"/>
      <c r="R112" s="16"/>
    </row>
    <row r="113">
      <c r="A113" s="13" t="s">
        <v>254</v>
      </c>
      <c r="B113" s="14" t="s">
        <v>255</v>
      </c>
      <c r="C113" s="15">
        <v>11.193729</v>
      </c>
      <c r="E113" s="16"/>
      <c r="F113" s="16"/>
      <c r="G113" s="16"/>
      <c r="H113" s="17"/>
      <c r="I113" s="16"/>
      <c r="J113" s="16"/>
      <c r="K113" s="16"/>
      <c r="L113" s="16"/>
      <c r="M113" s="16"/>
      <c r="N113" s="16"/>
      <c r="O113" s="17"/>
      <c r="P113" s="16"/>
      <c r="Q113" s="16"/>
      <c r="R113" s="16"/>
    </row>
    <row r="114">
      <c r="A114" s="13" t="s">
        <v>256</v>
      </c>
      <c r="B114" s="14" t="s">
        <v>257</v>
      </c>
      <c r="C114" s="15">
        <v>21.919</v>
      </c>
      <c r="E114" s="16"/>
      <c r="F114" s="16"/>
      <c r="G114" s="16"/>
      <c r="H114" s="17"/>
      <c r="I114" s="16"/>
      <c r="J114" s="16"/>
      <c r="K114" s="16"/>
      <c r="L114" s="16"/>
      <c r="M114" s="16"/>
      <c r="N114" s="16"/>
      <c r="O114" s="17"/>
      <c r="P114" s="16"/>
      <c r="Q114" s="16"/>
      <c r="R114" s="16"/>
    </row>
    <row r="115">
      <c r="A115" s="13" t="s">
        <v>258</v>
      </c>
      <c r="B115" s="14" t="s">
        <v>259</v>
      </c>
      <c r="C115" s="15">
        <v>43.849269</v>
      </c>
      <c r="E115" s="16"/>
      <c r="F115" s="16"/>
      <c r="G115" s="16"/>
      <c r="H115" s="17"/>
      <c r="I115" s="16"/>
      <c r="J115" s="16"/>
      <c r="K115" s="16"/>
      <c r="L115" s="16"/>
      <c r="M115" s="16"/>
      <c r="N115" s="16"/>
      <c r="O115" s="17"/>
      <c r="P115" s="16"/>
      <c r="Q115" s="16"/>
      <c r="R115" s="16"/>
    </row>
    <row r="116">
      <c r="A116" s="13" t="s">
        <v>260</v>
      </c>
      <c r="B116" s="14" t="s">
        <v>261</v>
      </c>
      <c r="C116" s="15">
        <v>0.586634</v>
      </c>
      <c r="E116" s="16"/>
      <c r="F116" s="16"/>
      <c r="G116" s="16"/>
      <c r="H116" s="17"/>
      <c r="I116" s="16"/>
      <c r="J116" s="16"/>
      <c r="K116" s="16"/>
      <c r="L116" s="16"/>
      <c r="M116" s="16"/>
      <c r="N116" s="16"/>
      <c r="O116" s="17"/>
      <c r="P116" s="16"/>
      <c r="Q116" s="16"/>
      <c r="R116" s="16"/>
    </row>
    <row r="117">
      <c r="A117" s="22" t="s">
        <v>262</v>
      </c>
      <c r="B117" s="14" t="s">
        <v>263</v>
      </c>
      <c r="C117" s="15">
        <v>8.636896</v>
      </c>
      <c r="E117" s="16"/>
      <c r="F117" s="16"/>
      <c r="G117" s="16"/>
      <c r="H117" s="17"/>
      <c r="I117" s="16"/>
      <c r="J117" s="16"/>
      <c r="K117" s="16"/>
      <c r="L117" s="16"/>
      <c r="M117" s="16"/>
      <c r="N117" s="16"/>
      <c r="O117" s="17"/>
      <c r="P117" s="16"/>
      <c r="Q117" s="16"/>
      <c r="R117" s="16"/>
    </row>
    <row r="118">
      <c r="A118" s="13" t="s">
        <v>264</v>
      </c>
      <c r="B118" s="19" t="s">
        <v>265</v>
      </c>
      <c r="C118" s="15">
        <v>17.500657</v>
      </c>
      <c r="E118" s="16"/>
      <c r="F118" s="16"/>
      <c r="G118" s="16"/>
      <c r="H118" s="17"/>
      <c r="I118" s="16"/>
      <c r="J118" s="16"/>
      <c r="K118" s="16"/>
      <c r="L118" s="16"/>
      <c r="M118" s="16"/>
      <c r="N118" s="16"/>
      <c r="O118" s="17"/>
      <c r="P118" s="16"/>
      <c r="Q118" s="16"/>
      <c r="R118" s="16"/>
    </row>
    <row r="119">
      <c r="A119" s="13" t="s">
        <v>266</v>
      </c>
      <c r="B119" s="14" t="s">
        <v>267</v>
      </c>
      <c r="C119" s="23">
        <v>23.816</v>
      </c>
      <c r="E119" s="16"/>
      <c r="F119" s="16"/>
      <c r="G119" s="16"/>
      <c r="H119" s="17"/>
      <c r="I119" s="16"/>
      <c r="J119" s="16"/>
      <c r="K119" s="16"/>
      <c r="L119" s="16"/>
      <c r="M119" s="16"/>
      <c r="N119" s="16"/>
      <c r="O119" s="17"/>
      <c r="P119" s="16"/>
      <c r="Q119" s="16"/>
      <c r="R119" s="16"/>
    </row>
    <row r="120">
      <c r="A120" s="13" t="s">
        <v>268</v>
      </c>
      <c r="B120" s="14" t="s">
        <v>269</v>
      </c>
      <c r="C120" s="15">
        <v>9.537642</v>
      </c>
      <c r="E120" s="16"/>
      <c r="F120" s="16"/>
      <c r="G120" s="16"/>
      <c r="H120" s="17"/>
      <c r="I120" s="16"/>
      <c r="J120" s="16"/>
      <c r="K120" s="16"/>
      <c r="L120" s="16"/>
      <c r="M120" s="16"/>
      <c r="N120" s="16"/>
      <c r="O120" s="17"/>
      <c r="P120" s="16"/>
      <c r="Q120" s="16"/>
      <c r="R120" s="16"/>
    </row>
    <row r="121">
      <c r="A121" s="13" t="s">
        <v>270</v>
      </c>
      <c r="B121" s="19" t="s">
        <v>271</v>
      </c>
      <c r="C121" s="15">
        <v>59.734213</v>
      </c>
      <c r="E121" s="16"/>
      <c r="F121" s="16"/>
      <c r="G121" s="16"/>
      <c r="H121" s="17"/>
      <c r="I121" s="16"/>
      <c r="J121" s="16"/>
      <c r="K121" s="16"/>
      <c r="L121" s="16"/>
      <c r="M121" s="16"/>
      <c r="N121" s="16"/>
      <c r="O121" s="17"/>
      <c r="P121" s="16"/>
      <c r="Q121" s="16"/>
      <c r="R121" s="16"/>
    </row>
    <row r="122">
      <c r="A122" s="13" t="s">
        <v>272</v>
      </c>
      <c r="B122" s="14" t="s">
        <v>273</v>
      </c>
      <c r="C122" s="15">
        <v>69.799978</v>
      </c>
      <c r="E122" s="16"/>
      <c r="F122" s="16"/>
      <c r="G122" s="16"/>
      <c r="H122" s="17"/>
      <c r="I122" s="16"/>
      <c r="J122" s="16"/>
      <c r="K122" s="16"/>
      <c r="L122" s="16"/>
      <c r="M122" s="16"/>
      <c r="N122" s="16"/>
      <c r="O122" s="17"/>
      <c r="P122" s="16"/>
      <c r="Q122" s="16"/>
      <c r="R122" s="16"/>
    </row>
    <row r="123">
      <c r="A123" s="13" t="s">
        <v>274</v>
      </c>
      <c r="B123" s="14" t="s">
        <v>275</v>
      </c>
      <c r="C123" s="15">
        <v>8.278737</v>
      </c>
      <c r="E123" s="16"/>
      <c r="F123" s="16"/>
      <c r="G123" s="16"/>
      <c r="H123" s="17"/>
      <c r="I123" s="16"/>
      <c r="J123" s="16"/>
      <c r="K123" s="16"/>
      <c r="L123" s="16"/>
      <c r="M123" s="16"/>
      <c r="N123" s="16"/>
      <c r="O123" s="17"/>
      <c r="P123" s="16"/>
      <c r="Q123" s="16"/>
      <c r="R123" s="16"/>
    </row>
    <row r="124">
      <c r="A124" s="13" t="s">
        <v>276</v>
      </c>
      <c r="B124" s="14" t="s">
        <v>277</v>
      </c>
      <c r="C124" s="15">
        <v>1.399491</v>
      </c>
      <c r="E124" s="16"/>
      <c r="F124" s="16"/>
      <c r="G124" s="16"/>
      <c r="H124" s="17"/>
      <c r="I124" s="16"/>
      <c r="J124" s="16"/>
      <c r="K124" s="16"/>
      <c r="L124" s="16"/>
      <c r="M124" s="16"/>
      <c r="N124" s="16"/>
      <c r="O124" s="17"/>
      <c r="P124" s="16"/>
      <c r="Q124" s="16"/>
      <c r="R124" s="16"/>
    </row>
    <row r="125">
      <c r="A125" s="13" t="s">
        <v>278</v>
      </c>
      <c r="B125" s="14" t="s">
        <v>279</v>
      </c>
      <c r="C125" s="15">
        <v>11.818618</v>
      </c>
      <c r="E125" s="16"/>
      <c r="F125" s="16"/>
      <c r="G125" s="16"/>
      <c r="H125" s="17"/>
      <c r="I125" s="16"/>
      <c r="J125" s="16"/>
      <c r="K125" s="16"/>
      <c r="L125" s="16"/>
      <c r="M125" s="16"/>
      <c r="N125" s="16"/>
      <c r="O125" s="17"/>
      <c r="P125" s="16"/>
      <c r="Q125" s="16"/>
      <c r="R125" s="16"/>
    </row>
    <row r="126">
      <c r="A126" s="13" t="s">
        <v>280</v>
      </c>
      <c r="B126" s="19" t="s">
        <v>281</v>
      </c>
      <c r="C126" s="15">
        <v>84.339067</v>
      </c>
      <c r="E126" s="16"/>
      <c r="F126" s="16"/>
      <c r="G126" s="16"/>
      <c r="H126" s="17"/>
      <c r="I126" s="16"/>
      <c r="J126" s="16"/>
      <c r="K126" s="16"/>
      <c r="L126" s="16"/>
      <c r="M126" s="16"/>
      <c r="N126" s="16"/>
      <c r="O126" s="17"/>
      <c r="P126" s="16"/>
      <c r="Q126" s="16"/>
      <c r="R126" s="16"/>
    </row>
    <row r="127">
      <c r="A127" s="13" t="s">
        <v>282</v>
      </c>
      <c r="B127" s="14" t="s">
        <v>283</v>
      </c>
      <c r="C127" s="15">
        <v>6.031187</v>
      </c>
      <c r="E127" s="16"/>
      <c r="F127" s="16"/>
      <c r="G127" s="16"/>
      <c r="H127" s="17"/>
      <c r="I127" s="16"/>
      <c r="J127" s="16"/>
      <c r="K127" s="16"/>
      <c r="L127" s="16"/>
      <c r="M127" s="16"/>
      <c r="N127" s="16"/>
      <c r="O127" s="17"/>
      <c r="P127" s="16"/>
      <c r="Q127" s="16"/>
      <c r="R127" s="16"/>
    </row>
    <row r="128">
      <c r="A128" s="13" t="s">
        <v>284</v>
      </c>
      <c r="B128" s="14" t="s">
        <v>285</v>
      </c>
      <c r="C128" s="15">
        <v>45.741</v>
      </c>
      <c r="E128" s="16"/>
      <c r="F128" s="16"/>
      <c r="G128" s="16"/>
      <c r="H128" s="17"/>
      <c r="I128" s="16"/>
      <c r="J128" s="16"/>
      <c r="K128" s="16"/>
      <c r="L128" s="16"/>
      <c r="M128" s="16"/>
      <c r="N128" s="16"/>
      <c r="O128" s="17"/>
      <c r="P128" s="16"/>
      <c r="Q128" s="16"/>
      <c r="R128" s="16"/>
    </row>
    <row r="129">
      <c r="A129" s="13" t="s">
        <v>286</v>
      </c>
      <c r="B129" s="14" t="s">
        <v>287</v>
      </c>
      <c r="C129" s="15">
        <v>44.134693</v>
      </c>
      <c r="E129" s="16"/>
      <c r="F129" s="16"/>
      <c r="G129" s="16"/>
      <c r="H129" s="17"/>
      <c r="I129" s="16"/>
      <c r="J129" s="16"/>
      <c r="K129" s="16"/>
      <c r="L129" s="16"/>
      <c r="M129" s="16"/>
      <c r="N129" s="16"/>
      <c r="O129" s="17"/>
      <c r="P129" s="16"/>
      <c r="Q129" s="16"/>
      <c r="R129" s="16"/>
    </row>
    <row r="130">
      <c r="A130" s="13" t="s">
        <v>288</v>
      </c>
      <c r="B130" s="14" t="s">
        <v>289</v>
      </c>
      <c r="C130" s="15">
        <v>9.8904</v>
      </c>
      <c r="E130" s="16"/>
      <c r="F130" s="16"/>
      <c r="G130" s="16"/>
      <c r="H130" s="17"/>
      <c r="I130" s="16"/>
      <c r="J130" s="16"/>
      <c r="K130" s="16"/>
      <c r="L130" s="16"/>
      <c r="M130" s="16"/>
      <c r="N130" s="16"/>
      <c r="O130" s="17"/>
      <c r="P130" s="16"/>
      <c r="Q130" s="16"/>
      <c r="R130" s="16"/>
    </row>
    <row r="131">
      <c r="A131" s="13" t="s">
        <v>290</v>
      </c>
      <c r="B131" s="19" t="s">
        <v>291</v>
      </c>
      <c r="C131" s="15">
        <v>329.0</v>
      </c>
      <c r="E131" s="16"/>
      <c r="F131" s="16"/>
      <c r="G131" s="16"/>
      <c r="H131" s="17"/>
      <c r="I131" s="16"/>
      <c r="J131" s="16"/>
      <c r="K131" s="16"/>
      <c r="L131" s="16"/>
      <c r="M131" s="16"/>
      <c r="N131" s="16"/>
      <c r="O131" s="17"/>
      <c r="P131" s="16"/>
      <c r="Q131" s="16"/>
      <c r="R131" s="16"/>
    </row>
    <row r="132">
      <c r="A132" s="13" t="s">
        <v>292</v>
      </c>
      <c r="B132" s="14" t="s">
        <v>293</v>
      </c>
      <c r="C132" s="15">
        <v>3.473727</v>
      </c>
      <c r="E132" s="16"/>
      <c r="F132" s="16"/>
      <c r="G132" s="16"/>
      <c r="H132" s="17"/>
      <c r="I132" s="16"/>
      <c r="J132" s="16"/>
      <c r="K132" s="16"/>
      <c r="L132" s="16"/>
      <c r="M132" s="16"/>
      <c r="N132" s="16"/>
      <c r="O132" s="17"/>
      <c r="P132" s="16"/>
      <c r="Q132" s="16"/>
      <c r="R132" s="16"/>
    </row>
    <row r="133">
      <c r="A133" s="13" t="s">
        <v>294</v>
      </c>
      <c r="B133" s="14" t="s">
        <v>295</v>
      </c>
      <c r="C133" s="15">
        <v>34.23205</v>
      </c>
      <c r="E133" s="16"/>
      <c r="F133" s="16"/>
      <c r="G133" s="16"/>
      <c r="H133" s="17"/>
      <c r="I133" s="16"/>
      <c r="J133" s="16"/>
      <c r="K133" s="16"/>
      <c r="L133" s="16"/>
      <c r="M133" s="16"/>
      <c r="N133" s="16"/>
      <c r="O133" s="17"/>
      <c r="P133" s="16"/>
      <c r="Q133" s="16"/>
      <c r="R133" s="16"/>
    </row>
    <row r="134">
      <c r="A134" s="13" t="s">
        <v>296</v>
      </c>
      <c r="B134" s="19" t="s">
        <v>297</v>
      </c>
      <c r="C134" s="15">
        <v>28.435943</v>
      </c>
      <c r="E134" s="16"/>
      <c r="F134" s="16"/>
      <c r="G134" s="16"/>
      <c r="H134" s="17"/>
      <c r="I134" s="16"/>
      <c r="J134" s="16"/>
      <c r="K134" s="16"/>
      <c r="L134" s="16"/>
      <c r="M134" s="16"/>
      <c r="N134" s="16"/>
      <c r="O134" s="17"/>
      <c r="P134" s="16"/>
      <c r="Q134" s="16"/>
      <c r="R134" s="16"/>
    </row>
    <row r="135">
      <c r="A135" s="13" t="s">
        <v>298</v>
      </c>
      <c r="B135" s="19" t="s">
        <v>299</v>
      </c>
      <c r="C135" s="15">
        <v>97.338583</v>
      </c>
      <c r="E135" s="16"/>
      <c r="F135" s="16"/>
      <c r="G135" s="16"/>
      <c r="H135" s="17"/>
      <c r="I135" s="16"/>
      <c r="J135" s="16"/>
      <c r="K135" s="16"/>
      <c r="L135" s="16"/>
      <c r="M135" s="16"/>
      <c r="N135" s="16"/>
      <c r="O135" s="17"/>
      <c r="P135" s="16"/>
      <c r="Q135" s="16"/>
      <c r="R135" s="16"/>
    </row>
    <row r="136">
      <c r="A136" s="13" t="s">
        <v>300</v>
      </c>
      <c r="B136" s="14" t="s">
        <v>301</v>
      </c>
      <c r="C136" s="15">
        <v>29.825968</v>
      </c>
      <c r="E136" s="16"/>
      <c r="F136" s="16"/>
      <c r="G136" s="16"/>
      <c r="H136" s="17"/>
      <c r="I136" s="16"/>
      <c r="J136" s="16"/>
      <c r="K136" s="16"/>
      <c r="L136" s="16"/>
      <c r="M136" s="16"/>
      <c r="N136" s="16"/>
      <c r="O136" s="17"/>
      <c r="P136" s="16"/>
      <c r="Q136" s="16"/>
      <c r="R136" s="16"/>
    </row>
    <row r="137">
      <c r="A137" s="13" t="s">
        <v>302</v>
      </c>
      <c r="B137" s="14" t="s">
        <v>303</v>
      </c>
      <c r="C137" s="15">
        <v>18.383956</v>
      </c>
      <c r="E137" s="16"/>
      <c r="F137" s="16"/>
      <c r="G137" s="16"/>
      <c r="H137" s="17"/>
      <c r="I137" s="16"/>
      <c r="J137" s="16"/>
      <c r="K137" s="16"/>
      <c r="L137" s="16"/>
      <c r="M137" s="16"/>
      <c r="N137" s="16"/>
      <c r="O137" s="17"/>
      <c r="P137" s="16"/>
      <c r="Q137" s="16"/>
      <c r="R137" s="16"/>
    </row>
    <row r="138">
      <c r="A138" s="13" t="s">
        <v>304</v>
      </c>
      <c r="B138" s="14" t="s">
        <v>305</v>
      </c>
      <c r="C138" s="15">
        <v>14.862927</v>
      </c>
      <c r="E138" s="16"/>
      <c r="F138" s="16"/>
      <c r="G138" s="16"/>
      <c r="H138" s="17"/>
      <c r="I138" s="16"/>
      <c r="J138" s="16"/>
      <c r="K138" s="16"/>
      <c r="L138" s="16"/>
      <c r="M138" s="16"/>
      <c r="N138" s="16"/>
      <c r="O138" s="17"/>
      <c r="P138" s="16"/>
      <c r="Q138" s="16"/>
      <c r="R138" s="16"/>
    </row>
    <row r="139">
      <c r="B139" s="14"/>
      <c r="C139" s="15"/>
      <c r="G139" s="12"/>
      <c r="H139" s="24"/>
    </row>
    <row r="140">
      <c r="B140" s="25" t="s">
        <v>306</v>
      </c>
      <c r="C140" s="15">
        <v>7750.0</v>
      </c>
      <c r="H140" s="24"/>
    </row>
    <row r="141">
      <c r="B141" s="25"/>
      <c r="C141" s="15"/>
      <c r="G141" s="12"/>
      <c r="H141" s="24"/>
    </row>
    <row r="142">
      <c r="B142" s="14"/>
      <c r="G142" s="12"/>
      <c r="H142" s="24"/>
    </row>
    <row r="143">
      <c r="B143" s="14"/>
      <c r="G143" s="12"/>
      <c r="H143" s="24"/>
    </row>
    <row r="144">
      <c r="B144" s="14"/>
      <c r="G144" s="12"/>
      <c r="H144" s="24"/>
    </row>
    <row r="145">
      <c r="B145" s="14"/>
      <c r="G145" s="12"/>
      <c r="H145" s="24"/>
    </row>
    <row r="146">
      <c r="B146" s="14"/>
      <c r="G146" s="12"/>
      <c r="H146" s="26"/>
    </row>
    <row r="147">
      <c r="B147" s="14"/>
      <c r="G147" s="12"/>
      <c r="H147" s="24"/>
    </row>
    <row r="148">
      <c r="B148" s="14"/>
      <c r="G148" s="12"/>
      <c r="H148" s="24"/>
    </row>
    <row r="149">
      <c r="B149" s="14"/>
      <c r="G149" s="12"/>
      <c r="H149" s="24"/>
    </row>
    <row r="150">
      <c r="B150" s="14"/>
      <c r="G150" s="12"/>
      <c r="H150" s="24"/>
    </row>
    <row r="151">
      <c r="B151" s="14"/>
      <c r="G151" s="12"/>
      <c r="H151" s="26"/>
    </row>
    <row r="152">
      <c r="B152" s="14"/>
      <c r="G152" s="12"/>
      <c r="H152" s="24"/>
    </row>
    <row r="153">
      <c r="B153" s="14"/>
      <c r="G153" s="12"/>
      <c r="H153" s="24"/>
    </row>
    <row r="154">
      <c r="B154" s="14"/>
      <c r="G154" s="12"/>
      <c r="H154" s="24"/>
    </row>
    <row r="155">
      <c r="B155" s="14"/>
      <c r="G155" s="12"/>
      <c r="H155" s="24"/>
    </row>
    <row r="156">
      <c r="B156" s="14"/>
      <c r="G156" s="12"/>
      <c r="H156" s="24"/>
    </row>
    <row r="157">
      <c r="B157" s="14"/>
      <c r="G157" s="12"/>
      <c r="H157" s="26"/>
    </row>
    <row r="158">
      <c r="B158" s="14"/>
      <c r="G158" s="12"/>
      <c r="H158" s="24"/>
    </row>
    <row r="159">
      <c r="B159" s="14"/>
      <c r="G159" s="12"/>
      <c r="H159" s="24"/>
    </row>
    <row r="160">
      <c r="B160" s="14"/>
      <c r="G160" s="12"/>
      <c r="H160" s="24"/>
    </row>
    <row r="161">
      <c r="B161" s="14"/>
      <c r="G161" s="12"/>
      <c r="H161" s="24"/>
    </row>
    <row r="162">
      <c r="B162" s="14"/>
      <c r="G162" s="12"/>
      <c r="H162" s="24"/>
    </row>
    <row r="163">
      <c r="B163" s="14"/>
      <c r="G163" s="12"/>
      <c r="H163" s="26"/>
    </row>
    <row r="164">
      <c r="B164" s="14"/>
      <c r="G164" s="12"/>
      <c r="H164" s="24"/>
    </row>
    <row r="165">
      <c r="B165" s="14"/>
      <c r="G165" s="12"/>
      <c r="H165" s="24"/>
    </row>
    <row r="166">
      <c r="B166" s="14"/>
      <c r="G166" s="12"/>
      <c r="H166" s="24"/>
    </row>
    <row r="167">
      <c r="B167" s="14"/>
      <c r="G167" s="12"/>
      <c r="H167" s="24"/>
    </row>
    <row r="168">
      <c r="B168" s="14"/>
      <c r="G168" s="12"/>
      <c r="H168" s="24"/>
    </row>
    <row r="169">
      <c r="B169" s="14"/>
      <c r="G169" s="12"/>
      <c r="H169" s="24"/>
    </row>
    <row r="170">
      <c r="B170" s="14"/>
      <c r="G170" s="12"/>
      <c r="H170" s="24"/>
    </row>
    <row r="171">
      <c r="B171" s="14"/>
      <c r="G171" s="12"/>
      <c r="H171" s="24"/>
    </row>
    <row r="172">
      <c r="B172" s="14"/>
      <c r="G172" s="12"/>
      <c r="H172" s="24"/>
    </row>
    <row r="173">
      <c r="B173" s="14"/>
      <c r="G173" s="12"/>
      <c r="H173" s="24"/>
    </row>
    <row r="174">
      <c r="B174" s="14"/>
      <c r="G174" s="12"/>
      <c r="H174" s="24"/>
    </row>
    <row r="175">
      <c r="B175" s="14"/>
      <c r="G175" s="12"/>
      <c r="H175" s="24"/>
    </row>
    <row r="176">
      <c r="B176" s="14"/>
      <c r="G176" s="12"/>
      <c r="H176" s="24"/>
    </row>
    <row r="177">
      <c r="B177" s="14"/>
      <c r="G177" s="12"/>
      <c r="H177" s="24"/>
    </row>
    <row r="178">
      <c r="B178" s="14"/>
      <c r="G178" s="12"/>
      <c r="H178" s="24"/>
    </row>
    <row r="179">
      <c r="B179" s="14"/>
      <c r="G179" s="12"/>
      <c r="H179" s="24"/>
    </row>
    <row r="180">
      <c r="B180" s="14"/>
      <c r="G180" s="12"/>
      <c r="H180" s="24"/>
    </row>
    <row r="181">
      <c r="B181" s="14"/>
      <c r="G181" s="12"/>
      <c r="H181" s="24"/>
    </row>
    <row r="182">
      <c r="B182" s="14"/>
      <c r="G182" s="12"/>
      <c r="H182" s="24"/>
    </row>
    <row r="183">
      <c r="B183" s="14"/>
      <c r="G183" s="12"/>
      <c r="H183" s="24"/>
    </row>
    <row r="184">
      <c r="B184" s="14"/>
      <c r="G184" s="12"/>
      <c r="H184" s="24"/>
    </row>
    <row r="185">
      <c r="B185" s="14"/>
      <c r="G185" s="12"/>
      <c r="H185" s="24"/>
    </row>
    <row r="186">
      <c r="B186" s="14"/>
      <c r="G186" s="12"/>
      <c r="H186" s="24"/>
    </row>
    <row r="187">
      <c r="B187" s="14"/>
      <c r="G187" s="12"/>
      <c r="H187" s="24"/>
    </row>
    <row r="188">
      <c r="B188" s="14"/>
      <c r="G188" s="12"/>
      <c r="H188" s="24"/>
    </row>
    <row r="189">
      <c r="B189" s="14"/>
      <c r="G189" s="12"/>
      <c r="H189" s="24"/>
    </row>
    <row r="190">
      <c r="B190" s="14"/>
      <c r="G190" s="12"/>
      <c r="H190" s="24"/>
    </row>
    <row r="191">
      <c r="B191" s="14"/>
      <c r="G191" s="12"/>
      <c r="H191" s="24"/>
    </row>
    <row r="192">
      <c r="B192" s="14"/>
      <c r="G192" s="12"/>
      <c r="H192" s="24"/>
    </row>
    <row r="193">
      <c r="B193" s="14"/>
      <c r="G193" s="19"/>
      <c r="H193" s="24"/>
    </row>
    <row r="194">
      <c r="B194" s="14"/>
      <c r="G194" s="12"/>
      <c r="H194" s="24"/>
    </row>
    <row r="195">
      <c r="B195" s="14"/>
      <c r="G195" s="12"/>
      <c r="H195" s="24"/>
    </row>
    <row r="196">
      <c r="B196" s="14"/>
      <c r="G196" s="12"/>
      <c r="H196" s="24"/>
    </row>
    <row r="197">
      <c r="B197" s="14"/>
      <c r="G197" s="12"/>
      <c r="H197" s="24"/>
    </row>
    <row r="198">
      <c r="B198" s="14"/>
      <c r="G198" s="12"/>
      <c r="H198" s="24"/>
    </row>
    <row r="199">
      <c r="B199" s="14"/>
      <c r="G199" s="12"/>
      <c r="H199" s="24"/>
    </row>
    <row r="200">
      <c r="B200" s="14"/>
      <c r="G200" s="19"/>
      <c r="H200" s="24"/>
    </row>
    <row r="201">
      <c r="B201" s="14"/>
      <c r="G201" s="12"/>
      <c r="H201" s="24"/>
    </row>
    <row r="202">
      <c r="B202" s="14"/>
      <c r="G202" s="12"/>
      <c r="H202" s="24"/>
    </row>
    <row r="203">
      <c r="B203" s="14"/>
      <c r="G203" s="12"/>
      <c r="H203" s="24"/>
    </row>
    <row r="204">
      <c r="B204" s="14"/>
      <c r="G204" s="12"/>
      <c r="H204" s="24"/>
    </row>
    <row r="205">
      <c r="B205" s="14"/>
      <c r="G205" s="12"/>
      <c r="H205" s="24"/>
    </row>
    <row r="206">
      <c r="B206" s="14"/>
      <c r="G206" s="12"/>
      <c r="H206" s="24"/>
    </row>
    <row r="207">
      <c r="B207" s="14"/>
      <c r="G207" s="12"/>
      <c r="H207" s="24"/>
    </row>
    <row r="208">
      <c r="B208" s="14"/>
      <c r="G208" s="19"/>
      <c r="H208" s="26"/>
    </row>
    <row r="209">
      <c r="B209" s="14"/>
      <c r="G209" s="12"/>
      <c r="H209" s="24"/>
    </row>
    <row r="210">
      <c r="B210" s="14"/>
      <c r="G210" s="12"/>
      <c r="H210" s="24"/>
    </row>
    <row r="211">
      <c r="B211" s="14"/>
      <c r="G211" s="12"/>
      <c r="H211" s="24"/>
    </row>
    <row r="212">
      <c r="B212" s="14"/>
      <c r="G212" s="19"/>
      <c r="H212" s="24"/>
    </row>
    <row r="213">
      <c r="B213" s="14"/>
      <c r="G213" s="19"/>
      <c r="H213" s="24"/>
    </row>
    <row r="214">
      <c r="B214" s="14"/>
      <c r="G214" s="12"/>
      <c r="H214" s="24"/>
    </row>
    <row r="215">
      <c r="B215" s="14"/>
      <c r="G215" s="12"/>
      <c r="H215" s="24"/>
    </row>
    <row r="216">
      <c r="B216" s="14"/>
      <c r="G216" s="14"/>
      <c r="H216" s="24"/>
    </row>
    <row r="217">
      <c r="B217" s="14"/>
      <c r="G217" s="12"/>
      <c r="H217" s="24"/>
    </row>
    <row r="218">
      <c r="B218" s="14"/>
      <c r="G218" s="12"/>
      <c r="H218" s="24"/>
    </row>
    <row r="219">
      <c r="B219" s="14"/>
      <c r="G219" s="12"/>
      <c r="H219" s="26"/>
    </row>
    <row r="220">
      <c r="B220" s="14"/>
      <c r="G220" s="12"/>
      <c r="H220" s="26"/>
    </row>
    <row r="221">
      <c r="B221" s="14"/>
      <c r="G221" s="12"/>
      <c r="H221" s="26"/>
    </row>
    <row r="222">
      <c r="B222" s="14"/>
      <c r="G222" s="12"/>
      <c r="H222" s="24"/>
    </row>
    <row r="223">
      <c r="B223" s="14"/>
      <c r="G223" s="12"/>
      <c r="H223" s="26"/>
    </row>
    <row r="224">
      <c r="B224" s="14"/>
      <c r="G224" s="12"/>
      <c r="H224" s="26"/>
    </row>
    <row r="225">
      <c r="B225" s="14"/>
      <c r="G225" s="12"/>
      <c r="H225" s="26"/>
    </row>
    <row r="226">
      <c r="B226" s="14"/>
      <c r="G226" s="12"/>
      <c r="H226" s="26"/>
    </row>
    <row r="227">
      <c r="B227" s="14"/>
      <c r="G227" s="12"/>
      <c r="H227" s="26"/>
    </row>
    <row r="228">
      <c r="B228" s="14"/>
      <c r="G228" s="12"/>
      <c r="H228" s="26"/>
    </row>
    <row r="229">
      <c r="B229" s="14"/>
      <c r="G229" s="12"/>
      <c r="H229" s="26"/>
    </row>
    <row r="230">
      <c r="B230" s="14"/>
      <c r="G230" s="12"/>
      <c r="H230" s="26"/>
    </row>
    <row r="231">
      <c r="B231" s="14"/>
      <c r="G231" s="12"/>
      <c r="H231" s="26"/>
    </row>
    <row r="232">
      <c r="B232" s="14"/>
      <c r="G232" s="12"/>
      <c r="H232" s="26"/>
    </row>
    <row r="233">
      <c r="B233" s="14"/>
      <c r="G233" s="12"/>
      <c r="H233" s="26"/>
    </row>
    <row r="234">
      <c r="B234" s="14"/>
      <c r="G234" s="12"/>
      <c r="H234" s="26"/>
    </row>
    <row r="235">
      <c r="B235" s="14"/>
      <c r="G235" s="12"/>
      <c r="H235" s="26"/>
    </row>
    <row r="236">
      <c r="B236" s="14"/>
      <c r="G236" s="12"/>
      <c r="H236" s="26"/>
    </row>
    <row r="237">
      <c r="B237" s="14"/>
      <c r="G237" s="12"/>
      <c r="H237" s="26"/>
    </row>
    <row r="238">
      <c r="B238" s="14"/>
      <c r="G238" s="12"/>
      <c r="H238" s="26"/>
    </row>
    <row r="239">
      <c r="B239" s="14"/>
      <c r="G239" s="12"/>
      <c r="H239" s="26"/>
    </row>
    <row r="240">
      <c r="B240" s="14"/>
      <c r="G240" s="12"/>
      <c r="H240" s="26"/>
    </row>
    <row r="241">
      <c r="B241" s="14"/>
      <c r="G241" s="12"/>
      <c r="H241" s="26"/>
    </row>
    <row r="242">
      <c r="B242" s="14"/>
      <c r="G242" s="12"/>
      <c r="H242" s="26"/>
    </row>
    <row r="243">
      <c r="B243" s="14"/>
      <c r="G243" s="12"/>
      <c r="H243" s="26"/>
    </row>
    <row r="244">
      <c r="B244" s="14"/>
      <c r="G244" s="12"/>
      <c r="H244" s="26"/>
    </row>
    <row r="245">
      <c r="B245" s="14"/>
      <c r="G245" s="12"/>
      <c r="H245" s="26"/>
    </row>
    <row r="246">
      <c r="B246" s="14"/>
      <c r="G246" s="12"/>
      <c r="H246" s="26"/>
    </row>
    <row r="247">
      <c r="B247" s="14"/>
      <c r="G247" s="12"/>
      <c r="H247" s="26"/>
    </row>
    <row r="248">
      <c r="B248" s="14"/>
      <c r="G248" s="12"/>
      <c r="H248" s="26"/>
    </row>
    <row r="249">
      <c r="B249" s="14"/>
      <c r="G249" s="12"/>
      <c r="H249" s="26"/>
    </row>
    <row r="250">
      <c r="B250" s="14"/>
      <c r="G250" s="12"/>
      <c r="H250" s="26"/>
    </row>
    <row r="251">
      <c r="B251" s="14"/>
      <c r="G251" s="12"/>
      <c r="H251" s="26"/>
    </row>
    <row r="252">
      <c r="B252" s="14"/>
      <c r="G252" s="12"/>
      <c r="H252" s="26"/>
    </row>
    <row r="253">
      <c r="B253" s="14"/>
      <c r="G253" s="12"/>
      <c r="H253" s="26"/>
    </row>
    <row r="254">
      <c r="B254" s="14"/>
      <c r="G254" s="12"/>
      <c r="H254" s="12"/>
    </row>
    <row r="255">
      <c r="B255" s="14"/>
      <c r="G255" s="12"/>
      <c r="H255" s="26"/>
    </row>
    <row r="256">
      <c r="B256" s="14"/>
      <c r="G256" s="12"/>
      <c r="H256" s="24"/>
    </row>
    <row r="257">
      <c r="B257" s="14"/>
      <c r="G257" s="12"/>
      <c r="H257" s="24"/>
    </row>
    <row r="258">
      <c r="B258" s="14"/>
      <c r="G258" s="12"/>
      <c r="H258" s="26"/>
    </row>
    <row r="259">
      <c r="B259" s="14"/>
      <c r="G259" s="12"/>
      <c r="H259" s="26"/>
    </row>
    <row r="260">
      <c r="B260" s="14"/>
      <c r="G260" s="12"/>
      <c r="H260" s="24"/>
    </row>
    <row r="261">
      <c r="B261" s="14"/>
      <c r="G261" s="12"/>
      <c r="H261" s="26"/>
    </row>
    <row r="262">
      <c r="B262" s="14"/>
      <c r="G262" s="12"/>
      <c r="H262" s="26"/>
    </row>
    <row r="263">
      <c r="B263" s="14"/>
      <c r="G263" s="12"/>
      <c r="H263" s="26"/>
    </row>
    <row r="264">
      <c r="B264" s="14"/>
      <c r="G264" s="12"/>
      <c r="H264" s="26"/>
    </row>
    <row r="265">
      <c r="B265" s="14"/>
      <c r="G265" s="12"/>
      <c r="H265" s="26"/>
    </row>
    <row r="266">
      <c r="B266" s="14"/>
      <c r="G266" s="12"/>
      <c r="H266" s="26"/>
    </row>
    <row r="267">
      <c r="B267" s="14"/>
      <c r="G267" s="12"/>
      <c r="H267" s="26"/>
    </row>
    <row r="268">
      <c r="B268" s="14"/>
      <c r="G268" s="27"/>
      <c r="H268" s="27"/>
    </row>
    <row r="269">
      <c r="B269" s="14"/>
      <c r="G269" s="27"/>
      <c r="H269" s="27"/>
    </row>
    <row r="270">
      <c r="B270" s="14"/>
      <c r="G270" s="27"/>
      <c r="H270" s="27"/>
    </row>
    <row r="271">
      <c r="B271" s="14"/>
      <c r="G271" s="12"/>
      <c r="H271" s="27"/>
    </row>
    <row r="272">
      <c r="B272" s="14"/>
      <c r="G272" s="12"/>
      <c r="H272" s="27"/>
    </row>
    <row r="273">
      <c r="B273" s="14"/>
      <c r="G273" s="27"/>
      <c r="H273" s="27"/>
    </row>
    <row r="274">
      <c r="B274" s="14"/>
      <c r="G274" s="27"/>
      <c r="H274" s="27"/>
    </row>
    <row r="275">
      <c r="B275" s="14"/>
      <c r="G275" s="27"/>
      <c r="H275" s="27"/>
    </row>
    <row r="276">
      <c r="B276" s="14"/>
      <c r="G276" s="27"/>
      <c r="H276" s="27"/>
    </row>
    <row r="277">
      <c r="B277" s="28"/>
      <c r="G277" s="27"/>
      <c r="H277" s="27"/>
    </row>
    <row r="278">
      <c r="B278" s="28"/>
      <c r="G278" s="27"/>
      <c r="H278" s="27"/>
    </row>
    <row r="279">
      <c r="B279" s="28"/>
      <c r="G279" s="27"/>
      <c r="H279" s="27"/>
    </row>
    <row r="280">
      <c r="B280" s="28"/>
      <c r="G280" s="27"/>
      <c r="H280" s="27"/>
    </row>
    <row r="281">
      <c r="B281" s="28"/>
      <c r="G281" s="27"/>
      <c r="H281" s="27"/>
    </row>
    <row r="282">
      <c r="B282" s="28"/>
      <c r="G282" s="27"/>
      <c r="H282" s="27"/>
    </row>
    <row r="283">
      <c r="B283" s="28"/>
      <c r="G283" s="27"/>
      <c r="H283" s="27"/>
    </row>
    <row r="284">
      <c r="B284" s="28"/>
      <c r="G284" s="27"/>
      <c r="H284" s="27"/>
    </row>
    <row r="285">
      <c r="B285" s="28"/>
      <c r="G285" s="27"/>
      <c r="H285" s="27"/>
    </row>
    <row r="286">
      <c r="B286" s="28"/>
      <c r="G286" s="27"/>
      <c r="H286" s="27"/>
    </row>
    <row r="287">
      <c r="B287" s="28"/>
      <c r="G287" s="27"/>
      <c r="H287" s="27"/>
    </row>
    <row r="288">
      <c r="B288" s="28"/>
      <c r="G288" s="27"/>
      <c r="H288" s="27"/>
    </row>
    <row r="289">
      <c r="B289" s="28"/>
      <c r="G289" s="27"/>
      <c r="H289" s="27"/>
    </row>
    <row r="290">
      <c r="B290" s="28"/>
      <c r="G290" s="27"/>
      <c r="H290" s="27"/>
    </row>
    <row r="291">
      <c r="B291" s="28"/>
      <c r="G291" s="27"/>
      <c r="H291" s="27"/>
    </row>
    <row r="292">
      <c r="B292" s="28"/>
      <c r="G292" s="27"/>
      <c r="H292" s="27"/>
    </row>
    <row r="293">
      <c r="B293" s="28"/>
      <c r="G293" s="27"/>
      <c r="H293" s="27"/>
    </row>
    <row r="294">
      <c r="B294" s="28"/>
      <c r="G294" s="27"/>
      <c r="H294" s="27"/>
    </row>
    <row r="295">
      <c r="B295" s="28"/>
      <c r="G295" s="27"/>
      <c r="H295" s="27"/>
    </row>
    <row r="296">
      <c r="B296" s="28"/>
      <c r="G296" s="27"/>
      <c r="H296" s="27"/>
    </row>
    <row r="297">
      <c r="B297" s="28"/>
      <c r="G297" s="27"/>
      <c r="H297" s="27"/>
    </row>
    <row r="298">
      <c r="B298" s="28"/>
      <c r="G298" s="27"/>
      <c r="H298" s="27"/>
    </row>
    <row r="299">
      <c r="B299" s="28"/>
      <c r="G299" s="27"/>
      <c r="H299" s="27"/>
    </row>
    <row r="300">
      <c r="B300" s="28"/>
      <c r="G300" s="27"/>
      <c r="H300" s="27"/>
    </row>
    <row r="301">
      <c r="B301" s="28"/>
      <c r="G301" s="27"/>
      <c r="H301" s="27"/>
    </row>
    <row r="302">
      <c r="B302" s="28"/>
      <c r="G302" s="27"/>
      <c r="H302" s="27"/>
    </row>
    <row r="303">
      <c r="B303" s="28"/>
      <c r="G303" s="27"/>
      <c r="H303" s="27"/>
    </row>
    <row r="304">
      <c r="B304" s="28"/>
      <c r="G304" s="27"/>
      <c r="H304" s="27"/>
    </row>
    <row r="305">
      <c r="B305" s="28"/>
      <c r="G305" s="27"/>
      <c r="H305" s="27"/>
    </row>
    <row r="306">
      <c r="B306" s="28"/>
      <c r="G306" s="27"/>
      <c r="H306" s="27"/>
    </row>
    <row r="307">
      <c r="B307" s="28"/>
      <c r="G307" s="27"/>
      <c r="H307" s="27"/>
    </row>
    <row r="308">
      <c r="B308" s="28"/>
      <c r="G308" s="27"/>
      <c r="H308" s="27"/>
    </row>
    <row r="309">
      <c r="B309" s="28"/>
      <c r="G309" s="27"/>
      <c r="H309" s="27"/>
    </row>
    <row r="310">
      <c r="B310" s="28"/>
      <c r="G310" s="27"/>
      <c r="H310" s="27"/>
    </row>
    <row r="311">
      <c r="B311" s="28"/>
      <c r="G311" s="27"/>
      <c r="H311" s="27"/>
    </row>
    <row r="312">
      <c r="B312" s="28"/>
      <c r="G312" s="27"/>
      <c r="H312" s="27"/>
    </row>
    <row r="313">
      <c r="B313" s="28"/>
      <c r="G313" s="27"/>
      <c r="H313" s="27"/>
    </row>
    <row r="314">
      <c r="B314" s="28"/>
      <c r="G314" s="27"/>
      <c r="H314" s="27"/>
    </row>
    <row r="315">
      <c r="B315" s="28"/>
      <c r="G315" s="27"/>
      <c r="H315" s="27"/>
    </row>
    <row r="316">
      <c r="B316" s="28"/>
      <c r="G316" s="27"/>
      <c r="H316" s="27"/>
    </row>
    <row r="317">
      <c r="B317" s="28"/>
      <c r="G317" s="27"/>
      <c r="H317" s="27"/>
    </row>
    <row r="318">
      <c r="B318" s="28"/>
      <c r="G318" s="27"/>
      <c r="H318" s="27"/>
    </row>
    <row r="319">
      <c r="B319" s="28"/>
      <c r="G319" s="27"/>
      <c r="H319" s="27"/>
    </row>
    <row r="320">
      <c r="B320" s="28"/>
      <c r="G320" s="27"/>
      <c r="H320" s="27"/>
    </row>
    <row r="321">
      <c r="B321" s="28"/>
      <c r="G321" s="27"/>
      <c r="H321" s="27"/>
    </row>
    <row r="322">
      <c r="B322" s="28"/>
      <c r="G322" s="27"/>
      <c r="H322" s="27"/>
    </row>
    <row r="323">
      <c r="B323" s="28"/>
      <c r="G323" s="27"/>
      <c r="H323" s="27"/>
    </row>
    <row r="324">
      <c r="B324" s="28"/>
      <c r="G324" s="27"/>
      <c r="H324" s="27"/>
    </row>
    <row r="325">
      <c r="B325" s="28"/>
      <c r="G325" s="27"/>
      <c r="H325" s="27"/>
    </row>
    <row r="326">
      <c r="B326" s="28"/>
      <c r="G326" s="27"/>
      <c r="H326" s="27"/>
    </row>
    <row r="327">
      <c r="B327" s="28"/>
      <c r="G327" s="27"/>
      <c r="H327" s="27"/>
    </row>
    <row r="328">
      <c r="B328" s="28"/>
      <c r="G328" s="27"/>
      <c r="H328" s="27"/>
    </row>
    <row r="329">
      <c r="B329" s="28"/>
      <c r="G329" s="27"/>
      <c r="H329" s="27"/>
    </row>
    <row r="330">
      <c r="B330" s="28"/>
      <c r="G330" s="27"/>
      <c r="H330" s="27"/>
    </row>
    <row r="331">
      <c r="B331" s="28"/>
      <c r="G331" s="27"/>
      <c r="H331" s="27"/>
    </row>
    <row r="332">
      <c r="B332" s="28"/>
      <c r="G332" s="27"/>
      <c r="H332" s="27"/>
    </row>
    <row r="333">
      <c r="B333" s="28"/>
      <c r="G333" s="27"/>
      <c r="H333" s="27"/>
    </row>
    <row r="334">
      <c r="B334" s="28"/>
      <c r="G334" s="27"/>
      <c r="H334" s="27"/>
    </row>
    <row r="335">
      <c r="B335" s="28"/>
      <c r="G335" s="27"/>
      <c r="H335" s="27"/>
    </row>
    <row r="336">
      <c r="B336" s="28"/>
      <c r="G336" s="27"/>
      <c r="H336" s="27"/>
    </row>
    <row r="337">
      <c r="B337" s="28"/>
      <c r="G337" s="27"/>
      <c r="H337" s="27"/>
    </row>
    <row r="338">
      <c r="B338" s="28"/>
      <c r="G338" s="27"/>
      <c r="H338" s="27"/>
    </row>
    <row r="339">
      <c r="B339" s="28"/>
      <c r="G339" s="27"/>
      <c r="H339" s="27"/>
    </row>
    <row r="340">
      <c r="B340" s="28"/>
      <c r="G340" s="27"/>
      <c r="H340" s="27"/>
    </row>
    <row r="341">
      <c r="B341" s="28"/>
      <c r="G341" s="27"/>
      <c r="H341" s="27"/>
    </row>
    <row r="342">
      <c r="B342" s="28"/>
      <c r="G342" s="27"/>
      <c r="H342" s="27"/>
    </row>
    <row r="343">
      <c r="B343" s="28"/>
      <c r="G343" s="27"/>
      <c r="H343" s="27"/>
    </row>
    <row r="344">
      <c r="B344" s="28"/>
      <c r="G344" s="27"/>
      <c r="H344" s="27"/>
    </row>
    <row r="345">
      <c r="B345" s="28"/>
      <c r="G345" s="27"/>
      <c r="H345" s="27"/>
    </row>
    <row r="346">
      <c r="B346" s="28"/>
      <c r="G346" s="27"/>
      <c r="H346" s="27"/>
    </row>
    <row r="347">
      <c r="B347" s="28"/>
      <c r="G347" s="27"/>
      <c r="H347" s="27"/>
    </row>
    <row r="348">
      <c r="B348" s="28"/>
      <c r="G348" s="27"/>
      <c r="H348" s="27"/>
    </row>
    <row r="349">
      <c r="B349" s="28"/>
      <c r="G349" s="27"/>
      <c r="H349" s="27"/>
    </row>
    <row r="350">
      <c r="B350" s="28"/>
      <c r="G350" s="27"/>
      <c r="H350" s="27"/>
    </row>
    <row r="351">
      <c r="B351" s="28"/>
      <c r="G351" s="27"/>
      <c r="H351" s="27"/>
    </row>
    <row r="352">
      <c r="B352" s="28"/>
      <c r="G352" s="27"/>
      <c r="H352" s="27"/>
    </row>
    <row r="353">
      <c r="B353" s="28"/>
      <c r="G353" s="27"/>
      <c r="H353" s="27"/>
    </row>
    <row r="354">
      <c r="B354" s="28"/>
      <c r="G354" s="27"/>
      <c r="H354" s="27"/>
    </row>
    <row r="355">
      <c r="B355" s="28"/>
      <c r="G355" s="27"/>
      <c r="H355" s="27"/>
    </row>
    <row r="356">
      <c r="B356" s="28"/>
      <c r="G356" s="27"/>
      <c r="H356" s="27"/>
    </row>
    <row r="357">
      <c r="B357" s="28"/>
      <c r="G357" s="27"/>
      <c r="H357" s="27"/>
    </row>
    <row r="358">
      <c r="B358" s="28"/>
      <c r="G358" s="27"/>
      <c r="H358" s="27"/>
    </row>
    <row r="359">
      <c r="B359" s="28"/>
      <c r="G359" s="27"/>
      <c r="H359" s="27"/>
    </row>
    <row r="360">
      <c r="B360" s="28"/>
      <c r="G360" s="27"/>
      <c r="H360" s="27"/>
    </row>
    <row r="361">
      <c r="B361" s="28"/>
      <c r="G361" s="27"/>
      <c r="H361" s="27"/>
    </row>
    <row r="362">
      <c r="B362" s="28"/>
      <c r="G362" s="27"/>
      <c r="H362" s="27"/>
    </row>
    <row r="363">
      <c r="B363" s="28"/>
      <c r="G363" s="27"/>
      <c r="H363" s="27"/>
    </row>
    <row r="364">
      <c r="B364" s="28"/>
      <c r="G364" s="27"/>
      <c r="H364" s="27"/>
    </row>
    <row r="365">
      <c r="B365" s="28"/>
      <c r="G365" s="27"/>
      <c r="H365" s="27"/>
    </row>
    <row r="366">
      <c r="B366" s="28"/>
      <c r="G366" s="27"/>
      <c r="H366" s="27"/>
    </row>
    <row r="367">
      <c r="B367" s="28"/>
      <c r="G367" s="27"/>
      <c r="H367" s="27"/>
    </row>
    <row r="368">
      <c r="B368" s="28"/>
      <c r="G368" s="27"/>
      <c r="H368" s="27"/>
    </row>
    <row r="369">
      <c r="B369" s="28"/>
      <c r="G369" s="27"/>
      <c r="H369" s="27"/>
    </row>
    <row r="370">
      <c r="B370" s="28"/>
      <c r="G370" s="27"/>
      <c r="H370" s="27"/>
    </row>
    <row r="371">
      <c r="B371" s="28"/>
      <c r="G371" s="27"/>
      <c r="H371" s="27"/>
    </row>
    <row r="372">
      <c r="B372" s="28"/>
      <c r="G372" s="27"/>
      <c r="H372" s="27"/>
    </row>
    <row r="373">
      <c r="B373" s="28"/>
      <c r="G373" s="27"/>
      <c r="H373" s="27"/>
    </row>
    <row r="374">
      <c r="B374" s="28"/>
      <c r="G374" s="27"/>
      <c r="H374" s="27"/>
    </row>
    <row r="375">
      <c r="B375" s="28"/>
      <c r="G375" s="27"/>
      <c r="H375" s="27"/>
    </row>
    <row r="376">
      <c r="B376" s="28"/>
      <c r="G376" s="27"/>
      <c r="H376" s="27"/>
    </row>
    <row r="377">
      <c r="B377" s="28"/>
      <c r="G377" s="27"/>
      <c r="H377" s="27"/>
    </row>
    <row r="378">
      <c r="B378" s="28"/>
      <c r="G378" s="27"/>
      <c r="H378" s="27"/>
    </row>
    <row r="379">
      <c r="B379" s="28"/>
      <c r="G379" s="27"/>
      <c r="H379" s="27"/>
    </row>
    <row r="380">
      <c r="B380" s="28"/>
      <c r="G380" s="27"/>
      <c r="H380" s="27"/>
    </row>
    <row r="381">
      <c r="B381" s="28"/>
      <c r="G381" s="27"/>
      <c r="H381" s="27"/>
    </row>
    <row r="382">
      <c r="B382" s="28"/>
      <c r="G382" s="27"/>
      <c r="H382" s="27"/>
    </row>
    <row r="383">
      <c r="B383" s="28"/>
      <c r="G383" s="27"/>
      <c r="H383" s="27"/>
    </row>
    <row r="384">
      <c r="B384" s="28"/>
      <c r="G384" s="27"/>
      <c r="H384" s="27"/>
    </row>
    <row r="385">
      <c r="B385" s="28"/>
      <c r="G385" s="27"/>
      <c r="H385" s="27"/>
    </row>
    <row r="386">
      <c r="B386" s="28"/>
      <c r="G386" s="27"/>
      <c r="H386" s="27"/>
    </row>
    <row r="387">
      <c r="B387" s="28"/>
      <c r="G387" s="27"/>
      <c r="H387" s="27"/>
    </row>
    <row r="388">
      <c r="B388" s="28"/>
      <c r="G388" s="27"/>
      <c r="H388" s="27"/>
    </row>
    <row r="389">
      <c r="B389" s="28"/>
      <c r="G389" s="27"/>
      <c r="H389" s="27"/>
    </row>
    <row r="390">
      <c r="B390" s="28"/>
      <c r="G390" s="27"/>
      <c r="H390" s="27"/>
    </row>
    <row r="391">
      <c r="B391" s="28"/>
      <c r="G391" s="27"/>
      <c r="H391" s="27"/>
    </row>
    <row r="392">
      <c r="B392" s="28"/>
      <c r="G392" s="27"/>
      <c r="H392" s="27"/>
    </row>
    <row r="393">
      <c r="B393" s="28"/>
      <c r="G393" s="27"/>
      <c r="H393" s="27"/>
    </row>
    <row r="394">
      <c r="B394" s="28"/>
      <c r="G394" s="27"/>
      <c r="H394" s="27"/>
    </row>
    <row r="395">
      <c r="B395" s="28"/>
      <c r="G395" s="27"/>
      <c r="H395" s="27"/>
    </row>
    <row r="396">
      <c r="B396" s="28"/>
      <c r="G396" s="27"/>
      <c r="H396" s="27"/>
    </row>
    <row r="397">
      <c r="B397" s="28"/>
      <c r="G397" s="27"/>
      <c r="H397" s="27"/>
    </row>
    <row r="398">
      <c r="B398" s="28"/>
      <c r="G398" s="27"/>
      <c r="H398" s="27"/>
    </row>
    <row r="399">
      <c r="B399" s="28"/>
      <c r="G399" s="27"/>
      <c r="H399" s="27"/>
    </row>
    <row r="400">
      <c r="B400" s="28"/>
      <c r="G400" s="27"/>
      <c r="H400" s="27"/>
    </row>
    <row r="401">
      <c r="B401" s="28"/>
      <c r="G401" s="27"/>
      <c r="H401" s="27"/>
    </row>
    <row r="402">
      <c r="B402" s="28"/>
      <c r="G402" s="27"/>
      <c r="H402" s="27"/>
    </row>
    <row r="403">
      <c r="B403" s="28"/>
      <c r="G403" s="27"/>
      <c r="H403" s="27"/>
    </row>
    <row r="404">
      <c r="B404" s="28"/>
      <c r="G404" s="27"/>
      <c r="H404" s="27"/>
    </row>
    <row r="405">
      <c r="B405" s="28"/>
      <c r="G405" s="27"/>
      <c r="H405" s="27"/>
    </row>
    <row r="406">
      <c r="B406" s="28"/>
      <c r="G406" s="27"/>
      <c r="H406" s="27"/>
    </row>
    <row r="407">
      <c r="B407" s="28"/>
      <c r="G407" s="27"/>
      <c r="H407" s="27"/>
    </row>
    <row r="408">
      <c r="B408" s="28"/>
      <c r="G408" s="27"/>
      <c r="H408" s="27"/>
    </row>
    <row r="409">
      <c r="B409" s="28"/>
      <c r="G409" s="27"/>
      <c r="H409" s="27"/>
    </row>
    <row r="410">
      <c r="B410" s="28"/>
      <c r="G410" s="27"/>
      <c r="H410" s="27"/>
    </row>
    <row r="411">
      <c r="B411" s="28"/>
      <c r="G411" s="27"/>
      <c r="H411" s="27"/>
    </row>
    <row r="412">
      <c r="B412" s="28"/>
      <c r="G412" s="27"/>
      <c r="H412" s="27"/>
    </row>
    <row r="413">
      <c r="B413" s="28"/>
      <c r="G413" s="27"/>
      <c r="H413" s="27"/>
    </row>
    <row r="414">
      <c r="B414" s="28"/>
      <c r="G414" s="27"/>
      <c r="H414" s="27"/>
    </row>
    <row r="415">
      <c r="B415" s="28"/>
      <c r="G415" s="27"/>
      <c r="H415" s="27"/>
    </row>
    <row r="416">
      <c r="B416" s="28"/>
      <c r="G416" s="27"/>
      <c r="H416" s="27"/>
    </row>
    <row r="417">
      <c r="B417" s="28"/>
      <c r="G417" s="27"/>
      <c r="H417" s="27"/>
    </row>
    <row r="418">
      <c r="B418" s="28"/>
      <c r="G418" s="27"/>
      <c r="H418" s="27"/>
    </row>
    <row r="419">
      <c r="B419" s="28"/>
      <c r="G419" s="27"/>
      <c r="H419" s="27"/>
    </row>
    <row r="420">
      <c r="B420" s="28"/>
      <c r="G420" s="27"/>
      <c r="H420" s="27"/>
    </row>
    <row r="421">
      <c r="B421" s="28"/>
      <c r="G421" s="27"/>
      <c r="H421" s="27"/>
    </row>
    <row r="422">
      <c r="B422" s="28"/>
      <c r="G422" s="27"/>
      <c r="H422" s="27"/>
    </row>
    <row r="423">
      <c r="B423" s="28"/>
      <c r="G423" s="27"/>
      <c r="H423" s="27"/>
    </row>
    <row r="424">
      <c r="B424" s="28"/>
      <c r="G424" s="27"/>
      <c r="H424" s="27"/>
    </row>
    <row r="425">
      <c r="B425" s="28"/>
      <c r="G425" s="27"/>
      <c r="H425" s="27"/>
    </row>
    <row r="426">
      <c r="B426" s="28"/>
      <c r="G426" s="27"/>
      <c r="H426" s="27"/>
    </row>
    <row r="427">
      <c r="B427" s="28"/>
      <c r="G427" s="27"/>
      <c r="H427" s="27"/>
    </row>
    <row r="428">
      <c r="B428" s="28"/>
      <c r="G428" s="27"/>
      <c r="H428" s="27"/>
    </row>
    <row r="429">
      <c r="B429" s="28"/>
      <c r="G429" s="27"/>
      <c r="H429" s="27"/>
    </row>
    <row r="430">
      <c r="B430" s="28"/>
      <c r="G430" s="27"/>
      <c r="H430" s="27"/>
    </row>
    <row r="431">
      <c r="B431" s="28"/>
      <c r="G431" s="27"/>
      <c r="H431" s="27"/>
    </row>
    <row r="432">
      <c r="B432" s="28"/>
      <c r="G432" s="27"/>
      <c r="H432" s="27"/>
    </row>
    <row r="433">
      <c r="B433" s="28"/>
      <c r="G433" s="27"/>
      <c r="H433" s="27"/>
    </row>
    <row r="434">
      <c r="B434" s="28"/>
      <c r="G434" s="27"/>
      <c r="H434" s="27"/>
    </row>
    <row r="435">
      <c r="B435" s="28"/>
      <c r="G435" s="27"/>
      <c r="H435" s="27"/>
    </row>
    <row r="436">
      <c r="B436" s="28"/>
      <c r="G436" s="27"/>
      <c r="H436" s="27"/>
    </row>
    <row r="437">
      <c r="B437" s="28"/>
      <c r="G437" s="27"/>
      <c r="H437" s="27"/>
    </row>
    <row r="438">
      <c r="B438" s="28"/>
      <c r="G438" s="27"/>
      <c r="H438" s="27"/>
    </row>
    <row r="439">
      <c r="B439" s="28"/>
      <c r="G439" s="27"/>
      <c r="H439" s="27"/>
    </row>
    <row r="440">
      <c r="B440" s="28"/>
      <c r="G440" s="27"/>
      <c r="H440" s="27"/>
    </row>
    <row r="441">
      <c r="B441" s="28"/>
      <c r="G441" s="27"/>
      <c r="H441" s="27"/>
    </row>
    <row r="442">
      <c r="B442" s="28"/>
      <c r="G442" s="27"/>
      <c r="H442" s="27"/>
    </row>
    <row r="443">
      <c r="B443" s="28"/>
      <c r="G443" s="27"/>
      <c r="H443" s="27"/>
    </row>
    <row r="444">
      <c r="B444" s="28"/>
      <c r="G444" s="27"/>
      <c r="H444" s="27"/>
    </row>
    <row r="445">
      <c r="B445" s="28"/>
      <c r="G445" s="27"/>
      <c r="H445" s="27"/>
    </row>
    <row r="446">
      <c r="B446" s="28"/>
      <c r="G446" s="27"/>
      <c r="H446" s="27"/>
    </row>
    <row r="447">
      <c r="B447" s="28"/>
      <c r="G447" s="27"/>
      <c r="H447" s="27"/>
    </row>
    <row r="448">
      <c r="B448" s="28"/>
      <c r="G448" s="27"/>
      <c r="H448" s="27"/>
    </row>
    <row r="449">
      <c r="B449" s="28"/>
      <c r="G449" s="27"/>
      <c r="H449" s="27"/>
    </row>
    <row r="450">
      <c r="B450" s="28"/>
      <c r="G450" s="27"/>
      <c r="H450" s="27"/>
    </row>
    <row r="451">
      <c r="B451" s="28"/>
      <c r="G451" s="27"/>
      <c r="H451" s="27"/>
    </row>
    <row r="452">
      <c r="B452" s="28"/>
      <c r="G452" s="27"/>
      <c r="H452" s="27"/>
    </row>
    <row r="453">
      <c r="B453" s="28"/>
      <c r="G453" s="27"/>
      <c r="H453" s="27"/>
    </row>
    <row r="454">
      <c r="B454" s="28"/>
      <c r="G454" s="27"/>
      <c r="H454" s="27"/>
    </row>
    <row r="455">
      <c r="B455" s="28"/>
      <c r="G455" s="27"/>
      <c r="H455" s="27"/>
    </row>
    <row r="456">
      <c r="B456" s="28"/>
      <c r="G456" s="27"/>
      <c r="H456" s="27"/>
    </row>
    <row r="457">
      <c r="B457" s="28"/>
      <c r="G457" s="27"/>
      <c r="H457" s="27"/>
    </row>
    <row r="458">
      <c r="B458" s="28"/>
      <c r="G458" s="27"/>
      <c r="H458" s="27"/>
    </row>
    <row r="459">
      <c r="B459" s="28"/>
      <c r="G459" s="27"/>
      <c r="H459" s="27"/>
    </row>
    <row r="460">
      <c r="B460" s="28"/>
      <c r="G460" s="27"/>
      <c r="H460" s="27"/>
    </row>
    <row r="461">
      <c r="B461" s="28"/>
      <c r="G461" s="27"/>
      <c r="H461" s="27"/>
    </row>
    <row r="462">
      <c r="B462" s="28"/>
      <c r="G462" s="27"/>
      <c r="H462" s="27"/>
    </row>
    <row r="463">
      <c r="B463" s="28"/>
      <c r="G463" s="27"/>
      <c r="H463" s="27"/>
    </row>
    <row r="464">
      <c r="B464" s="28"/>
      <c r="G464" s="27"/>
      <c r="H464" s="27"/>
    </row>
    <row r="465">
      <c r="B465" s="28"/>
      <c r="G465" s="27"/>
      <c r="H465" s="27"/>
    </row>
    <row r="466">
      <c r="B466" s="28"/>
      <c r="G466" s="27"/>
      <c r="H466" s="27"/>
    </row>
    <row r="467">
      <c r="B467" s="28"/>
      <c r="G467" s="27"/>
      <c r="H467" s="27"/>
    </row>
    <row r="468">
      <c r="B468" s="28"/>
      <c r="G468" s="27"/>
      <c r="H468" s="27"/>
    </row>
    <row r="469">
      <c r="B469" s="28"/>
      <c r="G469" s="27"/>
      <c r="H469" s="27"/>
    </row>
    <row r="470">
      <c r="B470" s="28"/>
      <c r="G470" s="27"/>
      <c r="H470" s="27"/>
    </row>
    <row r="471">
      <c r="B471" s="28"/>
      <c r="G471" s="27"/>
      <c r="H471" s="27"/>
    </row>
    <row r="472">
      <c r="B472" s="28"/>
      <c r="G472" s="27"/>
      <c r="H472" s="27"/>
    </row>
    <row r="473">
      <c r="B473" s="28"/>
      <c r="G473" s="27"/>
      <c r="H473" s="27"/>
    </row>
    <row r="474">
      <c r="B474" s="28"/>
      <c r="G474" s="27"/>
      <c r="H474" s="27"/>
    </row>
    <row r="475">
      <c r="B475" s="28"/>
      <c r="G475" s="27"/>
      <c r="H475" s="27"/>
    </row>
    <row r="476">
      <c r="B476" s="28"/>
      <c r="G476" s="27"/>
      <c r="H476" s="27"/>
    </row>
    <row r="477">
      <c r="B477" s="28"/>
      <c r="G477" s="27"/>
      <c r="H477" s="27"/>
    </row>
    <row r="478">
      <c r="B478" s="28"/>
      <c r="G478" s="27"/>
      <c r="H478" s="27"/>
    </row>
    <row r="479">
      <c r="B479" s="28"/>
      <c r="G479" s="27"/>
      <c r="H479" s="27"/>
    </row>
    <row r="480">
      <c r="B480" s="28"/>
      <c r="G480" s="27"/>
      <c r="H480" s="27"/>
    </row>
    <row r="481">
      <c r="B481" s="28"/>
      <c r="G481" s="27"/>
      <c r="H481" s="27"/>
    </row>
    <row r="482">
      <c r="B482" s="28"/>
      <c r="G482" s="27"/>
      <c r="H482" s="27"/>
    </row>
    <row r="483">
      <c r="B483" s="28"/>
      <c r="G483" s="27"/>
      <c r="H483" s="27"/>
    </row>
    <row r="484">
      <c r="B484" s="28"/>
      <c r="G484" s="27"/>
      <c r="H484" s="27"/>
    </row>
    <row r="485">
      <c r="B485" s="28"/>
      <c r="G485" s="27"/>
      <c r="H485" s="27"/>
    </row>
    <row r="486">
      <c r="B486" s="28"/>
      <c r="G486" s="27"/>
      <c r="H486" s="27"/>
    </row>
    <row r="487">
      <c r="B487" s="28"/>
      <c r="G487" s="27"/>
      <c r="H487" s="27"/>
    </row>
    <row r="488">
      <c r="B488" s="28"/>
      <c r="G488" s="27"/>
      <c r="H488" s="27"/>
    </row>
    <row r="489">
      <c r="B489" s="28"/>
      <c r="G489" s="27"/>
      <c r="H489" s="27"/>
    </row>
    <row r="490">
      <c r="B490" s="28"/>
      <c r="G490" s="27"/>
      <c r="H490" s="27"/>
    </row>
    <row r="491">
      <c r="B491" s="28"/>
      <c r="G491" s="27"/>
      <c r="H491" s="27"/>
    </row>
    <row r="492">
      <c r="B492" s="28"/>
      <c r="G492" s="27"/>
      <c r="H492" s="27"/>
    </row>
    <row r="493">
      <c r="B493" s="28"/>
      <c r="G493" s="27"/>
      <c r="H493" s="27"/>
    </row>
    <row r="494">
      <c r="B494" s="28"/>
      <c r="G494" s="27"/>
      <c r="H494" s="27"/>
    </row>
    <row r="495">
      <c r="B495" s="28"/>
      <c r="G495" s="27"/>
      <c r="H495" s="27"/>
    </row>
    <row r="496">
      <c r="B496" s="28"/>
      <c r="G496" s="27"/>
      <c r="H496" s="27"/>
    </row>
    <row r="497">
      <c r="B497" s="28"/>
      <c r="G497" s="27"/>
      <c r="H497" s="27"/>
    </row>
    <row r="498">
      <c r="B498" s="28"/>
      <c r="G498" s="27"/>
      <c r="H498" s="27"/>
    </row>
    <row r="499">
      <c r="B499" s="28"/>
      <c r="G499" s="27"/>
      <c r="H499" s="27"/>
    </row>
    <row r="500">
      <c r="B500" s="28"/>
      <c r="G500" s="27"/>
      <c r="H500" s="27"/>
    </row>
    <row r="501">
      <c r="B501" s="28"/>
      <c r="G501" s="27"/>
      <c r="H501" s="27"/>
    </row>
    <row r="502">
      <c r="B502" s="28"/>
      <c r="G502" s="27"/>
      <c r="H502" s="27"/>
    </row>
    <row r="503">
      <c r="B503" s="28"/>
      <c r="G503" s="27"/>
      <c r="H503" s="27"/>
    </row>
    <row r="504">
      <c r="B504" s="28"/>
      <c r="G504" s="27"/>
      <c r="H504" s="27"/>
    </row>
    <row r="505">
      <c r="B505" s="28"/>
      <c r="G505" s="27"/>
      <c r="H505" s="27"/>
    </row>
    <row r="506">
      <c r="B506" s="28"/>
      <c r="G506" s="27"/>
      <c r="H506" s="27"/>
    </row>
    <row r="507">
      <c r="B507" s="28"/>
      <c r="G507" s="27"/>
      <c r="H507" s="27"/>
    </row>
    <row r="508">
      <c r="B508" s="28"/>
      <c r="G508" s="27"/>
      <c r="H508" s="27"/>
    </row>
    <row r="509">
      <c r="B509" s="28"/>
      <c r="G509" s="27"/>
      <c r="H509" s="27"/>
    </row>
    <row r="510">
      <c r="B510" s="28"/>
      <c r="G510" s="27"/>
      <c r="H510" s="27"/>
    </row>
    <row r="511">
      <c r="B511" s="28"/>
      <c r="G511" s="27"/>
      <c r="H511" s="27"/>
    </row>
    <row r="512">
      <c r="B512" s="28"/>
      <c r="G512" s="27"/>
      <c r="H512" s="27"/>
    </row>
    <row r="513">
      <c r="B513" s="28"/>
      <c r="G513" s="27"/>
      <c r="H513" s="27"/>
    </row>
    <row r="514">
      <c r="B514" s="28"/>
      <c r="G514" s="27"/>
      <c r="H514" s="27"/>
    </row>
    <row r="515">
      <c r="B515" s="28"/>
      <c r="G515" s="27"/>
      <c r="H515" s="27"/>
    </row>
    <row r="516">
      <c r="B516" s="28"/>
      <c r="G516" s="27"/>
      <c r="H516" s="27"/>
    </row>
    <row r="517">
      <c r="B517" s="28"/>
      <c r="G517" s="27"/>
      <c r="H517" s="27"/>
    </row>
    <row r="518">
      <c r="B518" s="28"/>
      <c r="G518" s="27"/>
      <c r="H518" s="27"/>
    </row>
    <row r="519">
      <c r="B519" s="28"/>
      <c r="G519" s="27"/>
      <c r="H519" s="27"/>
    </row>
    <row r="520">
      <c r="B520" s="28"/>
      <c r="G520" s="27"/>
      <c r="H520" s="27"/>
    </row>
    <row r="521">
      <c r="B521" s="28"/>
      <c r="G521" s="27"/>
      <c r="H521" s="27"/>
    </row>
    <row r="522">
      <c r="B522" s="28"/>
      <c r="G522" s="27"/>
      <c r="H522" s="27"/>
    </row>
    <row r="523">
      <c r="B523" s="28"/>
      <c r="G523" s="27"/>
      <c r="H523" s="27"/>
    </row>
    <row r="524">
      <c r="B524" s="28"/>
      <c r="G524" s="27"/>
      <c r="H524" s="27"/>
    </row>
    <row r="525">
      <c r="B525" s="28"/>
      <c r="G525" s="27"/>
      <c r="H525" s="27"/>
    </row>
    <row r="526">
      <c r="B526" s="28"/>
      <c r="G526" s="27"/>
      <c r="H526" s="27"/>
    </row>
    <row r="527">
      <c r="B527" s="28"/>
      <c r="G527" s="27"/>
      <c r="H527" s="27"/>
    </row>
    <row r="528">
      <c r="B528" s="28"/>
      <c r="G528" s="27"/>
      <c r="H528" s="27"/>
    </row>
    <row r="529">
      <c r="B529" s="28"/>
      <c r="G529" s="27"/>
      <c r="H529" s="27"/>
    </row>
    <row r="530">
      <c r="B530" s="28"/>
      <c r="G530" s="27"/>
      <c r="H530" s="27"/>
    </row>
    <row r="531">
      <c r="B531" s="28"/>
      <c r="G531" s="27"/>
      <c r="H531" s="27"/>
    </row>
    <row r="532">
      <c r="B532" s="28"/>
      <c r="G532" s="27"/>
      <c r="H532" s="27"/>
    </row>
    <row r="533">
      <c r="B533" s="28"/>
      <c r="G533" s="27"/>
      <c r="H533" s="27"/>
    </row>
    <row r="534">
      <c r="B534" s="28"/>
      <c r="G534" s="27"/>
      <c r="H534" s="27"/>
    </row>
    <row r="535">
      <c r="B535" s="28"/>
      <c r="G535" s="27"/>
      <c r="H535" s="27"/>
    </row>
    <row r="536">
      <c r="B536" s="28"/>
      <c r="G536" s="27"/>
      <c r="H536" s="27"/>
    </row>
    <row r="537">
      <c r="B537" s="28"/>
      <c r="G537" s="27"/>
      <c r="H537" s="27"/>
    </row>
    <row r="538">
      <c r="B538" s="28"/>
      <c r="G538" s="27"/>
      <c r="H538" s="27"/>
    </row>
    <row r="539">
      <c r="B539" s="28"/>
      <c r="G539" s="27"/>
      <c r="H539" s="27"/>
    </row>
    <row r="540">
      <c r="B540" s="28"/>
      <c r="G540" s="27"/>
      <c r="H540" s="27"/>
    </row>
    <row r="541">
      <c r="B541" s="28"/>
      <c r="G541" s="27"/>
      <c r="H541" s="27"/>
    </row>
    <row r="542">
      <c r="B542" s="28"/>
      <c r="G542" s="27"/>
      <c r="H542" s="27"/>
    </row>
    <row r="543">
      <c r="B543" s="28"/>
      <c r="G543" s="27"/>
      <c r="H543" s="27"/>
    </row>
    <row r="544">
      <c r="B544" s="28"/>
      <c r="G544" s="27"/>
      <c r="H544" s="27"/>
    </row>
    <row r="545">
      <c r="B545" s="28"/>
      <c r="G545" s="27"/>
      <c r="H545" s="27"/>
    </row>
    <row r="546">
      <c r="B546" s="28"/>
      <c r="G546" s="27"/>
      <c r="H546" s="27"/>
    </row>
    <row r="547">
      <c r="B547" s="28"/>
      <c r="G547" s="27"/>
      <c r="H547" s="27"/>
    </row>
    <row r="548">
      <c r="B548" s="28"/>
      <c r="G548" s="27"/>
      <c r="H548" s="27"/>
    </row>
    <row r="549">
      <c r="B549" s="28"/>
      <c r="G549" s="27"/>
      <c r="H549" s="27"/>
    </row>
    <row r="550">
      <c r="B550" s="28"/>
      <c r="G550" s="27"/>
      <c r="H550" s="27"/>
    </row>
    <row r="551">
      <c r="B551" s="28"/>
      <c r="G551" s="27"/>
      <c r="H551" s="27"/>
    </row>
    <row r="552">
      <c r="B552" s="28"/>
      <c r="G552" s="27"/>
      <c r="H552" s="27"/>
    </row>
    <row r="553">
      <c r="B553" s="28"/>
      <c r="G553" s="27"/>
      <c r="H553" s="27"/>
    </row>
    <row r="554">
      <c r="B554" s="28"/>
      <c r="G554" s="27"/>
      <c r="H554" s="27"/>
    </row>
    <row r="555">
      <c r="B555" s="28"/>
      <c r="G555" s="27"/>
      <c r="H555" s="27"/>
    </row>
    <row r="556">
      <c r="B556" s="28"/>
      <c r="G556" s="27"/>
      <c r="H556" s="27"/>
    </row>
    <row r="557">
      <c r="B557" s="28"/>
      <c r="G557" s="27"/>
      <c r="H557" s="27"/>
    </row>
    <row r="558">
      <c r="B558" s="28"/>
      <c r="G558" s="27"/>
      <c r="H558" s="27"/>
    </row>
    <row r="559">
      <c r="B559" s="28"/>
      <c r="G559" s="27"/>
      <c r="H559" s="27"/>
    </row>
    <row r="560">
      <c r="B560" s="28"/>
      <c r="G560" s="27"/>
      <c r="H560" s="27"/>
    </row>
    <row r="561">
      <c r="B561" s="28"/>
      <c r="G561" s="27"/>
      <c r="H561" s="27"/>
    </row>
    <row r="562">
      <c r="B562" s="28"/>
      <c r="G562" s="27"/>
      <c r="H562" s="27"/>
    </row>
    <row r="563">
      <c r="B563" s="28"/>
      <c r="G563" s="27"/>
      <c r="H563" s="27"/>
    </row>
    <row r="564">
      <c r="B564" s="28"/>
      <c r="G564" s="27"/>
      <c r="H564" s="27"/>
    </row>
    <row r="565">
      <c r="B565" s="28"/>
      <c r="G565" s="27"/>
      <c r="H565" s="27"/>
    </row>
    <row r="566">
      <c r="B566" s="28"/>
      <c r="G566" s="27"/>
      <c r="H566" s="27"/>
    </row>
    <row r="567">
      <c r="B567" s="28"/>
      <c r="G567" s="27"/>
      <c r="H567" s="27"/>
    </row>
    <row r="568">
      <c r="B568" s="28"/>
      <c r="G568" s="27"/>
      <c r="H568" s="27"/>
    </row>
    <row r="569">
      <c r="B569" s="28"/>
      <c r="G569" s="27"/>
      <c r="H569" s="27"/>
    </row>
    <row r="570">
      <c r="B570" s="28"/>
      <c r="G570" s="27"/>
      <c r="H570" s="27"/>
    </row>
    <row r="571">
      <c r="B571" s="28"/>
      <c r="G571" s="27"/>
      <c r="H571" s="27"/>
    </row>
    <row r="572">
      <c r="B572" s="28"/>
      <c r="G572" s="27"/>
      <c r="H572" s="27"/>
    </row>
    <row r="573">
      <c r="B573" s="28"/>
      <c r="G573" s="27"/>
      <c r="H573" s="27"/>
    </row>
    <row r="574">
      <c r="B574" s="28"/>
      <c r="G574" s="27"/>
      <c r="H574" s="27"/>
    </row>
    <row r="575">
      <c r="B575" s="28"/>
      <c r="G575" s="27"/>
      <c r="H575" s="27"/>
    </row>
    <row r="576">
      <c r="B576" s="28"/>
      <c r="G576" s="27"/>
      <c r="H576" s="27"/>
    </row>
    <row r="577">
      <c r="B577" s="28"/>
      <c r="G577" s="27"/>
      <c r="H577" s="27"/>
    </row>
    <row r="578">
      <c r="B578" s="28"/>
      <c r="G578" s="27"/>
      <c r="H578" s="27"/>
    </row>
    <row r="579">
      <c r="B579" s="28"/>
      <c r="G579" s="27"/>
      <c r="H579" s="27"/>
    </row>
    <row r="580">
      <c r="B580" s="28"/>
      <c r="G580" s="27"/>
      <c r="H580" s="27"/>
    </row>
    <row r="581">
      <c r="B581" s="28"/>
      <c r="G581" s="27"/>
      <c r="H581" s="27"/>
    </row>
    <row r="582">
      <c r="B582" s="28"/>
      <c r="G582" s="27"/>
      <c r="H582" s="27"/>
    </row>
    <row r="583">
      <c r="B583" s="28"/>
      <c r="G583" s="27"/>
      <c r="H583" s="27"/>
    </row>
    <row r="584">
      <c r="B584" s="28"/>
      <c r="G584" s="27"/>
      <c r="H584" s="27"/>
    </row>
    <row r="585">
      <c r="B585" s="28"/>
      <c r="G585" s="27"/>
      <c r="H585" s="27"/>
    </row>
    <row r="586">
      <c r="B586" s="28"/>
      <c r="G586" s="27"/>
      <c r="H586" s="27"/>
    </row>
    <row r="587">
      <c r="B587" s="28"/>
      <c r="G587" s="27"/>
      <c r="H587" s="27"/>
    </row>
    <row r="588">
      <c r="B588" s="28"/>
      <c r="G588" s="27"/>
      <c r="H588" s="27"/>
    </row>
    <row r="589">
      <c r="B589" s="28"/>
      <c r="G589" s="27"/>
      <c r="H589" s="27"/>
    </row>
    <row r="590">
      <c r="B590" s="28"/>
      <c r="G590" s="27"/>
      <c r="H590" s="27"/>
    </row>
    <row r="591">
      <c r="B591" s="28"/>
      <c r="G591" s="27"/>
      <c r="H591" s="27"/>
    </row>
    <row r="592">
      <c r="B592" s="28"/>
      <c r="G592" s="27"/>
      <c r="H592" s="27"/>
    </row>
    <row r="593">
      <c r="B593" s="28"/>
      <c r="G593" s="27"/>
      <c r="H593" s="27"/>
    </row>
    <row r="594">
      <c r="B594" s="28"/>
      <c r="G594" s="27"/>
      <c r="H594" s="27"/>
    </row>
    <row r="595">
      <c r="B595" s="28"/>
      <c r="G595" s="27"/>
      <c r="H595" s="27"/>
    </row>
    <row r="596">
      <c r="B596" s="28"/>
      <c r="G596" s="27"/>
      <c r="H596" s="27"/>
    </row>
    <row r="597">
      <c r="B597" s="28"/>
      <c r="G597" s="27"/>
      <c r="H597" s="27"/>
    </row>
    <row r="598">
      <c r="B598" s="28"/>
      <c r="G598" s="27"/>
      <c r="H598" s="27"/>
    </row>
    <row r="599">
      <c r="B599" s="28"/>
      <c r="G599" s="27"/>
      <c r="H599" s="27"/>
    </row>
    <row r="600">
      <c r="B600" s="28"/>
      <c r="G600" s="27"/>
      <c r="H600" s="27"/>
    </row>
    <row r="601">
      <c r="B601" s="28"/>
      <c r="G601" s="27"/>
      <c r="H601" s="27"/>
    </row>
    <row r="602">
      <c r="B602" s="28"/>
      <c r="G602" s="27"/>
      <c r="H602" s="27"/>
    </row>
    <row r="603">
      <c r="B603" s="28"/>
      <c r="G603" s="27"/>
      <c r="H603" s="27"/>
    </row>
    <row r="604">
      <c r="B604" s="28"/>
      <c r="G604" s="27"/>
      <c r="H604" s="27"/>
    </row>
    <row r="605">
      <c r="B605" s="28"/>
      <c r="G605" s="27"/>
      <c r="H605" s="27"/>
    </row>
    <row r="606">
      <c r="B606" s="28"/>
      <c r="G606" s="27"/>
      <c r="H606" s="27"/>
    </row>
    <row r="607">
      <c r="B607" s="28"/>
      <c r="G607" s="27"/>
      <c r="H607" s="27"/>
    </row>
    <row r="608">
      <c r="B608" s="28"/>
      <c r="G608" s="27"/>
      <c r="H608" s="27"/>
    </row>
    <row r="609">
      <c r="B609" s="28"/>
      <c r="G609" s="27"/>
      <c r="H609" s="27"/>
    </row>
    <row r="610">
      <c r="B610" s="28"/>
      <c r="G610" s="27"/>
      <c r="H610" s="27"/>
    </row>
    <row r="611">
      <c r="B611" s="28"/>
      <c r="G611" s="27"/>
      <c r="H611" s="27"/>
    </row>
    <row r="612">
      <c r="B612" s="28"/>
      <c r="G612" s="27"/>
      <c r="H612" s="27"/>
    </row>
    <row r="613">
      <c r="B613" s="28"/>
      <c r="G613" s="27"/>
      <c r="H613" s="27"/>
    </row>
    <row r="614">
      <c r="B614" s="28"/>
      <c r="G614" s="27"/>
      <c r="H614" s="27"/>
    </row>
    <row r="615">
      <c r="B615" s="28"/>
      <c r="G615" s="27"/>
      <c r="H615" s="27"/>
    </row>
    <row r="616">
      <c r="B616" s="28"/>
      <c r="G616" s="27"/>
      <c r="H616" s="27"/>
    </row>
    <row r="617">
      <c r="B617" s="28"/>
      <c r="G617" s="27"/>
      <c r="H617" s="27"/>
    </row>
    <row r="618">
      <c r="B618" s="28"/>
      <c r="G618" s="27"/>
      <c r="H618" s="27"/>
    </row>
    <row r="619">
      <c r="B619" s="28"/>
      <c r="G619" s="27"/>
      <c r="H619" s="27"/>
    </row>
    <row r="620">
      <c r="B620" s="28"/>
      <c r="G620" s="27"/>
      <c r="H620" s="27"/>
    </row>
    <row r="621">
      <c r="B621" s="28"/>
      <c r="G621" s="27"/>
      <c r="H621" s="27"/>
    </row>
    <row r="622">
      <c r="B622" s="28"/>
      <c r="G622" s="27"/>
      <c r="H622" s="27"/>
    </row>
    <row r="623">
      <c r="B623" s="28"/>
      <c r="G623" s="27"/>
      <c r="H623" s="27"/>
    </row>
    <row r="624">
      <c r="B624" s="28"/>
      <c r="G624" s="27"/>
      <c r="H624" s="27"/>
    </row>
    <row r="625">
      <c r="B625" s="28"/>
      <c r="G625" s="27"/>
      <c r="H625" s="27"/>
    </row>
    <row r="626">
      <c r="B626" s="28"/>
      <c r="G626" s="27"/>
      <c r="H626" s="27"/>
    </row>
    <row r="627">
      <c r="B627" s="28"/>
      <c r="G627" s="27"/>
      <c r="H627" s="27"/>
    </row>
    <row r="628">
      <c r="B628" s="28"/>
      <c r="G628" s="27"/>
      <c r="H628" s="27"/>
    </row>
    <row r="629">
      <c r="B629" s="28"/>
      <c r="G629" s="27"/>
      <c r="H629" s="27"/>
    </row>
    <row r="630">
      <c r="B630" s="28"/>
      <c r="G630" s="27"/>
      <c r="H630" s="27"/>
    </row>
    <row r="631">
      <c r="B631" s="28"/>
      <c r="G631" s="27"/>
      <c r="H631" s="27"/>
    </row>
    <row r="632">
      <c r="B632" s="28"/>
      <c r="G632" s="27"/>
      <c r="H632" s="27"/>
    </row>
    <row r="633">
      <c r="B633" s="28"/>
      <c r="G633" s="27"/>
      <c r="H633" s="27"/>
    </row>
    <row r="634">
      <c r="B634" s="28"/>
      <c r="G634" s="27"/>
      <c r="H634" s="27"/>
    </row>
    <row r="635">
      <c r="B635" s="28"/>
      <c r="G635" s="27"/>
      <c r="H635" s="27"/>
    </row>
    <row r="636">
      <c r="B636" s="28"/>
      <c r="G636" s="27"/>
      <c r="H636" s="27"/>
    </row>
    <row r="637">
      <c r="B637" s="28"/>
      <c r="G637" s="27"/>
      <c r="H637" s="27"/>
    </row>
    <row r="638">
      <c r="B638" s="28"/>
      <c r="G638" s="27"/>
      <c r="H638" s="27"/>
    </row>
    <row r="639">
      <c r="B639" s="28"/>
      <c r="G639" s="27"/>
      <c r="H639" s="27"/>
    </row>
    <row r="640">
      <c r="B640" s="28"/>
      <c r="G640" s="27"/>
      <c r="H640" s="27"/>
    </row>
    <row r="641">
      <c r="B641" s="28"/>
      <c r="G641" s="27"/>
      <c r="H641" s="27"/>
    </row>
    <row r="642">
      <c r="B642" s="28"/>
      <c r="G642" s="27"/>
      <c r="H642" s="27"/>
    </row>
    <row r="643">
      <c r="B643" s="28"/>
      <c r="G643" s="27"/>
      <c r="H643" s="27"/>
    </row>
    <row r="644">
      <c r="B644" s="28"/>
      <c r="G644" s="27"/>
      <c r="H644" s="27"/>
    </row>
    <row r="645">
      <c r="B645" s="28"/>
      <c r="G645" s="27"/>
      <c r="H645" s="27"/>
    </row>
    <row r="646">
      <c r="B646" s="28"/>
      <c r="G646" s="27"/>
      <c r="H646" s="27"/>
    </row>
    <row r="647">
      <c r="B647" s="28"/>
      <c r="G647" s="27"/>
      <c r="H647" s="27"/>
    </row>
    <row r="648">
      <c r="B648" s="28"/>
      <c r="G648" s="27"/>
      <c r="H648" s="27"/>
    </row>
    <row r="649">
      <c r="B649" s="28"/>
      <c r="G649" s="27"/>
      <c r="H649" s="27"/>
    </row>
    <row r="650">
      <c r="B650" s="28"/>
      <c r="G650" s="27"/>
      <c r="H650" s="27"/>
    </row>
    <row r="651">
      <c r="B651" s="28"/>
      <c r="G651" s="27"/>
      <c r="H651" s="27"/>
    </row>
    <row r="652">
      <c r="B652" s="28"/>
      <c r="G652" s="27"/>
      <c r="H652" s="27"/>
    </row>
    <row r="653">
      <c r="B653" s="28"/>
      <c r="G653" s="27"/>
      <c r="H653" s="27"/>
    </row>
    <row r="654">
      <c r="B654" s="28"/>
      <c r="G654" s="27"/>
      <c r="H654" s="27"/>
    </row>
    <row r="655">
      <c r="B655" s="28"/>
      <c r="G655" s="27"/>
      <c r="H655" s="27"/>
    </row>
    <row r="656">
      <c r="B656" s="28"/>
      <c r="G656" s="27"/>
      <c r="H656" s="27"/>
    </row>
    <row r="657">
      <c r="B657" s="28"/>
      <c r="G657" s="27"/>
      <c r="H657" s="27"/>
    </row>
    <row r="658">
      <c r="B658" s="28"/>
      <c r="G658" s="27"/>
      <c r="H658" s="27"/>
    </row>
    <row r="659">
      <c r="B659" s="28"/>
      <c r="G659" s="27"/>
      <c r="H659" s="27"/>
    </row>
    <row r="660">
      <c r="B660" s="28"/>
      <c r="G660" s="27"/>
      <c r="H660" s="27"/>
    </row>
    <row r="661">
      <c r="B661" s="28"/>
      <c r="G661" s="27"/>
      <c r="H661" s="27"/>
    </row>
    <row r="662">
      <c r="B662" s="28"/>
      <c r="G662" s="27"/>
      <c r="H662" s="27"/>
    </row>
    <row r="663">
      <c r="B663" s="28"/>
      <c r="G663" s="27"/>
      <c r="H663" s="27"/>
    </row>
    <row r="664">
      <c r="B664" s="28"/>
      <c r="G664" s="27"/>
      <c r="H664" s="27"/>
    </row>
    <row r="665">
      <c r="B665" s="28"/>
      <c r="G665" s="27"/>
      <c r="H665" s="27"/>
    </row>
    <row r="666">
      <c r="B666" s="28"/>
      <c r="G666" s="27"/>
      <c r="H666" s="27"/>
    </row>
    <row r="667">
      <c r="B667" s="28"/>
      <c r="G667" s="27"/>
      <c r="H667" s="27"/>
    </row>
    <row r="668">
      <c r="B668" s="28"/>
      <c r="G668" s="27"/>
      <c r="H668" s="27"/>
    </row>
    <row r="669">
      <c r="B669" s="28"/>
      <c r="G669" s="27"/>
      <c r="H669" s="27"/>
    </row>
    <row r="670">
      <c r="B670" s="28"/>
      <c r="G670" s="27"/>
      <c r="H670" s="27"/>
    </row>
    <row r="671">
      <c r="B671" s="28"/>
      <c r="G671" s="27"/>
      <c r="H671" s="27"/>
    </row>
    <row r="672">
      <c r="B672" s="28"/>
      <c r="G672" s="27"/>
      <c r="H672" s="27"/>
    </row>
    <row r="673">
      <c r="B673" s="28"/>
      <c r="G673" s="27"/>
      <c r="H673" s="27"/>
    </row>
    <row r="674">
      <c r="B674" s="28"/>
      <c r="G674" s="27"/>
      <c r="H674" s="27"/>
    </row>
    <row r="675">
      <c r="B675" s="28"/>
      <c r="G675" s="27"/>
      <c r="H675" s="27"/>
    </row>
    <row r="676">
      <c r="B676" s="28"/>
      <c r="G676" s="27"/>
      <c r="H676" s="27"/>
    </row>
    <row r="677">
      <c r="B677" s="28"/>
      <c r="G677" s="27"/>
      <c r="H677" s="27"/>
    </row>
    <row r="678">
      <c r="B678" s="28"/>
      <c r="G678" s="27"/>
      <c r="H678" s="27"/>
    </row>
    <row r="679">
      <c r="B679" s="28"/>
      <c r="G679" s="27"/>
      <c r="H679" s="27"/>
    </row>
    <row r="680">
      <c r="B680" s="28"/>
      <c r="G680" s="27"/>
      <c r="H680" s="27"/>
    </row>
    <row r="681">
      <c r="B681" s="28"/>
      <c r="G681" s="27"/>
      <c r="H681" s="27"/>
    </row>
    <row r="682">
      <c r="B682" s="28"/>
      <c r="G682" s="27"/>
      <c r="H682" s="27"/>
    </row>
    <row r="683">
      <c r="B683" s="28"/>
      <c r="G683" s="27"/>
      <c r="H683" s="27"/>
    </row>
    <row r="684">
      <c r="B684" s="28"/>
      <c r="G684" s="27"/>
      <c r="H684" s="27"/>
    </row>
    <row r="685">
      <c r="B685" s="28"/>
      <c r="G685" s="27"/>
      <c r="H685" s="27"/>
    </row>
    <row r="686">
      <c r="B686" s="28"/>
      <c r="G686" s="27"/>
      <c r="H686" s="27"/>
    </row>
    <row r="687">
      <c r="B687" s="28"/>
      <c r="G687" s="27"/>
      <c r="H687" s="27"/>
    </row>
    <row r="688">
      <c r="B688" s="28"/>
      <c r="G688" s="27"/>
      <c r="H688" s="27"/>
    </row>
    <row r="689">
      <c r="B689" s="28"/>
      <c r="G689" s="27"/>
      <c r="H689" s="27"/>
    </row>
    <row r="690">
      <c r="B690" s="28"/>
      <c r="G690" s="27"/>
      <c r="H690" s="27"/>
    </row>
    <row r="691">
      <c r="B691" s="28"/>
      <c r="G691" s="27"/>
      <c r="H691" s="27"/>
    </row>
    <row r="692">
      <c r="B692" s="28"/>
      <c r="G692" s="27"/>
      <c r="H692" s="27"/>
    </row>
    <row r="693">
      <c r="B693" s="28"/>
      <c r="G693" s="27"/>
      <c r="H693" s="27"/>
    </row>
    <row r="694">
      <c r="B694" s="28"/>
      <c r="G694" s="27"/>
      <c r="H694" s="27"/>
    </row>
    <row r="695">
      <c r="B695" s="28"/>
      <c r="G695" s="27"/>
      <c r="H695" s="27"/>
    </row>
    <row r="696">
      <c r="B696" s="28"/>
      <c r="G696" s="27"/>
      <c r="H696" s="27"/>
    </row>
    <row r="697">
      <c r="B697" s="28"/>
      <c r="G697" s="27"/>
      <c r="H697" s="27"/>
    </row>
    <row r="698">
      <c r="B698" s="28"/>
      <c r="G698" s="27"/>
      <c r="H698" s="27"/>
    </row>
    <row r="699">
      <c r="B699" s="28"/>
      <c r="G699" s="27"/>
      <c r="H699" s="27"/>
    </row>
    <row r="700">
      <c r="B700" s="28"/>
      <c r="G700" s="27"/>
      <c r="H700" s="27"/>
    </row>
    <row r="701">
      <c r="B701" s="28"/>
      <c r="G701" s="27"/>
      <c r="H701" s="27"/>
    </row>
    <row r="702">
      <c r="B702" s="28"/>
      <c r="G702" s="27"/>
      <c r="H702" s="27"/>
    </row>
    <row r="703">
      <c r="B703" s="28"/>
      <c r="G703" s="27"/>
      <c r="H703" s="27"/>
    </row>
    <row r="704">
      <c r="B704" s="28"/>
      <c r="G704" s="27"/>
      <c r="H704" s="27"/>
    </row>
    <row r="705">
      <c r="B705" s="28"/>
      <c r="G705" s="27"/>
      <c r="H705" s="27"/>
    </row>
    <row r="706">
      <c r="B706" s="28"/>
      <c r="G706" s="27"/>
      <c r="H706" s="27"/>
    </row>
    <row r="707">
      <c r="B707" s="28"/>
      <c r="G707" s="27"/>
      <c r="H707" s="27"/>
    </row>
    <row r="708">
      <c r="B708" s="28"/>
      <c r="G708" s="27"/>
      <c r="H708" s="27"/>
    </row>
    <row r="709">
      <c r="B709" s="28"/>
      <c r="G709" s="27"/>
      <c r="H709" s="27"/>
    </row>
    <row r="710">
      <c r="B710" s="28"/>
      <c r="G710" s="27"/>
      <c r="H710" s="27"/>
    </row>
    <row r="711">
      <c r="B711" s="28"/>
      <c r="G711" s="27"/>
      <c r="H711" s="27"/>
    </row>
    <row r="712">
      <c r="B712" s="28"/>
      <c r="G712" s="27"/>
      <c r="H712" s="27"/>
    </row>
    <row r="713">
      <c r="B713" s="28"/>
      <c r="G713" s="27"/>
      <c r="H713" s="27"/>
    </row>
    <row r="714">
      <c r="B714" s="28"/>
      <c r="G714" s="27"/>
      <c r="H714" s="27"/>
    </row>
    <row r="715">
      <c r="B715" s="28"/>
      <c r="G715" s="27"/>
      <c r="H715" s="27"/>
    </row>
    <row r="716">
      <c r="B716" s="28"/>
      <c r="G716" s="27"/>
      <c r="H716" s="27"/>
    </row>
    <row r="717">
      <c r="B717" s="28"/>
      <c r="G717" s="27"/>
      <c r="H717" s="27"/>
    </row>
    <row r="718">
      <c r="B718" s="28"/>
      <c r="G718" s="27"/>
      <c r="H718" s="27"/>
    </row>
    <row r="719">
      <c r="B719" s="28"/>
      <c r="G719" s="27"/>
      <c r="H719" s="27"/>
    </row>
    <row r="720">
      <c r="B720" s="28"/>
      <c r="G720" s="27"/>
      <c r="H720" s="27"/>
    </row>
    <row r="721">
      <c r="B721" s="28"/>
      <c r="G721" s="27"/>
      <c r="H721" s="27"/>
    </row>
    <row r="722">
      <c r="B722" s="28"/>
      <c r="G722" s="27"/>
      <c r="H722" s="27"/>
    </row>
    <row r="723">
      <c r="B723" s="28"/>
      <c r="G723" s="27"/>
      <c r="H723" s="27"/>
    </row>
    <row r="724">
      <c r="B724" s="28"/>
      <c r="G724" s="27"/>
      <c r="H724" s="27"/>
    </row>
    <row r="725">
      <c r="B725" s="28"/>
      <c r="G725" s="27"/>
      <c r="H725" s="27"/>
    </row>
    <row r="726">
      <c r="B726" s="28"/>
      <c r="G726" s="27"/>
      <c r="H726" s="27"/>
    </row>
    <row r="727">
      <c r="B727" s="28"/>
      <c r="G727" s="27"/>
      <c r="H727" s="27"/>
    </row>
    <row r="728">
      <c r="B728" s="28"/>
      <c r="G728" s="27"/>
      <c r="H728" s="27"/>
    </row>
    <row r="729">
      <c r="B729" s="28"/>
      <c r="G729" s="27"/>
      <c r="H729" s="27"/>
    </row>
    <row r="730">
      <c r="B730" s="28"/>
      <c r="G730" s="27"/>
      <c r="H730" s="27"/>
    </row>
    <row r="731">
      <c r="B731" s="28"/>
      <c r="G731" s="27"/>
      <c r="H731" s="27"/>
    </row>
    <row r="732">
      <c r="B732" s="28"/>
      <c r="G732" s="27"/>
      <c r="H732" s="27"/>
    </row>
    <row r="733">
      <c r="B733" s="28"/>
      <c r="G733" s="27"/>
      <c r="H733" s="27"/>
    </row>
    <row r="734">
      <c r="B734" s="28"/>
      <c r="G734" s="27"/>
      <c r="H734" s="27"/>
    </row>
    <row r="735">
      <c r="B735" s="28"/>
      <c r="G735" s="27"/>
      <c r="H735" s="27"/>
    </row>
    <row r="736">
      <c r="B736" s="28"/>
      <c r="G736" s="27"/>
      <c r="H736" s="27"/>
    </row>
    <row r="737">
      <c r="B737" s="28"/>
      <c r="G737" s="27"/>
      <c r="H737" s="27"/>
    </row>
    <row r="738">
      <c r="B738" s="28"/>
      <c r="G738" s="27"/>
      <c r="H738" s="27"/>
    </row>
    <row r="739">
      <c r="B739" s="28"/>
      <c r="G739" s="27"/>
      <c r="H739" s="27"/>
    </row>
    <row r="740">
      <c r="B740" s="28"/>
      <c r="G740" s="27"/>
      <c r="H740" s="27"/>
    </row>
    <row r="741">
      <c r="B741" s="28"/>
      <c r="G741" s="27"/>
      <c r="H741" s="27"/>
    </row>
    <row r="742">
      <c r="B742" s="28"/>
      <c r="G742" s="27"/>
      <c r="H742" s="27"/>
    </row>
    <row r="743">
      <c r="B743" s="28"/>
      <c r="G743" s="27"/>
      <c r="H743" s="27"/>
    </row>
    <row r="744">
      <c r="B744" s="28"/>
      <c r="G744" s="27"/>
      <c r="H744" s="27"/>
    </row>
    <row r="745">
      <c r="B745" s="28"/>
      <c r="G745" s="27"/>
      <c r="H745" s="27"/>
    </row>
    <row r="746">
      <c r="B746" s="28"/>
      <c r="G746" s="27"/>
      <c r="H746" s="27"/>
    </row>
    <row r="747">
      <c r="B747" s="28"/>
      <c r="G747" s="27"/>
      <c r="H747" s="27"/>
    </row>
    <row r="748">
      <c r="B748" s="28"/>
      <c r="G748" s="27"/>
      <c r="H748" s="27"/>
    </row>
    <row r="749">
      <c r="B749" s="28"/>
      <c r="G749" s="27"/>
      <c r="H749" s="27"/>
    </row>
    <row r="750">
      <c r="B750" s="28"/>
      <c r="G750" s="27"/>
      <c r="H750" s="27"/>
    </row>
    <row r="751">
      <c r="B751" s="28"/>
      <c r="G751" s="27"/>
      <c r="H751" s="27"/>
    </row>
    <row r="752">
      <c r="B752" s="28"/>
      <c r="G752" s="27"/>
      <c r="H752" s="27"/>
    </row>
    <row r="753">
      <c r="B753" s="28"/>
      <c r="G753" s="27"/>
      <c r="H753" s="27"/>
    </row>
    <row r="754">
      <c r="B754" s="28"/>
      <c r="G754" s="27"/>
      <c r="H754" s="27"/>
    </row>
    <row r="755">
      <c r="B755" s="28"/>
      <c r="G755" s="27"/>
      <c r="H755" s="27"/>
    </row>
    <row r="756">
      <c r="B756" s="28"/>
      <c r="G756" s="27"/>
      <c r="H756" s="27"/>
    </row>
    <row r="757">
      <c r="B757" s="28"/>
      <c r="G757" s="27"/>
      <c r="H757" s="27"/>
    </row>
    <row r="758">
      <c r="B758" s="28"/>
      <c r="G758" s="27"/>
      <c r="H758" s="27"/>
    </row>
    <row r="759">
      <c r="B759" s="28"/>
      <c r="G759" s="27"/>
      <c r="H759" s="27"/>
    </row>
    <row r="760">
      <c r="B760" s="28"/>
      <c r="G760" s="27"/>
      <c r="H760" s="27"/>
    </row>
    <row r="761">
      <c r="B761" s="28"/>
      <c r="G761" s="27"/>
      <c r="H761" s="27"/>
    </row>
    <row r="762">
      <c r="B762" s="28"/>
      <c r="G762" s="27"/>
      <c r="H762" s="27"/>
    </row>
    <row r="763">
      <c r="B763" s="28"/>
      <c r="G763" s="27"/>
      <c r="H763" s="27"/>
    </row>
    <row r="764">
      <c r="B764" s="28"/>
      <c r="G764" s="27"/>
      <c r="H764" s="27"/>
    </row>
    <row r="765">
      <c r="B765" s="28"/>
      <c r="G765" s="27"/>
      <c r="H765" s="27"/>
    </row>
    <row r="766">
      <c r="B766" s="28"/>
      <c r="G766" s="27"/>
      <c r="H766" s="27"/>
    </row>
    <row r="767">
      <c r="B767" s="28"/>
      <c r="G767" s="27"/>
      <c r="H767" s="27"/>
    </row>
    <row r="768">
      <c r="B768" s="28"/>
      <c r="G768" s="27"/>
      <c r="H768" s="27"/>
    </row>
    <row r="769">
      <c r="B769" s="28"/>
      <c r="G769" s="27"/>
      <c r="H769" s="27"/>
    </row>
    <row r="770">
      <c r="B770" s="28"/>
      <c r="G770" s="27"/>
      <c r="H770" s="27"/>
    </row>
    <row r="771">
      <c r="B771" s="28"/>
      <c r="G771" s="27"/>
      <c r="H771" s="27"/>
    </row>
    <row r="772">
      <c r="B772" s="28"/>
      <c r="G772" s="27"/>
      <c r="H772" s="27"/>
    </row>
    <row r="773">
      <c r="B773" s="28"/>
      <c r="G773" s="27"/>
      <c r="H773" s="27"/>
    </row>
    <row r="774">
      <c r="B774" s="28"/>
      <c r="G774" s="27"/>
      <c r="H774" s="27"/>
    </row>
    <row r="775">
      <c r="B775" s="28"/>
      <c r="G775" s="27"/>
      <c r="H775" s="27"/>
    </row>
    <row r="776">
      <c r="B776" s="28"/>
      <c r="G776" s="27"/>
      <c r="H776" s="27"/>
    </row>
    <row r="777">
      <c r="B777" s="28"/>
      <c r="G777" s="27"/>
      <c r="H777" s="27"/>
    </row>
    <row r="778">
      <c r="B778" s="28"/>
      <c r="G778" s="27"/>
      <c r="H778" s="27"/>
    </row>
    <row r="779">
      <c r="B779" s="28"/>
      <c r="G779" s="27"/>
      <c r="H779" s="27"/>
    </row>
    <row r="780">
      <c r="B780" s="28"/>
      <c r="G780" s="27"/>
      <c r="H780" s="27"/>
    </row>
    <row r="781">
      <c r="B781" s="28"/>
      <c r="G781" s="27"/>
      <c r="H781" s="27"/>
    </row>
    <row r="782">
      <c r="B782" s="28"/>
      <c r="G782" s="27"/>
      <c r="H782" s="27"/>
    </row>
    <row r="783">
      <c r="B783" s="28"/>
      <c r="G783" s="27"/>
      <c r="H783" s="27"/>
    </row>
    <row r="784">
      <c r="B784" s="28"/>
      <c r="G784" s="27"/>
      <c r="H784" s="27"/>
    </row>
    <row r="785">
      <c r="B785" s="28"/>
      <c r="G785" s="27"/>
      <c r="H785" s="27"/>
    </row>
    <row r="786">
      <c r="B786" s="28"/>
      <c r="G786" s="27"/>
      <c r="H786" s="27"/>
    </row>
    <row r="787">
      <c r="B787" s="28"/>
      <c r="G787" s="27"/>
      <c r="H787" s="27"/>
    </row>
    <row r="788">
      <c r="B788" s="28"/>
      <c r="G788" s="27"/>
      <c r="H788" s="27"/>
    </row>
    <row r="789">
      <c r="B789" s="28"/>
      <c r="G789" s="27"/>
      <c r="H789" s="27"/>
    </row>
    <row r="790">
      <c r="B790" s="28"/>
      <c r="G790" s="27"/>
      <c r="H790" s="27"/>
    </row>
    <row r="791">
      <c r="B791" s="28"/>
      <c r="G791" s="27"/>
      <c r="H791" s="27"/>
    </row>
    <row r="792">
      <c r="B792" s="28"/>
      <c r="G792" s="27"/>
      <c r="H792" s="27"/>
    </row>
    <row r="793">
      <c r="B793" s="28"/>
      <c r="G793" s="27"/>
      <c r="H793" s="27"/>
    </row>
    <row r="794">
      <c r="B794" s="28"/>
      <c r="G794" s="27"/>
      <c r="H794" s="27"/>
    </row>
    <row r="795">
      <c r="B795" s="28"/>
      <c r="G795" s="27"/>
      <c r="H795" s="27"/>
    </row>
    <row r="796">
      <c r="B796" s="28"/>
      <c r="G796" s="27"/>
      <c r="H796" s="27"/>
    </row>
    <row r="797">
      <c r="B797" s="28"/>
      <c r="G797" s="27"/>
      <c r="H797" s="27"/>
    </row>
    <row r="798">
      <c r="B798" s="28"/>
      <c r="G798" s="27"/>
      <c r="H798" s="27"/>
    </row>
    <row r="799">
      <c r="B799" s="28"/>
      <c r="G799" s="27"/>
      <c r="H799" s="27"/>
    </row>
    <row r="800">
      <c r="B800" s="28"/>
      <c r="G800" s="27"/>
      <c r="H800" s="27"/>
    </row>
    <row r="801">
      <c r="B801" s="28"/>
      <c r="G801" s="27"/>
      <c r="H801" s="27"/>
    </row>
    <row r="802">
      <c r="B802" s="28"/>
      <c r="G802" s="27"/>
      <c r="H802" s="27"/>
    </row>
    <row r="803">
      <c r="B803" s="28"/>
      <c r="G803" s="27"/>
      <c r="H803" s="27"/>
    </row>
    <row r="804">
      <c r="B804" s="28"/>
      <c r="G804" s="27"/>
      <c r="H804" s="27"/>
    </row>
    <row r="805">
      <c r="B805" s="28"/>
      <c r="G805" s="27"/>
      <c r="H805" s="27"/>
    </row>
    <row r="806">
      <c r="B806" s="28"/>
      <c r="G806" s="27"/>
      <c r="H806" s="27"/>
    </row>
    <row r="807">
      <c r="B807" s="28"/>
      <c r="G807" s="27"/>
      <c r="H807" s="27"/>
    </row>
    <row r="808">
      <c r="B808" s="28"/>
      <c r="G808" s="27"/>
      <c r="H808" s="27"/>
    </row>
    <row r="809">
      <c r="B809" s="28"/>
      <c r="G809" s="27"/>
      <c r="H809" s="27"/>
    </row>
    <row r="810">
      <c r="B810" s="28"/>
      <c r="G810" s="27"/>
      <c r="H810" s="27"/>
    </row>
    <row r="811">
      <c r="B811" s="28"/>
      <c r="G811" s="27"/>
      <c r="H811" s="27"/>
    </row>
    <row r="812">
      <c r="B812" s="28"/>
      <c r="G812" s="27"/>
      <c r="H812" s="27"/>
    </row>
    <row r="813">
      <c r="B813" s="28"/>
      <c r="G813" s="27"/>
      <c r="H813" s="27"/>
    </row>
    <row r="814">
      <c r="B814" s="28"/>
      <c r="G814" s="27"/>
      <c r="H814" s="27"/>
    </row>
    <row r="815">
      <c r="B815" s="28"/>
      <c r="G815" s="27"/>
      <c r="H815" s="27"/>
    </row>
    <row r="816">
      <c r="B816" s="28"/>
      <c r="G816" s="27"/>
      <c r="H816" s="27"/>
    </row>
    <row r="817">
      <c r="B817" s="28"/>
      <c r="G817" s="27"/>
      <c r="H817" s="27"/>
    </row>
    <row r="818">
      <c r="B818" s="28"/>
      <c r="G818" s="27"/>
      <c r="H818" s="27"/>
    </row>
    <row r="819">
      <c r="B819" s="28"/>
      <c r="G819" s="27"/>
      <c r="H819" s="27"/>
    </row>
    <row r="820">
      <c r="B820" s="28"/>
      <c r="G820" s="27"/>
      <c r="H820" s="27"/>
    </row>
    <row r="821">
      <c r="B821" s="28"/>
      <c r="G821" s="27"/>
      <c r="H821" s="27"/>
    </row>
    <row r="822">
      <c r="B822" s="28"/>
      <c r="G822" s="27"/>
      <c r="H822" s="27"/>
    </row>
    <row r="823">
      <c r="B823" s="28"/>
      <c r="G823" s="27"/>
      <c r="H823" s="27"/>
    </row>
    <row r="824">
      <c r="B824" s="28"/>
      <c r="G824" s="27"/>
      <c r="H824" s="27"/>
    </row>
    <row r="825">
      <c r="B825" s="28"/>
      <c r="G825" s="27"/>
      <c r="H825" s="27"/>
    </row>
    <row r="826">
      <c r="B826" s="28"/>
      <c r="G826" s="27"/>
      <c r="H826" s="27"/>
    </row>
    <row r="827">
      <c r="B827" s="28"/>
      <c r="G827" s="27"/>
      <c r="H827" s="27"/>
    </row>
    <row r="828">
      <c r="B828" s="28"/>
      <c r="G828" s="27"/>
      <c r="H828" s="27"/>
    </row>
    <row r="829">
      <c r="B829" s="28"/>
      <c r="G829" s="27"/>
      <c r="H829" s="27"/>
    </row>
    <row r="830">
      <c r="B830" s="28"/>
      <c r="G830" s="27"/>
      <c r="H830" s="27"/>
    </row>
    <row r="831">
      <c r="B831" s="28"/>
      <c r="G831" s="27"/>
      <c r="H831" s="27"/>
    </row>
    <row r="832">
      <c r="B832" s="28"/>
      <c r="G832" s="27"/>
      <c r="H832" s="27"/>
    </row>
    <row r="833">
      <c r="B833" s="28"/>
      <c r="G833" s="27"/>
      <c r="H833" s="27"/>
    </row>
    <row r="834">
      <c r="B834" s="28"/>
      <c r="G834" s="27"/>
      <c r="H834" s="27"/>
    </row>
    <row r="835">
      <c r="B835" s="28"/>
      <c r="G835" s="27"/>
      <c r="H835" s="27"/>
    </row>
    <row r="836">
      <c r="B836" s="28"/>
      <c r="G836" s="27"/>
      <c r="H836" s="27"/>
    </row>
    <row r="837">
      <c r="B837" s="28"/>
      <c r="G837" s="27"/>
      <c r="H837" s="27"/>
    </row>
    <row r="838">
      <c r="B838" s="28"/>
      <c r="G838" s="27"/>
      <c r="H838" s="27"/>
    </row>
    <row r="839">
      <c r="B839" s="28"/>
      <c r="G839" s="27"/>
      <c r="H839" s="27"/>
    </row>
    <row r="840">
      <c r="B840" s="28"/>
      <c r="G840" s="27"/>
      <c r="H840" s="27"/>
    </row>
    <row r="841">
      <c r="B841" s="28"/>
      <c r="G841" s="27"/>
      <c r="H841" s="27"/>
    </row>
    <row r="842">
      <c r="B842" s="28"/>
      <c r="G842" s="27"/>
      <c r="H842" s="27"/>
    </row>
    <row r="843">
      <c r="B843" s="28"/>
      <c r="G843" s="27"/>
      <c r="H843" s="27"/>
    </row>
    <row r="844">
      <c r="B844" s="28"/>
      <c r="G844" s="27"/>
      <c r="H844" s="27"/>
    </row>
    <row r="845">
      <c r="B845" s="28"/>
      <c r="G845" s="27"/>
      <c r="H845" s="27"/>
    </row>
    <row r="846">
      <c r="B846" s="28"/>
      <c r="G846" s="27"/>
      <c r="H846" s="27"/>
    </row>
    <row r="847">
      <c r="B847" s="28"/>
      <c r="G847" s="27"/>
      <c r="H847" s="27"/>
    </row>
    <row r="848">
      <c r="B848" s="28"/>
      <c r="G848" s="27"/>
      <c r="H848" s="27"/>
    </row>
    <row r="849">
      <c r="B849" s="28"/>
      <c r="G849" s="27"/>
      <c r="H849" s="27"/>
    </row>
    <row r="850">
      <c r="B850" s="28"/>
      <c r="G850" s="27"/>
      <c r="H850" s="27"/>
    </row>
    <row r="851">
      <c r="B851" s="28"/>
      <c r="G851" s="27"/>
      <c r="H851" s="27"/>
    </row>
    <row r="852">
      <c r="B852" s="28"/>
      <c r="G852" s="27"/>
      <c r="H852" s="27"/>
    </row>
    <row r="853">
      <c r="B853" s="28"/>
      <c r="G853" s="27"/>
      <c r="H853" s="27"/>
    </row>
    <row r="854">
      <c r="B854" s="28"/>
      <c r="G854" s="27"/>
      <c r="H854" s="27"/>
    </row>
    <row r="855">
      <c r="B855" s="28"/>
      <c r="G855" s="27"/>
      <c r="H855" s="27"/>
    </row>
    <row r="856">
      <c r="B856" s="28"/>
      <c r="G856" s="27"/>
      <c r="H856" s="27"/>
    </row>
    <row r="857">
      <c r="B857" s="28"/>
      <c r="G857" s="27"/>
      <c r="H857" s="27"/>
    </row>
    <row r="858">
      <c r="B858" s="28"/>
      <c r="G858" s="27"/>
      <c r="H858" s="27"/>
    </row>
    <row r="859">
      <c r="B859" s="28"/>
      <c r="G859" s="27"/>
      <c r="H859" s="27"/>
    </row>
    <row r="860">
      <c r="B860" s="28"/>
      <c r="G860" s="27"/>
      <c r="H860" s="27"/>
    </row>
    <row r="861">
      <c r="B861" s="28"/>
      <c r="G861" s="27"/>
      <c r="H861" s="27"/>
    </row>
    <row r="862">
      <c r="B862" s="28"/>
      <c r="G862" s="27"/>
      <c r="H862" s="27"/>
    </row>
    <row r="863">
      <c r="B863" s="28"/>
      <c r="G863" s="27"/>
      <c r="H863" s="27"/>
    </row>
    <row r="864">
      <c r="B864" s="28"/>
      <c r="G864" s="27"/>
      <c r="H864" s="27"/>
    </row>
    <row r="865">
      <c r="B865" s="28"/>
      <c r="G865" s="27"/>
      <c r="H865" s="27"/>
    </row>
    <row r="866">
      <c r="B866" s="28"/>
      <c r="G866" s="27"/>
      <c r="H866" s="27"/>
    </row>
    <row r="867">
      <c r="B867" s="28"/>
      <c r="G867" s="27"/>
      <c r="H867" s="27"/>
    </row>
    <row r="868">
      <c r="B868" s="28"/>
      <c r="G868" s="27"/>
      <c r="H868" s="27"/>
    </row>
    <row r="869">
      <c r="B869" s="28"/>
      <c r="G869" s="27"/>
      <c r="H869" s="27"/>
    </row>
    <row r="870">
      <c r="B870" s="28"/>
      <c r="G870" s="27"/>
      <c r="H870" s="27"/>
    </row>
    <row r="871">
      <c r="B871" s="28"/>
      <c r="G871" s="27"/>
      <c r="H871" s="27"/>
    </row>
    <row r="872">
      <c r="B872" s="28"/>
      <c r="G872" s="27"/>
      <c r="H872" s="27"/>
    </row>
    <row r="873">
      <c r="B873" s="28"/>
      <c r="G873" s="27"/>
      <c r="H873" s="27"/>
    </row>
    <row r="874">
      <c r="B874" s="28"/>
      <c r="G874" s="27"/>
      <c r="H874" s="27"/>
    </row>
    <row r="875">
      <c r="B875" s="28"/>
      <c r="G875" s="27"/>
      <c r="H875" s="27"/>
    </row>
    <row r="876">
      <c r="B876" s="28"/>
      <c r="G876" s="27"/>
      <c r="H876" s="27"/>
    </row>
    <row r="877">
      <c r="B877" s="28"/>
      <c r="G877" s="27"/>
      <c r="H877" s="27"/>
    </row>
    <row r="878">
      <c r="B878" s="28"/>
      <c r="G878" s="27"/>
      <c r="H878" s="27"/>
    </row>
    <row r="879">
      <c r="B879" s="28"/>
      <c r="G879" s="27"/>
      <c r="H879" s="27"/>
    </row>
    <row r="880">
      <c r="B880" s="28"/>
      <c r="G880" s="27"/>
      <c r="H880" s="27"/>
    </row>
    <row r="881">
      <c r="B881" s="28"/>
      <c r="G881" s="27"/>
      <c r="H881" s="27"/>
    </row>
    <row r="882">
      <c r="B882" s="28"/>
      <c r="G882" s="27"/>
      <c r="H882" s="27"/>
    </row>
    <row r="883">
      <c r="B883" s="28"/>
      <c r="G883" s="27"/>
      <c r="H883" s="27"/>
    </row>
    <row r="884">
      <c r="B884" s="28"/>
      <c r="G884" s="27"/>
      <c r="H884" s="27"/>
    </row>
    <row r="885">
      <c r="B885" s="28"/>
      <c r="G885" s="27"/>
      <c r="H885" s="27"/>
    </row>
    <row r="886">
      <c r="B886" s="28"/>
      <c r="G886" s="27"/>
      <c r="H886" s="27"/>
    </row>
    <row r="887">
      <c r="B887" s="28"/>
      <c r="G887" s="27"/>
      <c r="H887" s="27"/>
    </row>
    <row r="888">
      <c r="B888" s="28"/>
      <c r="G888" s="27"/>
      <c r="H888" s="27"/>
    </row>
    <row r="889">
      <c r="B889" s="28"/>
      <c r="G889" s="27"/>
      <c r="H889" s="27"/>
    </row>
    <row r="890">
      <c r="B890" s="28"/>
      <c r="G890" s="27"/>
      <c r="H890" s="27"/>
    </row>
    <row r="891">
      <c r="B891" s="28"/>
      <c r="G891" s="27"/>
      <c r="H891" s="27"/>
    </row>
    <row r="892">
      <c r="B892" s="28"/>
      <c r="G892" s="27"/>
      <c r="H892" s="27"/>
    </row>
    <row r="893">
      <c r="B893" s="28"/>
      <c r="G893" s="27"/>
      <c r="H893" s="27"/>
    </row>
    <row r="894">
      <c r="B894" s="28"/>
      <c r="G894" s="27"/>
      <c r="H894" s="27"/>
    </row>
    <row r="895">
      <c r="B895" s="28"/>
      <c r="G895" s="27"/>
      <c r="H895" s="27"/>
    </row>
    <row r="896">
      <c r="B896" s="28"/>
      <c r="G896" s="27"/>
      <c r="H896" s="27"/>
    </row>
    <row r="897">
      <c r="B897" s="28"/>
      <c r="G897" s="27"/>
      <c r="H897" s="27"/>
    </row>
    <row r="898">
      <c r="B898" s="28"/>
      <c r="G898" s="27"/>
      <c r="H898" s="27"/>
    </row>
    <row r="899">
      <c r="B899" s="28"/>
      <c r="G899" s="27"/>
      <c r="H899" s="27"/>
    </row>
    <row r="900">
      <c r="B900" s="28"/>
      <c r="G900" s="27"/>
      <c r="H900" s="27"/>
    </row>
    <row r="901">
      <c r="B901" s="28"/>
      <c r="G901" s="27"/>
      <c r="H901" s="27"/>
    </row>
    <row r="902">
      <c r="B902" s="28"/>
      <c r="G902" s="27"/>
      <c r="H902" s="27"/>
    </row>
    <row r="903">
      <c r="B903" s="28"/>
      <c r="G903" s="27"/>
      <c r="H903" s="27"/>
    </row>
    <row r="904">
      <c r="B904" s="28"/>
      <c r="G904" s="27"/>
      <c r="H904" s="27"/>
    </row>
    <row r="905">
      <c r="B905" s="28"/>
      <c r="G905" s="27"/>
      <c r="H905" s="27"/>
    </row>
    <row r="906">
      <c r="B906" s="28"/>
      <c r="G906" s="27"/>
      <c r="H906" s="27"/>
    </row>
    <row r="907">
      <c r="B907" s="28"/>
      <c r="G907" s="27"/>
      <c r="H907" s="27"/>
    </row>
    <row r="908">
      <c r="B908" s="28"/>
      <c r="G908" s="27"/>
      <c r="H908" s="27"/>
    </row>
    <row r="909">
      <c r="B909" s="28"/>
      <c r="G909" s="27"/>
      <c r="H909" s="27"/>
    </row>
    <row r="910">
      <c r="B910" s="28"/>
      <c r="G910" s="27"/>
      <c r="H910" s="27"/>
    </row>
    <row r="911">
      <c r="B911" s="28"/>
      <c r="G911" s="27"/>
      <c r="H911" s="27"/>
    </row>
    <row r="912">
      <c r="B912" s="28"/>
      <c r="G912" s="27"/>
      <c r="H912" s="27"/>
    </row>
    <row r="913">
      <c r="B913" s="28"/>
      <c r="G913" s="27"/>
      <c r="H913" s="27"/>
    </row>
    <row r="914">
      <c r="B914" s="28"/>
      <c r="G914" s="27"/>
      <c r="H914" s="27"/>
    </row>
    <row r="915">
      <c r="B915" s="28"/>
      <c r="G915" s="27"/>
      <c r="H915" s="27"/>
    </row>
    <row r="916">
      <c r="B916" s="28"/>
      <c r="G916" s="27"/>
      <c r="H916" s="27"/>
    </row>
    <row r="917">
      <c r="B917" s="28"/>
      <c r="G917" s="27"/>
      <c r="H917" s="27"/>
    </row>
    <row r="918">
      <c r="B918" s="28"/>
      <c r="G918" s="27"/>
      <c r="H918" s="27"/>
    </row>
    <row r="919">
      <c r="B919" s="28"/>
      <c r="G919" s="27"/>
      <c r="H919" s="27"/>
    </row>
    <row r="920">
      <c r="B920" s="28"/>
      <c r="G920" s="27"/>
      <c r="H920" s="27"/>
    </row>
    <row r="921">
      <c r="B921" s="28"/>
      <c r="G921" s="27"/>
      <c r="H921" s="27"/>
    </row>
    <row r="922">
      <c r="B922" s="28"/>
      <c r="G922" s="27"/>
      <c r="H922" s="27"/>
    </row>
    <row r="923">
      <c r="B923" s="28"/>
      <c r="G923" s="27"/>
      <c r="H923" s="27"/>
    </row>
    <row r="924">
      <c r="B924" s="28"/>
      <c r="G924" s="27"/>
      <c r="H924" s="27"/>
    </row>
    <row r="925">
      <c r="B925" s="28"/>
      <c r="G925" s="27"/>
      <c r="H925" s="27"/>
    </row>
    <row r="926">
      <c r="B926" s="28"/>
      <c r="G926" s="27"/>
      <c r="H926" s="27"/>
    </row>
    <row r="927">
      <c r="B927" s="28"/>
      <c r="G927" s="27"/>
      <c r="H927" s="27"/>
    </row>
    <row r="928">
      <c r="B928" s="28"/>
      <c r="G928" s="27"/>
      <c r="H928" s="27"/>
    </row>
    <row r="929">
      <c r="B929" s="28"/>
      <c r="G929" s="27"/>
      <c r="H929" s="27"/>
    </row>
    <row r="930">
      <c r="B930" s="28"/>
      <c r="G930" s="27"/>
      <c r="H930" s="27"/>
    </row>
    <row r="931">
      <c r="B931" s="28"/>
      <c r="G931" s="27"/>
      <c r="H931" s="27"/>
    </row>
    <row r="932">
      <c r="B932" s="28"/>
      <c r="G932" s="27"/>
      <c r="H932" s="27"/>
    </row>
    <row r="933">
      <c r="B933" s="28"/>
      <c r="G933" s="27"/>
      <c r="H933" s="27"/>
    </row>
    <row r="934">
      <c r="B934" s="28"/>
      <c r="G934" s="27"/>
      <c r="H934" s="27"/>
    </row>
    <row r="935">
      <c r="B935" s="28"/>
      <c r="G935" s="27"/>
      <c r="H935" s="27"/>
    </row>
    <row r="936">
      <c r="B936" s="28"/>
      <c r="G936" s="27"/>
      <c r="H936" s="27"/>
    </row>
    <row r="937">
      <c r="B937" s="28"/>
      <c r="G937" s="27"/>
      <c r="H937" s="27"/>
    </row>
    <row r="938">
      <c r="B938" s="28"/>
      <c r="G938" s="27"/>
      <c r="H938" s="27"/>
    </row>
    <row r="939">
      <c r="B939" s="28"/>
      <c r="G939" s="27"/>
      <c r="H939" s="27"/>
    </row>
    <row r="940">
      <c r="B940" s="28"/>
      <c r="G940" s="27"/>
      <c r="H940" s="27"/>
    </row>
    <row r="941">
      <c r="B941" s="28"/>
      <c r="G941" s="27"/>
      <c r="H941" s="27"/>
    </row>
    <row r="942">
      <c r="B942" s="28"/>
      <c r="G942" s="27"/>
      <c r="H942" s="27"/>
    </row>
    <row r="943">
      <c r="B943" s="28"/>
      <c r="G943" s="27"/>
      <c r="H943" s="27"/>
    </row>
    <row r="944">
      <c r="B944" s="28"/>
      <c r="G944" s="27"/>
      <c r="H944" s="27"/>
    </row>
    <row r="945">
      <c r="B945" s="28"/>
      <c r="G945" s="27"/>
      <c r="H945" s="27"/>
    </row>
    <row r="946">
      <c r="B946" s="28"/>
      <c r="G946" s="27"/>
      <c r="H946" s="27"/>
    </row>
    <row r="947">
      <c r="B947" s="28"/>
      <c r="G947" s="27"/>
      <c r="H947" s="27"/>
    </row>
    <row r="948">
      <c r="B948" s="28"/>
      <c r="G948" s="27"/>
      <c r="H948" s="27"/>
    </row>
    <row r="949">
      <c r="B949" s="28"/>
      <c r="G949" s="27"/>
      <c r="H949" s="27"/>
    </row>
    <row r="950">
      <c r="B950" s="28"/>
      <c r="G950" s="27"/>
      <c r="H950" s="27"/>
    </row>
    <row r="951">
      <c r="B951" s="28"/>
      <c r="G951" s="27"/>
      <c r="H951" s="27"/>
    </row>
    <row r="952">
      <c r="B952" s="28"/>
      <c r="G952" s="27"/>
      <c r="H952" s="27"/>
    </row>
    <row r="953">
      <c r="B953" s="28"/>
      <c r="G953" s="27"/>
      <c r="H953" s="27"/>
    </row>
    <row r="954">
      <c r="B954" s="28"/>
      <c r="G954" s="27"/>
      <c r="H954" s="27"/>
    </row>
    <row r="955">
      <c r="B955" s="28"/>
      <c r="G955" s="27"/>
      <c r="H955" s="27"/>
    </row>
    <row r="956">
      <c r="B956" s="28"/>
      <c r="G956" s="27"/>
      <c r="H956" s="27"/>
    </row>
    <row r="957">
      <c r="B957" s="28"/>
      <c r="G957" s="27"/>
      <c r="H957" s="27"/>
    </row>
    <row r="958">
      <c r="B958" s="28"/>
      <c r="G958" s="27"/>
      <c r="H958" s="27"/>
    </row>
    <row r="959">
      <c r="B959" s="28"/>
      <c r="G959" s="27"/>
      <c r="H959" s="27"/>
    </row>
    <row r="960">
      <c r="B960" s="28"/>
      <c r="G960" s="27"/>
      <c r="H960" s="27"/>
    </row>
    <row r="961">
      <c r="B961" s="28"/>
      <c r="G961" s="27"/>
      <c r="H961" s="27"/>
    </row>
    <row r="962">
      <c r="B962" s="28"/>
      <c r="G962" s="27"/>
      <c r="H962" s="27"/>
    </row>
    <row r="963">
      <c r="B963" s="28"/>
      <c r="G963" s="27"/>
      <c r="H963" s="27"/>
    </row>
    <row r="964">
      <c r="B964" s="28"/>
      <c r="G964" s="27"/>
      <c r="H964" s="27"/>
    </row>
    <row r="965">
      <c r="B965" s="28"/>
      <c r="G965" s="27"/>
      <c r="H965" s="27"/>
    </row>
    <row r="966">
      <c r="B966" s="28"/>
      <c r="G966" s="27"/>
      <c r="H966" s="27"/>
    </row>
    <row r="967">
      <c r="B967" s="28"/>
      <c r="G967" s="27"/>
      <c r="H967" s="27"/>
    </row>
    <row r="968">
      <c r="B968" s="28"/>
      <c r="G968" s="27"/>
      <c r="H968" s="27"/>
    </row>
    <row r="969">
      <c r="B969" s="28"/>
      <c r="G969" s="27"/>
      <c r="H969" s="27"/>
    </row>
    <row r="970">
      <c r="B970" s="28"/>
      <c r="G970" s="27"/>
      <c r="H970" s="27"/>
    </row>
    <row r="971">
      <c r="B971" s="28"/>
      <c r="G971" s="27"/>
      <c r="H971" s="27"/>
    </row>
    <row r="972">
      <c r="B972" s="28"/>
      <c r="G972" s="27"/>
      <c r="H972" s="27"/>
    </row>
    <row r="973">
      <c r="B973" s="28"/>
      <c r="G973" s="27"/>
      <c r="H973" s="27"/>
    </row>
    <row r="974">
      <c r="B974" s="28"/>
      <c r="G974" s="27"/>
      <c r="H974" s="27"/>
    </row>
    <row r="975">
      <c r="B975" s="28"/>
      <c r="G975" s="27"/>
      <c r="H975" s="27"/>
    </row>
    <row r="976">
      <c r="B976" s="28"/>
      <c r="G976" s="27"/>
      <c r="H976" s="27"/>
    </row>
    <row r="977">
      <c r="B977" s="28"/>
      <c r="G977" s="27"/>
      <c r="H977" s="27"/>
    </row>
    <row r="978">
      <c r="G978" s="27"/>
      <c r="H978" s="27"/>
    </row>
    <row r="979">
      <c r="G979" s="27"/>
      <c r="H979" s="27"/>
    </row>
    <row r="980">
      <c r="G980" s="27"/>
      <c r="H980" s="27"/>
    </row>
    <row r="981">
      <c r="G981" s="27"/>
      <c r="H981" s="27"/>
    </row>
    <row r="982">
      <c r="G982" s="27"/>
      <c r="H982" s="27"/>
    </row>
    <row r="983">
      <c r="G983" s="27"/>
      <c r="H983" s="27"/>
    </row>
    <row r="984">
      <c r="G984" s="27"/>
      <c r="H984" s="27"/>
    </row>
    <row r="985">
      <c r="G985" s="27"/>
      <c r="H985" s="27"/>
    </row>
    <row r="986">
      <c r="G986" s="27"/>
      <c r="H986" s="27"/>
    </row>
    <row r="987">
      <c r="G987" s="27"/>
      <c r="H987" s="27"/>
    </row>
    <row r="988">
      <c r="G988" s="27"/>
      <c r="H988" s="27"/>
    </row>
    <row r="989">
      <c r="G989" s="27"/>
      <c r="H989" s="27"/>
    </row>
    <row r="990">
      <c r="G990" s="27"/>
      <c r="H990" s="27"/>
    </row>
    <row r="991">
      <c r="G991" s="27"/>
      <c r="H991" s="27"/>
    </row>
    <row r="992">
      <c r="G992" s="27"/>
      <c r="H992" s="27"/>
    </row>
    <row r="993">
      <c r="G993" s="27"/>
      <c r="H993" s="27"/>
    </row>
    <row r="994">
      <c r="G994" s="27"/>
      <c r="H994" s="27"/>
    </row>
    <row r="995">
      <c r="G995" s="27"/>
      <c r="H995" s="27"/>
    </row>
    <row r="996">
      <c r="G996" s="27"/>
      <c r="H996" s="27"/>
    </row>
    <row r="997">
      <c r="G997" s="27"/>
      <c r="H997" s="27"/>
    </row>
    <row r="998">
      <c r="G998" s="27"/>
      <c r="H998" s="27"/>
    </row>
    <row r="999">
      <c r="G999" s="27"/>
      <c r="H999" s="27"/>
    </row>
    <row r="1000">
      <c r="G1000" s="27"/>
      <c r="H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38"/>
    <col customWidth="1" min="3" max="3" width="15.63"/>
    <col customWidth="1" min="4" max="8" width="18.88"/>
    <col customWidth="1" min="9" max="11" width="16.88"/>
    <col customWidth="1" min="12" max="12" width="3.38"/>
    <col customWidth="1" min="14" max="16" width="21.0"/>
  </cols>
  <sheetData>
    <row r="1">
      <c r="A1" s="29" t="s">
        <v>29</v>
      </c>
      <c r="B1" s="30" t="s">
        <v>30</v>
      </c>
      <c r="C1" s="31" t="s">
        <v>307</v>
      </c>
      <c r="D1" s="32" t="s">
        <v>308</v>
      </c>
      <c r="E1" s="32" t="s">
        <v>309</v>
      </c>
      <c r="F1" s="32" t="s">
        <v>310</v>
      </c>
      <c r="G1" s="32" t="s">
        <v>311</v>
      </c>
      <c r="H1" s="33" t="s">
        <v>312</v>
      </c>
      <c r="I1" s="34" t="s">
        <v>313</v>
      </c>
      <c r="J1" s="34" t="s">
        <v>314</v>
      </c>
      <c r="K1" s="34" t="s">
        <v>315</v>
      </c>
      <c r="L1" s="35"/>
      <c r="M1" s="31" t="s">
        <v>316</v>
      </c>
      <c r="N1" s="36" t="s">
        <v>317</v>
      </c>
      <c r="O1" s="36" t="s">
        <v>318</v>
      </c>
      <c r="P1" s="36" t="s">
        <v>319</v>
      </c>
      <c r="Q1" s="35"/>
      <c r="R1" s="35"/>
      <c r="S1" s="28"/>
      <c r="T1" s="28"/>
      <c r="U1" s="28"/>
      <c r="V1" s="28"/>
      <c r="W1" s="28"/>
      <c r="X1" s="28"/>
      <c r="Y1" s="28"/>
      <c r="Z1" s="28"/>
      <c r="AA1" s="28"/>
      <c r="AB1" s="28"/>
      <c r="AC1" s="28"/>
      <c r="AD1" s="28"/>
      <c r="AE1" s="28"/>
    </row>
    <row r="2">
      <c r="A2" s="37" t="s">
        <v>32</v>
      </c>
      <c r="B2" s="14" t="s">
        <v>33</v>
      </c>
      <c r="C2" s="38"/>
      <c r="D2" s="39">
        <v>0.09094199210576913</v>
      </c>
      <c r="E2" s="39">
        <v>0.04250635055038103</v>
      </c>
      <c r="F2" s="39">
        <v>0.0011014039445705257</v>
      </c>
      <c r="G2" s="39">
        <v>0.033544877606527655</v>
      </c>
      <c r="H2" s="38">
        <v>0.09094199210576913</v>
      </c>
      <c r="I2" s="38">
        <v>0.0</v>
      </c>
      <c r="J2" s="38">
        <v>0.03146609736854319</v>
      </c>
      <c r="K2" s="38">
        <v>0.0017464103009754261</v>
      </c>
      <c r="L2" s="28"/>
      <c r="M2" s="28"/>
      <c r="N2" s="38">
        <v>0.0</v>
      </c>
      <c r="O2" s="38">
        <v>0.0</v>
      </c>
      <c r="P2" s="38">
        <v>0.0</v>
      </c>
      <c r="Q2" s="40"/>
      <c r="R2" s="38"/>
      <c r="S2" s="38"/>
      <c r="T2" s="38"/>
      <c r="U2" s="28"/>
      <c r="V2" s="28"/>
      <c r="W2" s="28"/>
      <c r="X2" s="28"/>
      <c r="Y2" s="28"/>
      <c r="Z2" s="28"/>
      <c r="AA2" s="28"/>
      <c r="AB2" s="28"/>
      <c r="AC2" s="28"/>
      <c r="AD2" s="28"/>
      <c r="AE2" s="28"/>
    </row>
    <row r="3">
      <c r="A3" s="37" t="s">
        <v>34</v>
      </c>
      <c r="B3" s="14" t="s">
        <v>35</v>
      </c>
      <c r="C3" s="38"/>
      <c r="D3" s="39">
        <v>0.06374468794267145</v>
      </c>
      <c r="E3" s="39">
        <v>0.06567489114658925</v>
      </c>
      <c r="F3" s="39">
        <v>0.0</v>
      </c>
      <c r="G3" s="39">
        <v>0.025717111770524232</v>
      </c>
      <c r="H3" s="38">
        <v>0.05776774040175918</v>
      </c>
      <c r="I3" s="38">
        <v>0.0</v>
      </c>
      <c r="J3" s="38">
        <v>0.06840816326530612</v>
      </c>
      <c r="K3" s="38">
        <v>0.0017464103009754261</v>
      </c>
      <c r="L3" s="28"/>
      <c r="M3" s="28"/>
      <c r="N3" s="38">
        <v>0.354137920749077</v>
      </c>
      <c r="O3" s="38">
        <v>0.12607754382776587</v>
      </c>
      <c r="P3" s="38">
        <v>0.06890674948226382</v>
      </c>
      <c r="Q3" s="40"/>
      <c r="R3" s="38"/>
      <c r="S3" s="38"/>
      <c r="T3" s="38"/>
      <c r="U3" s="28"/>
      <c r="V3" s="28"/>
      <c r="W3" s="28"/>
      <c r="X3" s="28"/>
      <c r="Y3" s="28"/>
      <c r="Z3" s="28"/>
      <c r="AA3" s="28"/>
      <c r="AB3" s="28"/>
      <c r="AC3" s="28"/>
      <c r="AD3" s="28"/>
      <c r="AE3" s="28"/>
    </row>
    <row r="4">
      <c r="A4" s="37" t="s">
        <v>36</v>
      </c>
      <c r="B4" s="14" t="s">
        <v>37</v>
      </c>
      <c r="C4" s="38"/>
      <c r="D4" s="39">
        <v>0.062128683808852884</v>
      </c>
      <c r="E4" s="39">
        <v>0.21682533839744342</v>
      </c>
      <c r="F4" s="39">
        <v>0.0</v>
      </c>
      <c r="G4" s="39">
        <v>0.06384098986442016</v>
      </c>
      <c r="H4" s="38">
        <v>0.09494736342943855</v>
      </c>
      <c r="I4" s="38">
        <v>0.0</v>
      </c>
      <c r="J4" s="38">
        <v>0.07333154911072723</v>
      </c>
      <c r="K4" s="38">
        <v>0.0017464103009754261</v>
      </c>
      <c r="L4" s="28"/>
      <c r="M4" s="28"/>
      <c r="N4" s="38">
        <v>0.31148990405634647</v>
      </c>
      <c r="O4" s="38">
        <v>0.11089431469948832</v>
      </c>
      <c r="P4" s="38">
        <v>0.06060846785248144</v>
      </c>
      <c r="Q4" s="40"/>
      <c r="R4" s="38"/>
      <c r="S4" s="38"/>
      <c r="T4" s="38"/>
      <c r="U4" s="28"/>
      <c r="V4" s="28"/>
      <c r="W4" s="28"/>
      <c r="X4" s="28"/>
      <c r="Y4" s="28"/>
      <c r="Z4" s="28"/>
      <c r="AA4" s="28"/>
      <c r="AB4" s="28"/>
      <c r="AC4" s="28"/>
      <c r="AD4" s="28"/>
      <c r="AE4" s="28"/>
    </row>
    <row r="5">
      <c r="A5" s="37" t="s">
        <v>38</v>
      </c>
      <c r="B5" s="14" t="s">
        <v>39</v>
      </c>
      <c r="C5" s="38"/>
      <c r="D5" s="39">
        <v>0.06557671577434424</v>
      </c>
      <c r="E5" s="39">
        <v>0.13173536811257638</v>
      </c>
      <c r="F5" s="39">
        <v>0.0013609145345672292</v>
      </c>
      <c r="G5" s="39">
        <v>0.03435700575815739</v>
      </c>
      <c r="H5" s="38">
        <v>0.11112923283928972</v>
      </c>
      <c r="I5" s="38">
        <v>0.0</v>
      </c>
      <c r="J5" s="38">
        <v>0.06452750352609309</v>
      </c>
      <c r="K5" s="38">
        <v>0.0017464103009754261</v>
      </c>
      <c r="L5" s="28"/>
      <c r="M5" s="28"/>
      <c r="N5" s="38">
        <v>0.17520688113086164</v>
      </c>
      <c r="O5" s="38">
        <v>0.06237584833608909</v>
      </c>
      <c r="P5" s="38">
        <v>0.03409105876071172</v>
      </c>
      <c r="Q5" s="40"/>
      <c r="R5" s="38"/>
      <c r="S5" s="38"/>
      <c r="T5" s="38"/>
      <c r="U5" s="28"/>
      <c r="V5" s="28"/>
      <c r="W5" s="28"/>
      <c r="X5" s="28"/>
      <c r="Y5" s="28"/>
      <c r="Z5" s="28"/>
      <c r="AA5" s="28"/>
      <c r="AB5" s="28"/>
      <c r="AC5" s="28"/>
      <c r="AD5" s="28"/>
      <c r="AE5" s="28"/>
    </row>
    <row r="6">
      <c r="A6" s="37" t="s">
        <v>40</v>
      </c>
      <c r="B6" s="14" t="s">
        <v>41</v>
      </c>
      <c r="C6" s="38"/>
      <c r="D6" s="39">
        <v>0.049254483497848243</v>
      </c>
      <c r="E6" s="39">
        <v>0.08497208945966653</v>
      </c>
      <c r="F6" s="39">
        <v>0.0018365017124137588</v>
      </c>
      <c r="G6" s="39">
        <v>0.012448097991829821</v>
      </c>
      <c r="H6" s="38">
        <v>0.02661727024532552</v>
      </c>
      <c r="I6" s="38">
        <v>0.050970873786407765</v>
      </c>
      <c r="J6" s="38">
        <v>0.009517141794473494</v>
      </c>
      <c r="K6" s="38">
        <v>0.0017464103009754261</v>
      </c>
      <c r="L6" s="28"/>
      <c r="M6" s="28"/>
      <c r="N6" s="38">
        <v>0.47402139242353203</v>
      </c>
      <c r="O6" s="38">
        <v>0.16875756414948176</v>
      </c>
      <c r="P6" s="38">
        <v>0.09223319905383874</v>
      </c>
      <c r="Q6" s="40"/>
      <c r="R6" s="38"/>
      <c r="S6" s="38"/>
      <c r="T6" s="38"/>
      <c r="U6" s="28"/>
      <c r="V6" s="28"/>
      <c r="W6" s="28"/>
      <c r="X6" s="28"/>
      <c r="Y6" s="28"/>
      <c r="Z6" s="28"/>
      <c r="AA6" s="28"/>
      <c r="AB6" s="28"/>
      <c r="AC6" s="28"/>
      <c r="AD6" s="28"/>
      <c r="AE6" s="28"/>
    </row>
    <row r="7">
      <c r="A7" s="37" t="s">
        <v>42</v>
      </c>
      <c r="B7" s="14" t="s">
        <v>43</v>
      </c>
      <c r="C7" s="38"/>
      <c r="D7" s="39">
        <v>0.050451807228915665</v>
      </c>
      <c r="E7" s="39">
        <v>0.13428265196753944</v>
      </c>
      <c r="F7" s="39">
        <v>0.0</v>
      </c>
      <c r="G7" s="39">
        <v>0.0</v>
      </c>
      <c r="H7" s="38">
        <v>0.07642950428709329</v>
      </c>
      <c r="I7" s="38">
        <v>0.013361462728551337</v>
      </c>
      <c r="J7" s="38">
        <v>0.0</v>
      </c>
      <c r="K7" s="38">
        <v>0.0017464103009754261</v>
      </c>
      <c r="L7" s="28"/>
      <c r="M7" s="28"/>
      <c r="N7" s="38">
        <v>0.35414125567909166</v>
      </c>
      <c r="O7" s="38">
        <v>0.12607873110470078</v>
      </c>
      <c r="P7" s="38">
        <v>0.068907398379695</v>
      </c>
      <c r="Q7" s="40"/>
      <c r="R7" s="38"/>
      <c r="S7" s="38"/>
      <c r="T7" s="38"/>
      <c r="U7" s="28"/>
      <c r="V7" s="28"/>
      <c r="W7" s="28"/>
      <c r="X7" s="28"/>
      <c r="Y7" s="28"/>
      <c r="Z7" s="28"/>
      <c r="AA7" s="28"/>
      <c r="AB7" s="28"/>
      <c r="AC7" s="28"/>
      <c r="AD7" s="28"/>
      <c r="AE7" s="28"/>
    </row>
    <row r="8">
      <c r="A8" s="37" t="s">
        <v>44</v>
      </c>
      <c r="B8" s="14" t="s">
        <v>45</v>
      </c>
      <c r="C8" s="38"/>
      <c r="D8" s="39">
        <v>0.030107684957183287</v>
      </c>
      <c r="E8" s="39">
        <v>0.020550877693734836</v>
      </c>
      <c r="F8" s="39">
        <v>6.337537233031245E-4</v>
      </c>
      <c r="G8" s="39">
        <v>0.03646959300686155</v>
      </c>
      <c r="H8" s="38">
        <v>0.027629919408281495</v>
      </c>
      <c r="I8" s="38">
        <v>0.0</v>
      </c>
      <c r="J8" s="38">
        <v>0.0</v>
      </c>
      <c r="K8" s="38">
        <v>0.0017464103009754261</v>
      </c>
      <c r="L8" s="28"/>
      <c r="M8" s="28"/>
      <c r="N8" s="38">
        <v>0.678792173601427</v>
      </c>
      <c r="O8" s="38">
        <v>0.2416585318967184</v>
      </c>
      <c r="P8" s="38">
        <v>0.1320766840160445</v>
      </c>
      <c r="Q8" s="40"/>
      <c r="R8" s="38"/>
      <c r="S8" s="38"/>
      <c r="T8" s="38"/>
      <c r="U8" s="28"/>
      <c r="V8" s="28"/>
      <c r="W8" s="28"/>
      <c r="X8" s="28"/>
      <c r="Y8" s="28"/>
      <c r="Z8" s="28"/>
      <c r="AA8" s="28"/>
      <c r="AB8" s="28"/>
      <c r="AC8" s="28"/>
      <c r="AD8" s="28"/>
      <c r="AE8" s="28"/>
    </row>
    <row r="9">
      <c r="A9" s="37" t="s">
        <v>46</v>
      </c>
      <c r="B9" s="14" t="s">
        <v>47</v>
      </c>
      <c r="C9" s="38"/>
      <c r="D9" s="39">
        <v>0.0403235018619634</v>
      </c>
      <c r="E9" s="39">
        <v>0.03665022725074944</v>
      </c>
      <c r="F9" s="39">
        <v>0.0</v>
      </c>
      <c r="G9" s="39">
        <v>0.015013054830287207</v>
      </c>
      <c r="H9" s="38">
        <v>0.03567371800148161</v>
      </c>
      <c r="I9" s="38">
        <v>0.0</v>
      </c>
      <c r="J9" s="38">
        <v>0.0</v>
      </c>
      <c r="K9" s="38">
        <v>0.0017464103009754261</v>
      </c>
      <c r="L9" s="28"/>
      <c r="M9" s="28"/>
      <c r="N9" s="38">
        <v>0.3681140508020934</v>
      </c>
      <c r="O9" s="38">
        <v>0.13105322151168788</v>
      </c>
      <c r="P9" s="38">
        <v>0.07162616933500844</v>
      </c>
      <c r="Q9" s="40"/>
      <c r="R9" s="38"/>
      <c r="S9" s="38"/>
      <c r="T9" s="38"/>
      <c r="U9" s="28"/>
      <c r="V9" s="28"/>
      <c r="W9" s="28"/>
      <c r="X9" s="28"/>
      <c r="Y9" s="28"/>
      <c r="Z9" s="28"/>
      <c r="AA9" s="28"/>
      <c r="AB9" s="28"/>
      <c r="AC9" s="28"/>
      <c r="AD9" s="28"/>
      <c r="AE9" s="28"/>
    </row>
    <row r="10">
      <c r="A10" s="37" t="s">
        <v>48</v>
      </c>
      <c r="B10" s="14" t="s">
        <v>49</v>
      </c>
      <c r="C10" s="38"/>
      <c r="D10" s="39">
        <v>0.041808015454787156</v>
      </c>
      <c r="E10" s="39">
        <v>0.07429459777316631</v>
      </c>
      <c r="F10" s="39">
        <v>0.0011014039445705257</v>
      </c>
      <c r="G10" s="39">
        <v>0.03664210046168285</v>
      </c>
      <c r="H10" s="38">
        <v>0.0451000913432071</v>
      </c>
      <c r="I10" s="38">
        <v>0.003777650104163702</v>
      </c>
      <c r="J10" s="38">
        <v>0.02974831366256521</v>
      </c>
      <c r="K10" s="38">
        <v>0.0017464103009754261</v>
      </c>
      <c r="L10" s="28"/>
      <c r="M10" s="28"/>
      <c r="N10" s="38">
        <v>0.6523851421285725</v>
      </c>
      <c r="O10" s="38">
        <v>0.23225729731320424</v>
      </c>
      <c r="P10" s="38">
        <v>0.12693850875816373</v>
      </c>
      <c r="Q10" s="40"/>
      <c r="R10" s="38"/>
      <c r="S10" s="38"/>
      <c r="T10" s="38"/>
      <c r="U10" s="28"/>
      <c r="V10" s="28"/>
      <c r="W10" s="28"/>
      <c r="X10" s="28"/>
      <c r="Y10" s="28"/>
      <c r="Z10" s="28"/>
      <c r="AA10" s="28"/>
      <c r="AB10" s="28"/>
      <c r="AC10" s="28"/>
      <c r="AD10" s="28"/>
      <c r="AE10" s="28"/>
    </row>
    <row r="11">
      <c r="A11" s="37" t="s">
        <v>50</v>
      </c>
      <c r="B11" s="14" t="s">
        <v>51</v>
      </c>
      <c r="C11" s="38"/>
      <c r="D11" s="39">
        <v>0.03766218041554038</v>
      </c>
      <c r="E11" s="39">
        <v>0.06798531097596518</v>
      </c>
      <c r="F11" s="39">
        <v>0.006028341031864088</v>
      </c>
      <c r="G11" s="39">
        <v>0.021492380451918026</v>
      </c>
      <c r="H11" s="38">
        <v>0.040221940563122484</v>
      </c>
      <c r="I11" s="38">
        <v>0.0</v>
      </c>
      <c r="J11" s="38">
        <v>0.04310717372515125</v>
      </c>
      <c r="K11" s="38">
        <v>0.0017464103009754261</v>
      </c>
      <c r="L11" s="28"/>
      <c r="M11" s="28"/>
      <c r="N11" s="38">
        <v>0.09059359781313264</v>
      </c>
      <c r="O11" s="38">
        <v>0.032252457671408497</v>
      </c>
      <c r="P11" s="38">
        <v>0.01762734229647663</v>
      </c>
      <c r="Q11" s="40"/>
      <c r="R11" s="38"/>
      <c r="S11" s="38"/>
      <c r="T11" s="38"/>
      <c r="U11" s="28"/>
      <c r="V11" s="28"/>
      <c r="W11" s="28"/>
      <c r="X11" s="28"/>
      <c r="Y11" s="28"/>
      <c r="Z11" s="28"/>
      <c r="AA11" s="28"/>
      <c r="AB11" s="28"/>
      <c r="AC11" s="28"/>
      <c r="AD11" s="28"/>
      <c r="AE11" s="28"/>
    </row>
    <row r="12">
      <c r="A12" s="37" t="s">
        <v>52</v>
      </c>
      <c r="B12" s="14" t="s">
        <v>53</v>
      </c>
      <c r="C12" s="38"/>
      <c r="D12" s="39">
        <v>0.020958083832335328</v>
      </c>
      <c r="E12" s="39">
        <v>0.05555555555555555</v>
      </c>
      <c r="F12" s="39">
        <v>0.0</v>
      </c>
      <c r="G12" s="39">
        <v>0.0</v>
      </c>
      <c r="H12" s="38">
        <v>0.015593220338983051</v>
      </c>
      <c r="I12" s="38">
        <v>0.0</v>
      </c>
      <c r="J12" s="38">
        <v>0.0</v>
      </c>
      <c r="K12" s="38">
        <v>0.0017464103009754261</v>
      </c>
      <c r="L12" s="28"/>
      <c r="M12" s="28"/>
      <c r="N12" s="38">
        <v>0.38805132714543605</v>
      </c>
      <c r="O12" s="38">
        <v>0.13815114208079035</v>
      </c>
      <c r="P12" s="38">
        <v>0.07550548534681385</v>
      </c>
      <c r="Q12" s="40"/>
      <c r="R12" s="38"/>
      <c r="S12" s="38"/>
      <c r="T12" s="38"/>
      <c r="U12" s="28"/>
      <c r="V12" s="28"/>
      <c r="W12" s="28"/>
      <c r="X12" s="28"/>
      <c r="Y12" s="28"/>
      <c r="Z12" s="28"/>
      <c r="AA12" s="28"/>
      <c r="AB12" s="28"/>
      <c r="AC12" s="28"/>
      <c r="AD12" s="28"/>
      <c r="AE12" s="28"/>
    </row>
    <row r="13">
      <c r="A13" s="37" t="s">
        <v>54</v>
      </c>
      <c r="B13" s="14" t="s">
        <v>55</v>
      </c>
      <c r="C13" s="38"/>
      <c r="D13" s="39">
        <v>0.03712560088746456</v>
      </c>
      <c r="E13" s="39">
        <v>0.0361590694558631</v>
      </c>
      <c r="F13" s="39">
        <v>0.0</v>
      </c>
      <c r="G13" s="39">
        <v>0.009430149535228345</v>
      </c>
      <c r="H13" s="38">
        <v>0.03342643978095483</v>
      </c>
      <c r="I13" s="38">
        <v>0.0012843565373747753</v>
      </c>
      <c r="J13" s="38">
        <v>1.9984012789768185E-4</v>
      </c>
      <c r="K13" s="38">
        <v>0.0017464103009754261</v>
      </c>
      <c r="L13" s="28"/>
      <c r="M13" s="28"/>
      <c r="N13" s="38">
        <v>0.4403716910614577</v>
      </c>
      <c r="O13" s="38">
        <v>0.15677784819787052</v>
      </c>
      <c r="P13" s="38">
        <v>0.08568577386705016</v>
      </c>
      <c r="Q13" s="40"/>
      <c r="R13" s="38"/>
      <c r="S13" s="38"/>
      <c r="T13" s="38"/>
      <c r="U13" s="28"/>
      <c r="V13" s="28"/>
      <c r="W13" s="28"/>
      <c r="X13" s="28"/>
      <c r="Y13" s="28"/>
      <c r="Z13" s="28"/>
      <c r="AA13" s="28"/>
      <c r="AB13" s="28"/>
      <c r="AC13" s="28"/>
      <c r="AD13" s="28"/>
      <c r="AE13" s="28"/>
    </row>
    <row r="14">
      <c r="A14" s="37" t="s">
        <v>56</v>
      </c>
      <c r="B14" s="14" t="s">
        <v>57</v>
      </c>
      <c r="C14" s="38"/>
      <c r="D14" s="39">
        <v>0.1151071181755356</v>
      </c>
      <c r="E14" s="39">
        <v>0.09249515369703683</v>
      </c>
      <c r="F14" s="39">
        <v>0.0</v>
      </c>
      <c r="G14" s="39">
        <v>0.013999243284146803</v>
      </c>
      <c r="H14" s="38">
        <v>0.09173895787265408</v>
      </c>
      <c r="I14" s="38">
        <v>0.0</v>
      </c>
      <c r="J14" s="38">
        <v>0.07658505963590709</v>
      </c>
      <c r="K14" s="38">
        <v>0.0017464103009754261</v>
      </c>
      <c r="L14" s="28"/>
      <c r="M14" s="28"/>
      <c r="N14" s="38">
        <v>0.0</v>
      </c>
      <c r="O14" s="38">
        <v>0.0</v>
      </c>
      <c r="P14" s="38">
        <v>0.0</v>
      </c>
      <c r="Q14" s="40"/>
      <c r="R14" s="38"/>
      <c r="S14" s="38"/>
      <c r="T14" s="38"/>
      <c r="U14" s="28"/>
      <c r="V14" s="28"/>
      <c r="W14" s="28"/>
      <c r="X14" s="28"/>
      <c r="Y14" s="28"/>
      <c r="Z14" s="28"/>
      <c r="AA14" s="28"/>
      <c r="AB14" s="28"/>
      <c r="AC14" s="28"/>
      <c r="AD14" s="28"/>
      <c r="AE14" s="28"/>
    </row>
    <row r="15">
      <c r="A15" s="37" t="s">
        <v>58</v>
      </c>
      <c r="B15" s="14" t="s">
        <v>59</v>
      </c>
      <c r="C15" s="38"/>
      <c r="D15" s="39">
        <v>0.041808015454787156</v>
      </c>
      <c r="E15" s="39">
        <v>0.07429459777316631</v>
      </c>
      <c r="F15" s="39">
        <v>0.0011014039445705257</v>
      </c>
      <c r="G15" s="39">
        <v>0.03664210046168285</v>
      </c>
      <c r="H15" s="38">
        <v>0.0451000913432071</v>
      </c>
      <c r="I15" s="38">
        <v>0.003777650104163702</v>
      </c>
      <c r="J15" s="38">
        <v>0.02974831366256521</v>
      </c>
      <c r="K15" s="38">
        <v>0.0017464103009754261</v>
      </c>
      <c r="L15" s="28"/>
      <c r="M15" s="28"/>
      <c r="N15" s="38">
        <v>0.31837313998341965</v>
      </c>
      <c r="O15" s="38">
        <v>0.11334483306656067</v>
      </c>
      <c r="P15" s="38">
        <v>0.06194778054921525</v>
      </c>
      <c r="Q15" s="40"/>
      <c r="R15" s="38"/>
      <c r="S15" s="38"/>
      <c r="T15" s="38"/>
      <c r="U15" s="28"/>
      <c r="V15" s="28"/>
      <c r="W15" s="28"/>
      <c r="X15" s="28"/>
      <c r="Y15" s="28"/>
      <c r="Z15" s="28"/>
      <c r="AA15" s="28"/>
      <c r="AB15" s="28"/>
      <c r="AC15" s="28"/>
      <c r="AD15" s="28"/>
      <c r="AE15" s="28"/>
    </row>
    <row r="16">
      <c r="A16" s="37" t="s">
        <v>60</v>
      </c>
      <c r="B16" s="19" t="s">
        <v>61</v>
      </c>
      <c r="C16" s="38"/>
      <c r="D16" s="39">
        <v>0.013293605317442126</v>
      </c>
      <c r="E16" s="39">
        <v>0.06479709666776641</v>
      </c>
      <c r="F16" s="39">
        <v>0.0</v>
      </c>
      <c r="G16" s="39">
        <v>0.01864171864171864</v>
      </c>
      <c r="H16" s="38">
        <v>0.022403945700094224</v>
      </c>
      <c r="I16" s="38">
        <v>0.0</v>
      </c>
      <c r="J16" s="38">
        <v>0.08668730650154799</v>
      </c>
      <c r="K16" s="38">
        <v>0.0017464103009754261</v>
      </c>
      <c r="L16" s="28"/>
      <c r="M16" s="28"/>
      <c r="N16" s="38">
        <v>0.24226558446034252</v>
      </c>
      <c r="O16" s="38">
        <v>0.08624958823429742</v>
      </c>
      <c r="P16" s="38">
        <v>0.04713907480247314</v>
      </c>
      <c r="Q16" s="40"/>
      <c r="R16" s="38"/>
      <c r="S16" s="38"/>
      <c r="T16" s="38"/>
      <c r="U16" s="28"/>
      <c r="V16" s="28"/>
      <c r="W16" s="28"/>
      <c r="X16" s="28"/>
      <c r="Y16" s="28"/>
      <c r="Z16" s="28"/>
      <c r="AA16" s="28"/>
      <c r="AB16" s="28"/>
      <c r="AC16" s="28"/>
      <c r="AD16" s="28"/>
      <c r="AE16" s="28"/>
    </row>
    <row r="17">
      <c r="A17" s="37" t="s">
        <v>62</v>
      </c>
      <c r="B17" s="14" t="s">
        <v>63</v>
      </c>
      <c r="C17" s="38"/>
      <c r="D17" s="39">
        <v>0.05155353255491787</v>
      </c>
      <c r="E17" s="39">
        <v>0.02035421623050489</v>
      </c>
      <c r="F17" s="39">
        <v>0.0</v>
      </c>
      <c r="G17" s="39">
        <v>0.012285012285012284</v>
      </c>
      <c r="H17" s="38">
        <v>0.04179874677478806</v>
      </c>
      <c r="I17" s="38">
        <v>0.0</v>
      </c>
      <c r="J17" s="38">
        <v>0.07297096053611318</v>
      </c>
      <c r="K17" s="38">
        <v>0.0017464103009754261</v>
      </c>
      <c r="L17" s="28"/>
      <c r="M17" s="28"/>
      <c r="N17" s="38">
        <v>0.38100669737157805</v>
      </c>
      <c r="O17" s="38">
        <v>0.13564316547894753</v>
      </c>
      <c r="P17" s="38">
        <v>0.07413476927665746</v>
      </c>
      <c r="Q17" s="40"/>
      <c r="R17" s="38"/>
      <c r="S17" s="38"/>
      <c r="T17" s="38"/>
      <c r="U17" s="28"/>
      <c r="V17" s="28"/>
      <c r="W17" s="28"/>
      <c r="X17" s="28"/>
      <c r="Y17" s="28"/>
      <c r="Z17" s="28"/>
      <c r="AA17" s="28"/>
      <c r="AB17" s="28"/>
      <c r="AC17" s="28"/>
      <c r="AD17" s="28"/>
      <c r="AE17" s="28"/>
    </row>
    <row r="18">
      <c r="A18" s="37" t="s">
        <v>64</v>
      </c>
      <c r="B18" s="14" t="s">
        <v>65</v>
      </c>
      <c r="C18" s="38"/>
      <c r="D18" s="39">
        <v>0.04983836206896552</v>
      </c>
      <c r="E18" s="39">
        <v>0.06230769230769231</v>
      </c>
      <c r="F18" s="39">
        <v>0.0</v>
      </c>
      <c r="G18" s="39">
        <v>0.031746031746031744</v>
      </c>
      <c r="H18" s="38">
        <v>0.04438555813183173</v>
      </c>
      <c r="I18" s="38">
        <v>0.0</v>
      </c>
      <c r="J18" s="38">
        <v>0.04695259593679458</v>
      </c>
      <c r="K18" s="38">
        <v>0.0017464103009754261</v>
      </c>
      <c r="L18" s="28"/>
      <c r="M18" s="28"/>
      <c r="N18" s="38">
        <v>0.4200551503764575</v>
      </c>
      <c r="O18" s="38">
        <v>0.14954490476378793</v>
      </c>
      <c r="P18" s="38">
        <v>0.08173266210661981</v>
      </c>
      <c r="Q18" s="40"/>
      <c r="R18" s="38"/>
      <c r="S18" s="38"/>
      <c r="T18" s="38"/>
      <c r="U18" s="28"/>
      <c r="V18" s="28"/>
      <c r="W18" s="28"/>
      <c r="X18" s="28"/>
      <c r="Y18" s="28"/>
      <c r="Z18" s="28"/>
      <c r="AA18" s="28"/>
      <c r="AB18" s="28"/>
      <c r="AC18" s="28"/>
      <c r="AD18" s="28"/>
      <c r="AE18" s="28"/>
    </row>
    <row r="19">
      <c r="A19" s="37" t="s">
        <v>66</v>
      </c>
      <c r="B19" s="14" t="s">
        <v>67</v>
      </c>
      <c r="C19" s="38"/>
      <c r="D19" s="39">
        <v>0.10093575769049967</v>
      </c>
      <c r="E19" s="39">
        <v>0.0686656368448398</v>
      </c>
      <c r="F19" s="39">
        <v>1.5080226806611172E-4</v>
      </c>
      <c r="G19" s="39">
        <v>0.0044532897199944825</v>
      </c>
      <c r="H19" s="38">
        <v>0.062377054655063574</v>
      </c>
      <c r="I19" s="38">
        <v>0.0</v>
      </c>
      <c r="J19" s="38">
        <v>0.06368130977467985</v>
      </c>
      <c r="K19" s="38">
        <v>0.0017464103009754261</v>
      </c>
      <c r="L19" s="28"/>
      <c r="M19" s="28"/>
      <c r="N19" s="38">
        <v>0.3736665644672478</v>
      </c>
      <c r="O19" s="38">
        <v>0.13302998605441752</v>
      </c>
      <c r="P19" s="38">
        <v>0.0727065553815305</v>
      </c>
      <c r="Q19" s="40"/>
      <c r="R19" s="38"/>
      <c r="S19" s="38"/>
      <c r="T19" s="38"/>
      <c r="U19" s="28"/>
      <c r="V19" s="28"/>
      <c r="W19" s="28"/>
      <c r="X19" s="28"/>
      <c r="Y19" s="28"/>
      <c r="Z19" s="28"/>
      <c r="AA19" s="28"/>
      <c r="AB19" s="28"/>
      <c r="AC19" s="28"/>
      <c r="AD19" s="28"/>
      <c r="AE19" s="28"/>
    </row>
    <row r="20">
      <c r="A20" s="37" t="s">
        <v>68</v>
      </c>
      <c r="B20" s="19" t="s">
        <v>69</v>
      </c>
      <c r="C20" s="38"/>
      <c r="D20" s="39">
        <v>0.041808015454787156</v>
      </c>
      <c r="E20" s="39">
        <v>0.07429459777316631</v>
      </c>
      <c r="F20" s="39">
        <v>0.0011014039445705257</v>
      </c>
      <c r="G20" s="39">
        <v>0.03664210046168285</v>
      </c>
      <c r="H20" s="38">
        <v>0.0451000913432071</v>
      </c>
      <c r="I20" s="38">
        <v>0.003777650104163702</v>
      </c>
      <c r="J20" s="38">
        <v>0.02974831366256521</v>
      </c>
      <c r="K20" s="38">
        <v>0.0017464103009754261</v>
      </c>
      <c r="L20" s="28"/>
      <c r="M20" s="28"/>
      <c r="N20" s="38">
        <v>0.7324944489633622</v>
      </c>
      <c r="O20" s="38">
        <v>0.2607772158300113</v>
      </c>
      <c r="P20" s="38">
        <v>0.14252585937451837</v>
      </c>
      <c r="Q20" s="40"/>
      <c r="R20" s="38"/>
      <c r="S20" s="38"/>
      <c r="T20" s="38"/>
      <c r="U20" s="28"/>
      <c r="V20" s="28"/>
      <c r="W20" s="28"/>
      <c r="X20" s="28"/>
      <c r="Y20" s="28"/>
      <c r="Z20" s="28"/>
      <c r="AA20" s="28"/>
      <c r="AB20" s="28"/>
      <c r="AC20" s="28"/>
      <c r="AD20" s="28"/>
      <c r="AE20" s="28"/>
    </row>
    <row r="21">
      <c r="A21" s="37" t="s">
        <v>70</v>
      </c>
      <c r="B21" s="14" t="s">
        <v>71</v>
      </c>
      <c r="C21" s="38"/>
      <c r="D21" s="39">
        <v>0.04109266916188199</v>
      </c>
      <c r="E21" s="39">
        <v>0.06460875807609476</v>
      </c>
      <c r="F21" s="39">
        <v>0.0</v>
      </c>
      <c r="G21" s="39">
        <v>0.05096718104759835</v>
      </c>
      <c r="H21" s="38">
        <v>0.04253803017628652</v>
      </c>
      <c r="I21" s="38">
        <v>0.0</v>
      </c>
      <c r="J21" s="38">
        <v>0.0737781954887218</v>
      </c>
      <c r="K21" s="38">
        <v>0.0017464103009754261</v>
      </c>
      <c r="L21" s="28"/>
      <c r="M21" s="28"/>
      <c r="N21" s="38">
        <v>0.0</v>
      </c>
      <c r="O21" s="38">
        <v>0.0</v>
      </c>
      <c r="P21" s="38">
        <v>0.0</v>
      </c>
      <c r="Q21" s="40"/>
      <c r="R21" s="38"/>
      <c r="S21" s="38"/>
      <c r="T21" s="38"/>
      <c r="U21" s="28"/>
      <c r="V21" s="28"/>
      <c r="W21" s="28"/>
      <c r="X21" s="28"/>
      <c r="Y21" s="28"/>
      <c r="Z21" s="28"/>
      <c r="AA21" s="28"/>
      <c r="AB21" s="28"/>
      <c r="AC21" s="28"/>
      <c r="AD21" s="28"/>
      <c r="AE21" s="28"/>
    </row>
    <row r="22">
      <c r="A22" s="37" t="s">
        <v>72</v>
      </c>
      <c r="B22" s="19" t="s">
        <v>73</v>
      </c>
      <c r="C22" s="38"/>
      <c r="D22" s="39">
        <v>0.0415644234855443</v>
      </c>
      <c r="E22" s="39">
        <v>0.07079495052882975</v>
      </c>
      <c r="F22" s="39">
        <v>0.015973597359735973</v>
      </c>
      <c r="G22" s="39">
        <v>0.04938931501723815</v>
      </c>
      <c r="H22" s="38">
        <v>0.04226028493676965</v>
      </c>
      <c r="I22" s="38">
        <v>0.03689119170984456</v>
      </c>
      <c r="J22" s="38">
        <v>0.059482340491203316</v>
      </c>
      <c r="K22" s="38">
        <v>0.0017464103009754261</v>
      </c>
      <c r="L22" s="28"/>
      <c r="M22" s="28"/>
      <c r="N22" s="38">
        <v>0.10729818607797517</v>
      </c>
      <c r="O22" s="38">
        <v>0.038199500717887885</v>
      </c>
      <c r="P22" s="38">
        <v>0.020877654706780314</v>
      </c>
      <c r="Q22" s="40"/>
      <c r="R22" s="38"/>
      <c r="S22" s="38"/>
      <c r="T22" s="38"/>
      <c r="U22" s="28"/>
      <c r="V22" s="28"/>
      <c r="W22" s="28"/>
      <c r="X22" s="28"/>
      <c r="Y22" s="28"/>
      <c r="Z22" s="28"/>
      <c r="AA22" s="28"/>
      <c r="AB22" s="28"/>
      <c r="AC22" s="28"/>
      <c r="AD22" s="28"/>
      <c r="AE22" s="28"/>
    </row>
    <row r="23">
      <c r="A23" s="37" t="s">
        <v>74</v>
      </c>
      <c r="B23" s="14" t="s">
        <v>75</v>
      </c>
      <c r="C23" s="38"/>
      <c r="D23" s="39">
        <v>0.0387032748924909</v>
      </c>
      <c r="E23" s="39">
        <v>0.04338960546282246</v>
      </c>
      <c r="F23" s="39">
        <v>0.0</v>
      </c>
      <c r="G23" s="39">
        <v>0.009448818897637795</v>
      </c>
      <c r="H23" s="38">
        <v>0.04153993917080198</v>
      </c>
      <c r="I23" s="38">
        <v>0.0</v>
      </c>
      <c r="J23" s="38">
        <v>0.08211920529801324</v>
      </c>
      <c r="K23" s="38">
        <v>0.0017464103009754261</v>
      </c>
      <c r="L23" s="28"/>
      <c r="M23" s="28"/>
      <c r="N23" s="38">
        <v>0.0</v>
      </c>
      <c r="O23" s="38">
        <v>0.0</v>
      </c>
      <c r="P23" s="38">
        <v>0.0</v>
      </c>
      <c r="Q23" s="40"/>
      <c r="R23" s="38"/>
      <c r="S23" s="38"/>
      <c r="T23" s="38"/>
      <c r="U23" s="28"/>
      <c r="V23" s="28"/>
      <c r="W23" s="28"/>
      <c r="X23" s="28"/>
      <c r="Y23" s="28"/>
      <c r="Z23" s="28"/>
      <c r="AA23" s="28"/>
      <c r="AB23" s="28"/>
      <c r="AC23" s="28"/>
      <c r="AD23" s="28"/>
      <c r="AE23" s="28"/>
    </row>
    <row r="24">
      <c r="A24" s="37" t="s">
        <v>76</v>
      </c>
      <c r="B24" s="14" t="s">
        <v>77</v>
      </c>
      <c r="C24" s="38"/>
      <c r="D24" s="39">
        <v>0.008635578583765112</v>
      </c>
      <c r="E24" s="39">
        <v>0.04924242424242424</v>
      </c>
      <c r="F24" s="39">
        <v>0.0</v>
      </c>
      <c r="G24" s="39">
        <v>0.3333333333333333</v>
      </c>
      <c r="H24" s="38">
        <v>0.030921820303383897</v>
      </c>
      <c r="I24" s="38">
        <v>0.0</v>
      </c>
      <c r="J24" s="38">
        <v>0.0</v>
      </c>
      <c r="K24" s="38">
        <v>0.0017464103009754261</v>
      </c>
      <c r="L24" s="28"/>
      <c r="M24" s="28"/>
      <c r="N24" s="38">
        <v>0.19331422429271636</v>
      </c>
      <c r="O24" s="38">
        <v>0.06882228972893473</v>
      </c>
      <c r="P24" s="38">
        <v>0.037614313645148036</v>
      </c>
      <c r="Q24" s="40"/>
      <c r="R24" s="38"/>
      <c r="S24" s="38"/>
      <c r="T24" s="38"/>
      <c r="U24" s="28"/>
      <c r="V24" s="28"/>
      <c r="W24" s="28"/>
      <c r="X24" s="28"/>
      <c r="Y24" s="28"/>
      <c r="Z24" s="28"/>
      <c r="AA24" s="28"/>
      <c r="AB24" s="28"/>
      <c r="AC24" s="28"/>
      <c r="AD24" s="28"/>
      <c r="AE24" s="28"/>
    </row>
    <row r="25">
      <c r="A25" s="37" t="s">
        <v>78</v>
      </c>
      <c r="B25" s="14" t="s">
        <v>79</v>
      </c>
      <c r="C25" s="38"/>
      <c r="D25" s="39">
        <v>0.05437465322287485</v>
      </c>
      <c r="E25" s="39">
        <v>0.08084080976951248</v>
      </c>
      <c r="F25" s="39">
        <v>0.0</v>
      </c>
      <c r="G25" s="39">
        <v>0.04396650171298059</v>
      </c>
      <c r="H25" s="38">
        <v>0.06299894762577998</v>
      </c>
      <c r="I25" s="38">
        <v>0.0</v>
      </c>
      <c r="J25" s="38">
        <v>0.0546448087431694</v>
      </c>
      <c r="K25" s="38">
        <v>0.0017464103009754261</v>
      </c>
      <c r="L25" s="28"/>
      <c r="M25" s="28"/>
      <c r="N25" s="38">
        <v>0.07064236727038632</v>
      </c>
      <c r="O25" s="38">
        <v>0.02514956923220845</v>
      </c>
      <c r="P25" s="38">
        <v>0.013745311131997066</v>
      </c>
      <c r="Q25" s="19"/>
      <c r="R25" s="38"/>
      <c r="S25" s="38"/>
      <c r="T25" s="38"/>
      <c r="U25" s="28"/>
      <c r="V25" s="28"/>
      <c r="W25" s="28"/>
      <c r="X25" s="28"/>
      <c r="Y25" s="28"/>
      <c r="Z25" s="28"/>
      <c r="AA25" s="28"/>
      <c r="AB25" s="28"/>
      <c r="AC25" s="28"/>
      <c r="AD25" s="28"/>
      <c r="AE25" s="28"/>
    </row>
    <row r="26">
      <c r="A26" s="37" t="s">
        <v>80</v>
      </c>
      <c r="B26" s="14" t="s">
        <v>81</v>
      </c>
      <c r="C26" s="38"/>
      <c r="D26" s="39">
        <v>0.08188356680222925</v>
      </c>
      <c r="E26" s="39">
        <v>0.25156220805912516</v>
      </c>
      <c r="F26" s="39">
        <v>0.0</v>
      </c>
      <c r="G26" s="39">
        <v>0.0259629371956233</v>
      </c>
      <c r="H26" s="38">
        <v>0.16033085789686044</v>
      </c>
      <c r="I26" s="38">
        <v>0.0</v>
      </c>
      <c r="J26" s="38">
        <v>0.07907318867230599</v>
      </c>
      <c r="K26" s="38">
        <v>0.0017464103009754261</v>
      </c>
      <c r="L26" s="28"/>
      <c r="M26" s="28"/>
      <c r="N26" s="38">
        <v>0.02407014494501105</v>
      </c>
      <c r="O26" s="38">
        <v>0.008569273654248213</v>
      </c>
      <c r="P26" s="38">
        <v>0.004683473162714044</v>
      </c>
      <c r="Q26" s="40"/>
      <c r="R26" s="38"/>
      <c r="S26" s="38"/>
      <c r="T26" s="38"/>
      <c r="U26" s="28"/>
      <c r="V26" s="28"/>
      <c r="W26" s="28"/>
      <c r="X26" s="28"/>
      <c r="Y26" s="28"/>
      <c r="Z26" s="28"/>
      <c r="AA26" s="28"/>
      <c r="AB26" s="28"/>
      <c r="AC26" s="28"/>
      <c r="AD26" s="28"/>
      <c r="AE26" s="28"/>
    </row>
    <row r="27">
      <c r="A27" s="37" t="s">
        <v>82</v>
      </c>
      <c r="B27" s="14" t="s">
        <v>83</v>
      </c>
      <c r="C27" s="38"/>
      <c r="D27" s="39">
        <v>0.04154773548374219</v>
      </c>
      <c r="E27" s="39">
        <v>0.09961247548790737</v>
      </c>
      <c r="F27" s="39">
        <v>0.001028226475173306</v>
      </c>
      <c r="G27" s="39">
        <v>0.06503681021564922</v>
      </c>
      <c r="H27" s="38">
        <v>0.0499082339620969</v>
      </c>
      <c r="I27" s="38">
        <v>0.04537589998325613</v>
      </c>
      <c r="J27" s="38">
        <v>0.0</v>
      </c>
      <c r="K27" s="38">
        <v>0.0017464103009754261</v>
      </c>
      <c r="L27" s="28"/>
      <c r="M27" s="28"/>
      <c r="N27" s="38">
        <v>0.6712999495542729</v>
      </c>
      <c r="O27" s="38">
        <v>0.23899120611676664</v>
      </c>
      <c r="P27" s="38">
        <v>0.13061887683066817</v>
      </c>
      <c r="Q27" s="40"/>
      <c r="R27" s="38"/>
      <c r="S27" s="38"/>
      <c r="T27" s="38"/>
      <c r="U27" s="28"/>
      <c r="V27" s="28"/>
      <c r="W27" s="28"/>
      <c r="X27" s="28"/>
      <c r="Y27" s="28"/>
      <c r="Z27" s="28"/>
      <c r="AA27" s="28"/>
      <c r="AB27" s="28"/>
      <c r="AC27" s="28"/>
      <c r="AD27" s="28"/>
      <c r="AE27" s="28"/>
    </row>
    <row r="28">
      <c r="A28" s="37" t="s">
        <v>84</v>
      </c>
      <c r="B28" s="14" t="s">
        <v>85</v>
      </c>
      <c r="C28" s="38"/>
      <c r="D28" s="39">
        <v>0.0340765671013883</v>
      </c>
      <c r="E28" s="39">
        <v>0.04792056410994388</v>
      </c>
      <c r="F28" s="39">
        <v>0.025510204081632654</v>
      </c>
      <c r="G28" s="39">
        <v>0.08575987235739928</v>
      </c>
      <c r="H28" s="38">
        <v>0.05069364764785647</v>
      </c>
      <c r="I28" s="38">
        <v>0.0</v>
      </c>
      <c r="J28" s="38">
        <v>0.08064516129032258</v>
      </c>
      <c r="K28" s="38">
        <v>0.0017464103009754261</v>
      </c>
      <c r="L28" s="28"/>
      <c r="M28" s="28"/>
      <c r="N28" s="38">
        <v>0.0</v>
      </c>
      <c r="O28" s="38">
        <v>0.0</v>
      </c>
      <c r="P28" s="38">
        <v>0.0</v>
      </c>
      <c r="Q28" s="40"/>
      <c r="R28" s="38"/>
      <c r="S28" s="38"/>
      <c r="T28" s="38"/>
      <c r="U28" s="28"/>
      <c r="V28" s="28"/>
      <c r="W28" s="28"/>
      <c r="X28" s="28"/>
      <c r="Y28" s="28"/>
      <c r="Z28" s="28"/>
      <c r="AA28" s="28"/>
      <c r="AB28" s="28"/>
      <c r="AC28" s="28"/>
      <c r="AD28" s="28"/>
      <c r="AE28" s="28"/>
    </row>
    <row r="29">
      <c r="A29" s="37" t="s">
        <v>86</v>
      </c>
      <c r="B29" s="14" t="s">
        <v>87</v>
      </c>
      <c r="C29" s="38"/>
      <c r="D29" s="39">
        <v>0.11473223975937238</v>
      </c>
      <c r="E29" s="39">
        <v>0.07125329455603018</v>
      </c>
      <c r="F29" s="39">
        <v>0.0</v>
      </c>
      <c r="G29" s="39">
        <v>0.07180307473562605</v>
      </c>
      <c r="H29" s="38">
        <v>0.09474701901385756</v>
      </c>
      <c r="I29" s="38">
        <v>0.06605476978633765</v>
      </c>
      <c r="J29" s="38">
        <v>0.09254424136930664</v>
      </c>
      <c r="K29" s="38">
        <v>0.0017464103009754261</v>
      </c>
      <c r="L29" s="28"/>
      <c r="M29" s="28"/>
      <c r="N29" s="38">
        <v>0.0</v>
      </c>
      <c r="O29" s="38">
        <v>0.0</v>
      </c>
      <c r="P29" s="38">
        <v>0.0</v>
      </c>
      <c r="Q29" s="40"/>
      <c r="R29" s="38"/>
      <c r="S29" s="38"/>
      <c r="T29" s="38"/>
      <c r="U29" s="28"/>
      <c r="V29" s="28"/>
      <c r="W29" s="28"/>
      <c r="X29" s="28"/>
      <c r="Y29" s="28"/>
      <c r="Z29" s="28"/>
      <c r="AA29" s="28"/>
      <c r="AB29" s="28"/>
      <c r="AC29" s="28"/>
      <c r="AD29" s="28"/>
      <c r="AE29" s="28"/>
    </row>
    <row r="30">
      <c r="A30" s="37" t="s">
        <v>88</v>
      </c>
      <c r="B30" s="14" t="s">
        <v>89</v>
      </c>
      <c r="C30" s="38"/>
      <c r="D30" s="39">
        <v>0.021583408927398417</v>
      </c>
      <c r="E30" s="39">
        <v>0.06476149854268856</v>
      </c>
      <c r="F30" s="39">
        <v>9.928295642581356E-4</v>
      </c>
      <c r="G30" s="39">
        <v>0.0374875868917577</v>
      </c>
      <c r="H30" s="38">
        <v>0.02690509122044392</v>
      </c>
      <c r="I30" s="38">
        <v>0.0</v>
      </c>
      <c r="J30" s="38">
        <v>0.010933921085613035</v>
      </c>
      <c r="K30" s="38">
        <v>0.0017464103009754261</v>
      </c>
      <c r="L30" s="28"/>
      <c r="M30" s="28"/>
      <c r="N30" s="38">
        <v>0.5044357498307049</v>
      </c>
      <c r="O30" s="38">
        <v>0.17958545705314272</v>
      </c>
      <c r="P30" s="38">
        <v>0.09815110386924833</v>
      </c>
      <c r="Q30" s="40"/>
      <c r="R30" s="38"/>
      <c r="S30" s="38"/>
      <c r="T30" s="38"/>
      <c r="U30" s="28"/>
      <c r="V30" s="28"/>
      <c r="W30" s="28"/>
      <c r="X30" s="28"/>
      <c r="Y30" s="28"/>
      <c r="Z30" s="28"/>
      <c r="AA30" s="28"/>
      <c r="AB30" s="28"/>
      <c r="AC30" s="28"/>
      <c r="AD30" s="28"/>
      <c r="AE30" s="28"/>
    </row>
    <row r="31">
      <c r="A31" s="37" t="s">
        <v>90</v>
      </c>
      <c r="B31" s="14" t="s">
        <v>91</v>
      </c>
      <c r="C31" s="38"/>
      <c r="D31" s="39">
        <v>0.03855196270002468</v>
      </c>
      <c r="E31" s="39">
        <v>0.0392088331337789</v>
      </c>
      <c r="F31" s="39">
        <v>0.0014441544298253403</v>
      </c>
      <c r="G31" s="39">
        <v>0.0245222000429173</v>
      </c>
      <c r="H31" s="38">
        <v>0.035830796686262815</v>
      </c>
      <c r="I31" s="38">
        <v>0.0</v>
      </c>
      <c r="J31" s="38">
        <v>0.04634098319719169</v>
      </c>
      <c r="K31" s="38">
        <v>0.0017464103009754261</v>
      </c>
      <c r="L31" s="28"/>
      <c r="M31" s="28"/>
      <c r="N31" s="38">
        <v>0.3951877724505585</v>
      </c>
      <c r="O31" s="38">
        <v>0.14069180616394725</v>
      </c>
      <c r="P31" s="38">
        <v>0.07689406651822245</v>
      </c>
      <c r="Q31" s="40"/>
      <c r="R31" s="38"/>
      <c r="S31" s="38"/>
      <c r="T31" s="38"/>
      <c r="U31" s="28"/>
      <c r="V31" s="28"/>
      <c r="W31" s="28"/>
      <c r="X31" s="28"/>
      <c r="Y31" s="28"/>
      <c r="Z31" s="28"/>
      <c r="AA31" s="28"/>
      <c r="AB31" s="28"/>
      <c r="AC31" s="28"/>
      <c r="AD31" s="28"/>
      <c r="AE31" s="28"/>
    </row>
    <row r="32">
      <c r="A32" s="37" t="s">
        <v>92</v>
      </c>
      <c r="B32" s="14" t="s">
        <v>93</v>
      </c>
      <c r="C32" s="38"/>
      <c r="D32" s="39">
        <v>0.011435012225827856</v>
      </c>
      <c r="E32" s="39">
        <v>0.05569324107302179</v>
      </c>
      <c r="F32" s="39">
        <v>0.00823264258436111</v>
      </c>
      <c r="G32" s="39">
        <v>0.014275099311251465</v>
      </c>
      <c r="H32" s="38">
        <v>0.020310391877367766</v>
      </c>
      <c r="I32" s="38">
        <v>0.006065890738143079</v>
      </c>
      <c r="J32" s="38">
        <v>0.08146336130319512</v>
      </c>
      <c r="K32" s="38">
        <v>0.0017464103009754261</v>
      </c>
      <c r="L32" s="28"/>
      <c r="M32" s="28"/>
      <c r="N32" s="38">
        <v>0.37741812489124577</v>
      </c>
      <c r="O32" s="38">
        <v>0.13436558864331463</v>
      </c>
      <c r="P32" s="38">
        <v>0.0734365191023238</v>
      </c>
      <c r="Q32" s="40"/>
      <c r="R32" s="38"/>
      <c r="S32" s="38"/>
      <c r="T32" s="38"/>
      <c r="U32" s="28"/>
      <c r="V32" s="28"/>
      <c r="W32" s="28"/>
      <c r="X32" s="28"/>
      <c r="Y32" s="28"/>
      <c r="Z32" s="28"/>
      <c r="AA32" s="28"/>
      <c r="AB32" s="28"/>
      <c r="AC32" s="28"/>
      <c r="AD32" s="28"/>
      <c r="AE32" s="28"/>
    </row>
    <row r="33">
      <c r="A33" s="37" t="s">
        <v>94</v>
      </c>
      <c r="B33" s="14" t="s">
        <v>95</v>
      </c>
      <c r="C33" s="38"/>
      <c r="D33" s="39">
        <v>0.003290457672749028</v>
      </c>
      <c r="E33" s="39">
        <v>0.06528895391367959</v>
      </c>
      <c r="F33" s="39">
        <v>0.0</v>
      </c>
      <c r="G33" s="39">
        <v>0.02388535031847134</v>
      </c>
      <c r="H33" s="38">
        <v>0.050409267790848505</v>
      </c>
      <c r="I33" s="38">
        <v>0.0</v>
      </c>
      <c r="J33" s="38">
        <v>0.0</v>
      </c>
      <c r="K33" s="38">
        <v>0.0017464103009754261</v>
      </c>
      <c r="L33" s="28"/>
      <c r="M33" s="28"/>
      <c r="N33" s="38">
        <v>0.037456823736515314</v>
      </c>
      <c r="O33" s="38">
        <v>0.013335099292107416</v>
      </c>
      <c r="P33" s="38">
        <v>0.007288199931128387</v>
      </c>
      <c r="Q33" s="40"/>
      <c r="R33" s="38"/>
      <c r="S33" s="38"/>
      <c r="T33" s="38"/>
      <c r="U33" s="28"/>
      <c r="V33" s="28"/>
      <c r="W33" s="28"/>
      <c r="X33" s="28"/>
      <c r="Y33" s="28"/>
      <c r="Z33" s="28"/>
      <c r="AA33" s="28"/>
      <c r="AB33" s="28"/>
      <c r="AC33" s="28"/>
      <c r="AD33" s="28"/>
      <c r="AE33" s="28"/>
    </row>
    <row r="34">
      <c r="A34" s="37" t="s">
        <v>96</v>
      </c>
      <c r="B34" s="20" t="s">
        <v>97</v>
      </c>
      <c r="C34" s="38"/>
      <c r="D34" s="39">
        <v>0.031031056533591502</v>
      </c>
      <c r="E34" s="39">
        <v>0.024614514449430955</v>
      </c>
      <c r="F34" s="39">
        <v>0.0</v>
      </c>
      <c r="G34" s="39">
        <v>0.08606525614198249</v>
      </c>
      <c r="H34" s="38">
        <v>0.02859596759183472</v>
      </c>
      <c r="I34" s="38">
        <v>0.0</v>
      </c>
      <c r="J34" s="38">
        <v>0.04608294930875576</v>
      </c>
      <c r="K34" s="38">
        <v>0.0017464103009754261</v>
      </c>
      <c r="L34" s="28"/>
      <c r="M34" s="28"/>
      <c r="N34" s="38">
        <v>0.0</v>
      </c>
      <c r="O34" s="38">
        <v>0.0</v>
      </c>
      <c r="P34" s="38">
        <v>0.0</v>
      </c>
      <c r="Q34" s="40"/>
      <c r="R34" s="38"/>
      <c r="S34" s="38"/>
      <c r="T34" s="38"/>
      <c r="U34" s="28"/>
      <c r="V34" s="28"/>
      <c r="W34" s="28"/>
      <c r="X34" s="28"/>
      <c r="Y34" s="28"/>
      <c r="Z34" s="28"/>
      <c r="AA34" s="28"/>
      <c r="AB34" s="28"/>
      <c r="AC34" s="28"/>
      <c r="AD34" s="28"/>
      <c r="AE34" s="28"/>
    </row>
    <row r="35">
      <c r="A35" s="37" t="s">
        <v>98</v>
      </c>
      <c r="B35" s="14" t="s">
        <v>99</v>
      </c>
      <c r="C35" s="38"/>
      <c r="D35" s="39">
        <v>0.039006842068138536</v>
      </c>
      <c r="E35" s="39">
        <v>0.1299468399291199</v>
      </c>
      <c r="F35" s="39">
        <v>0.0</v>
      </c>
      <c r="G35" s="39">
        <v>0.0010385756676557863</v>
      </c>
      <c r="H35" s="38">
        <v>0.024459224266534064</v>
      </c>
      <c r="I35" s="38">
        <v>0.0</v>
      </c>
      <c r="J35" s="38">
        <v>0.06832358674463937</v>
      </c>
      <c r="K35" s="38">
        <v>0.0017464103009754261</v>
      </c>
      <c r="L35" s="28"/>
      <c r="M35" s="28"/>
      <c r="N35" s="38">
        <v>0.4605832157157946</v>
      </c>
      <c r="O35" s="38">
        <v>0.1639734046072014</v>
      </c>
      <c r="P35" s="38">
        <v>0.08961845202550635</v>
      </c>
      <c r="Q35" s="40"/>
      <c r="R35" s="38"/>
      <c r="S35" s="38"/>
      <c r="T35" s="38"/>
      <c r="U35" s="28"/>
      <c r="V35" s="28"/>
      <c r="W35" s="28"/>
      <c r="X35" s="28"/>
      <c r="Y35" s="28"/>
      <c r="Z35" s="28"/>
      <c r="AA35" s="28"/>
      <c r="AB35" s="28"/>
      <c r="AC35" s="28"/>
      <c r="AD35" s="28"/>
      <c r="AE35" s="28"/>
    </row>
    <row r="36">
      <c r="A36" s="37" t="s">
        <v>100</v>
      </c>
      <c r="B36" s="19" t="s">
        <v>101</v>
      </c>
      <c r="C36" s="38"/>
      <c r="D36" s="39">
        <v>0.07311711778841676</v>
      </c>
      <c r="E36" s="39">
        <v>0.06189004115818041</v>
      </c>
      <c r="F36" s="39">
        <v>0.0</v>
      </c>
      <c r="G36" s="39">
        <v>0.02223326856161598</v>
      </c>
      <c r="H36" s="38">
        <v>0.05970559185333467</v>
      </c>
      <c r="I36" s="38">
        <v>0.0</v>
      </c>
      <c r="J36" s="38">
        <v>0.08379888268156424</v>
      </c>
      <c r="K36" s="38">
        <v>0.0017464103009754261</v>
      </c>
      <c r="L36" s="28"/>
      <c r="M36" s="28"/>
      <c r="N36" s="38">
        <v>0.11360935249785795</v>
      </c>
      <c r="O36" s="38">
        <v>0.04044635516155782</v>
      </c>
      <c r="P36" s="38">
        <v>0.02210565639187484</v>
      </c>
      <c r="Q36" s="40"/>
      <c r="R36" s="38"/>
      <c r="S36" s="38"/>
      <c r="T36" s="38"/>
      <c r="U36" s="28"/>
      <c r="V36" s="28"/>
      <c r="W36" s="28"/>
      <c r="X36" s="28"/>
      <c r="Y36" s="28"/>
      <c r="Z36" s="28"/>
      <c r="AA36" s="28"/>
      <c r="AB36" s="28"/>
      <c r="AC36" s="28"/>
      <c r="AD36" s="28"/>
      <c r="AE36" s="28"/>
    </row>
    <row r="37">
      <c r="A37" s="37" t="s">
        <v>102</v>
      </c>
      <c r="B37" s="14" t="s">
        <v>103</v>
      </c>
      <c r="C37" s="38"/>
      <c r="D37" s="39">
        <v>0.05163402619247867</v>
      </c>
      <c r="E37" s="39">
        <v>0.04826470954098769</v>
      </c>
      <c r="F37" s="39">
        <v>1.6165535079211123E-4</v>
      </c>
      <c r="G37" s="39">
        <v>0.013401015228426396</v>
      </c>
      <c r="H37" s="38">
        <v>0.04236041070749492</v>
      </c>
      <c r="I37" s="38">
        <v>0.0</v>
      </c>
      <c r="J37" s="38">
        <v>0.04636118598382749</v>
      </c>
      <c r="K37" s="38">
        <v>0.0017464103009754261</v>
      </c>
      <c r="L37" s="28"/>
      <c r="M37" s="28"/>
      <c r="N37" s="38">
        <v>0.0</v>
      </c>
      <c r="O37" s="38">
        <v>0.0</v>
      </c>
      <c r="P37" s="38">
        <v>0.0</v>
      </c>
      <c r="Q37" s="40"/>
      <c r="R37" s="38"/>
      <c r="S37" s="38"/>
      <c r="T37" s="38"/>
      <c r="U37" s="28"/>
      <c r="V37" s="28"/>
      <c r="W37" s="28"/>
      <c r="X37" s="28"/>
      <c r="Y37" s="28"/>
      <c r="Z37" s="28"/>
      <c r="AA37" s="28"/>
      <c r="AB37" s="28"/>
      <c r="AC37" s="28"/>
      <c r="AD37" s="28"/>
      <c r="AE37" s="28"/>
    </row>
    <row r="38">
      <c r="A38" s="37" t="s">
        <v>104</v>
      </c>
      <c r="B38" s="14" t="s">
        <v>105</v>
      </c>
      <c r="C38" s="38"/>
      <c r="D38" s="39">
        <v>5.48621588259498E-4</v>
      </c>
      <c r="E38" s="39">
        <v>0.0</v>
      </c>
      <c r="F38" s="39">
        <v>0.0</v>
      </c>
      <c r="G38" s="39">
        <v>0.0</v>
      </c>
      <c r="H38" s="38">
        <v>5.155968032998196E-4</v>
      </c>
      <c r="I38" s="38">
        <v>0.0</v>
      </c>
      <c r="J38" s="38">
        <v>0.038314176245210725</v>
      </c>
      <c r="K38" s="38">
        <v>0.0017464103009754261</v>
      </c>
      <c r="L38" s="28"/>
      <c r="M38" s="28"/>
      <c r="N38" s="38">
        <v>0.1285914421978198</v>
      </c>
      <c r="O38" s="38">
        <v>0.045780167103478694</v>
      </c>
      <c r="P38" s="38">
        <v>0.025020811875626478</v>
      </c>
      <c r="Q38" s="40"/>
      <c r="R38" s="38"/>
      <c r="S38" s="38"/>
      <c r="T38" s="38"/>
      <c r="U38" s="28"/>
      <c r="V38" s="28"/>
      <c r="W38" s="28"/>
      <c r="X38" s="28"/>
      <c r="Y38" s="28"/>
      <c r="Z38" s="28"/>
      <c r="AA38" s="28"/>
      <c r="AB38" s="28"/>
      <c r="AC38" s="28"/>
      <c r="AD38" s="28"/>
      <c r="AE38" s="28"/>
    </row>
    <row r="39">
      <c r="A39" s="37" t="s">
        <v>106</v>
      </c>
      <c r="B39" s="14" t="s">
        <v>107</v>
      </c>
      <c r="C39" s="38"/>
      <c r="D39" s="39">
        <v>0.02845380355581463</v>
      </c>
      <c r="E39" s="39">
        <v>0.06788710907704043</v>
      </c>
      <c r="F39" s="39">
        <v>0.040505736361507845</v>
      </c>
      <c r="G39" s="39">
        <v>0.044481667597245485</v>
      </c>
      <c r="H39" s="38">
        <v>0.03558805606337599</v>
      </c>
      <c r="I39" s="38">
        <v>0.0</v>
      </c>
      <c r="J39" s="38">
        <v>0.05305197901764425</v>
      </c>
      <c r="K39" s="38">
        <v>0.0017464103009754261</v>
      </c>
      <c r="L39" s="28"/>
      <c r="M39" s="28"/>
      <c r="N39" s="38">
        <v>0.428836862519785</v>
      </c>
      <c r="O39" s="38">
        <v>0.1526713044876336</v>
      </c>
      <c r="P39" s="38">
        <v>0.08344137276207761</v>
      </c>
      <c r="Q39" s="40"/>
      <c r="R39" s="38"/>
      <c r="S39" s="38"/>
      <c r="T39" s="38"/>
      <c r="U39" s="28"/>
      <c r="V39" s="28"/>
      <c r="W39" s="28"/>
      <c r="X39" s="28"/>
      <c r="Y39" s="28"/>
      <c r="Z39" s="28"/>
      <c r="AA39" s="28"/>
      <c r="AB39" s="28"/>
      <c r="AC39" s="28"/>
      <c r="AD39" s="28"/>
      <c r="AE39" s="28"/>
    </row>
    <row r="40">
      <c r="A40" s="37" t="s">
        <v>108</v>
      </c>
      <c r="B40" s="14" t="s">
        <v>109</v>
      </c>
      <c r="C40" s="38"/>
      <c r="D40" s="39">
        <v>0.03919554780614804</v>
      </c>
      <c r="E40" s="39">
        <v>0.023880597014925373</v>
      </c>
      <c r="F40" s="39">
        <v>0.0</v>
      </c>
      <c r="G40" s="39">
        <v>0.02278129340947677</v>
      </c>
      <c r="H40" s="38">
        <v>0.026304673805149</v>
      </c>
      <c r="I40" s="38">
        <v>0.0</v>
      </c>
      <c r="J40" s="38">
        <v>0.019217182421930195</v>
      </c>
      <c r="K40" s="38">
        <v>0.0017464103009754261</v>
      </c>
      <c r="L40" s="28"/>
      <c r="M40" s="28"/>
      <c r="N40" s="38">
        <v>0.30843423851271695</v>
      </c>
      <c r="O40" s="38">
        <v>0.10980645942071711</v>
      </c>
      <c r="P40" s="38">
        <v>0.06001390859243075</v>
      </c>
      <c r="Q40" s="40"/>
      <c r="R40" s="38"/>
      <c r="S40" s="38"/>
      <c r="T40" s="38"/>
      <c r="U40" s="28"/>
      <c r="V40" s="28"/>
      <c r="W40" s="28"/>
      <c r="X40" s="28"/>
      <c r="Y40" s="28"/>
      <c r="Z40" s="28"/>
      <c r="AA40" s="28"/>
      <c r="AB40" s="28"/>
      <c r="AC40" s="28"/>
      <c r="AD40" s="28"/>
      <c r="AE40" s="28"/>
    </row>
    <row r="41">
      <c r="A41" s="37" t="s">
        <v>110</v>
      </c>
      <c r="B41" s="14" t="s">
        <v>111</v>
      </c>
      <c r="C41" s="38"/>
      <c r="D41" s="39">
        <v>0.07466842786915577</v>
      </c>
      <c r="E41" s="39">
        <v>0.17564856082532807</v>
      </c>
      <c r="F41" s="39">
        <v>0.0</v>
      </c>
      <c r="G41" s="39">
        <v>0.04467232116071672</v>
      </c>
      <c r="H41" s="38">
        <v>0.07863509814896326</v>
      </c>
      <c r="I41" s="38">
        <v>0.0</v>
      </c>
      <c r="J41" s="38">
        <v>0.06531076954924184</v>
      </c>
      <c r="K41" s="38">
        <v>0.0017464103009754261</v>
      </c>
      <c r="L41" s="28"/>
      <c r="M41" s="28"/>
      <c r="N41" s="38">
        <v>0.3169142193516825</v>
      </c>
      <c r="O41" s="38">
        <v>0.1128254390138142</v>
      </c>
      <c r="P41" s="38">
        <v>0.06166390956958965</v>
      </c>
      <c r="Q41" s="40"/>
      <c r="R41" s="38"/>
      <c r="S41" s="38"/>
      <c r="T41" s="38"/>
      <c r="U41" s="28"/>
      <c r="V41" s="28"/>
      <c r="W41" s="28"/>
      <c r="X41" s="28"/>
      <c r="Y41" s="28"/>
      <c r="Z41" s="28"/>
      <c r="AA41" s="28"/>
      <c r="AB41" s="28"/>
      <c r="AC41" s="28"/>
      <c r="AD41" s="28"/>
      <c r="AE41" s="28"/>
    </row>
    <row r="42">
      <c r="A42" s="37" t="s">
        <v>112</v>
      </c>
      <c r="B42" s="14" t="s">
        <v>113</v>
      </c>
      <c r="C42" s="38"/>
      <c r="D42" s="39">
        <v>0.02986870897155361</v>
      </c>
      <c r="E42" s="39">
        <v>0.0379746835443038</v>
      </c>
      <c r="F42" s="39">
        <v>0.0</v>
      </c>
      <c r="G42" s="39">
        <v>0.06887052341597796</v>
      </c>
      <c r="H42" s="38">
        <v>0.028332233586275155</v>
      </c>
      <c r="I42" s="38">
        <v>0.0</v>
      </c>
      <c r="J42" s="38">
        <v>0.038250577367205545</v>
      </c>
      <c r="K42" s="38">
        <v>0.0017464103009754261</v>
      </c>
      <c r="L42" s="28"/>
      <c r="M42" s="28"/>
      <c r="N42" s="38">
        <v>0.2443068229263498</v>
      </c>
      <c r="O42" s="38">
        <v>0.0869762947434919</v>
      </c>
      <c r="P42" s="38">
        <v>0.04753625087250035</v>
      </c>
      <c r="Q42" s="40"/>
      <c r="R42" s="38"/>
      <c r="S42" s="38"/>
      <c r="T42" s="38"/>
      <c r="U42" s="28"/>
      <c r="V42" s="28"/>
      <c r="W42" s="28"/>
      <c r="X42" s="28"/>
      <c r="Y42" s="28"/>
      <c r="Z42" s="28"/>
      <c r="AA42" s="28"/>
      <c r="AB42" s="28"/>
      <c r="AC42" s="28"/>
      <c r="AD42" s="28"/>
      <c r="AE42" s="28"/>
    </row>
    <row r="43">
      <c r="A43" s="37" t="s">
        <v>114</v>
      </c>
      <c r="B43" s="14" t="s">
        <v>115</v>
      </c>
      <c r="C43" s="38"/>
      <c r="D43" s="39">
        <v>0.041808015454787156</v>
      </c>
      <c r="E43" s="39">
        <v>0.07429459777316631</v>
      </c>
      <c r="F43" s="39">
        <v>0.0011014039445705257</v>
      </c>
      <c r="G43" s="39">
        <v>0.03664210046168285</v>
      </c>
      <c r="H43" s="38">
        <v>0.0451000913432071</v>
      </c>
      <c r="I43" s="38">
        <v>0.003777650104163702</v>
      </c>
      <c r="J43" s="38">
        <v>0.02974831366256521</v>
      </c>
      <c r="K43" s="38">
        <v>0.0017464103009754261</v>
      </c>
      <c r="L43" s="28"/>
      <c r="M43" s="28"/>
      <c r="N43" s="38">
        <v>0.0</v>
      </c>
      <c r="O43" s="38">
        <v>0.0</v>
      </c>
      <c r="P43" s="38">
        <v>0.0</v>
      </c>
      <c r="Q43" s="40"/>
      <c r="R43" s="38"/>
      <c r="S43" s="38"/>
      <c r="T43" s="38"/>
      <c r="U43" s="28"/>
      <c r="V43" s="28"/>
      <c r="W43" s="28"/>
      <c r="X43" s="28"/>
      <c r="Y43" s="28"/>
      <c r="Z43" s="28"/>
      <c r="AA43" s="28"/>
      <c r="AB43" s="28"/>
      <c r="AC43" s="28"/>
      <c r="AD43" s="28"/>
      <c r="AE43" s="28"/>
    </row>
    <row r="44">
      <c r="A44" s="37" t="s">
        <v>116</v>
      </c>
      <c r="B44" s="14" t="s">
        <v>117</v>
      </c>
      <c r="C44" s="38"/>
      <c r="D44" s="39">
        <v>0.0157856093979442</v>
      </c>
      <c r="E44" s="39">
        <v>0.06150341685649203</v>
      </c>
      <c r="F44" s="39">
        <v>0.0</v>
      </c>
      <c r="G44" s="39">
        <v>0.0</v>
      </c>
      <c r="H44" s="38">
        <v>0.020074503311258277</v>
      </c>
      <c r="I44" s="38">
        <v>0.0</v>
      </c>
      <c r="J44" s="38">
        <v>0.07155635062611806</v>
      </c>
      <c r="K44" s="38">
        <v>0.0017464103009754261</v>
      </c>
      <c r="L44" s="28"/>
      <c r="M44" s="28"/>
      <c r="N44" s="38">
        <v>0.2393086356023418</v>
      </c>
      <c r="O44" s="38">
        <v>0.0851968773343958</v>
      </c>
      <c r="P44" s="38">
        <v>0.04656372344286969</v>
      </c>
      <c r="Q44" s="40"/>
      <c r="R44" s="38"/>
      <c r="S44" s="38"/>
      <c r="T44" s="38"/>
      <c r="U44" s="28"/>
      <c r="V44" s="28"/>
      <c r="W44" s="28"/>
      <c r="X44" s="28"/>
      <c r="Y44" s="28"/>
      <c r="Z44" s="28"/>
      <c r="AA44" s="28"/>
      <c r="AB44" s="28"/>
      <c r="AC44" s="28"/>
      <c r="AD44" s="28"/>
      <c r="AE44" s="28"/>
    </row>
    <row r="45">
      <c r="A45" s="37" t="s">
        <v>118</v>
      </c>
      <c r="B45" s="14" t="s">
        <v>119</v>
      </c>
      <c r="C45" s="38"/>
      <c r="D45" s="39">
        <v>0.040614814459361194</v>
      </c>
      <c r="E45" s="39">
        <v>0.08736333209371513</v>
      </c>
      <c r="F45" s="39">
        <v>0.0034487163111508496</v>
      </c>
      <c r="G45" s="39">
        <v>0.08800122436486073</v>
      </c>
      <c r="H45" s="38">
        <v>0.04958311938473584</v>
      </c>
      <c r="I45" s="38">
        <v>0.0</v>
      </c>
      <c r="J45" s="38">
        <v>0.034562746462537694</v>
      </c>
      <c r="K45" s="38">
        <v>0.0017464103009754261</v>
      </c>
      <c r="L45" s="28"/>
      <c r="M45" s="28"/>
      <c r="N45" s="38">
        <v>0.0</v>
      </c>
      <c r="O45" s="38">
        <v>0.0</v>
      </c>
      <c r="P45" s="38">
        <v>0.0</v>
      </c>
      <c r="Q45" s="40"/>
      <c r="R45" s="38"/>
      <c r="S45" s="38"/>
      <c r="T45" s="38"/>
      <c r="U45" s="28"/>
      <c r="V45" s="28"/>
      <c r="W45" s="28"/>
      <c r="X45" s="28"/>
      <c r="Y45" s="28"/>
      <c r="Z45" s="28"/>
      <c r="AA45" s="28"/>
      <c r="AB45" s="28"/>
      <c r="AC45" s="28"/>
      <c r="AD45" s="28"/>
      <c r="AE45" s="28"/>
    </row>
    <row r="46">
      <c r="A46" s="37" t="s">
        <v>120</v>
      </c>
      <c r="B46" s="19" t="s">
        <v>121</v>
      </c>
      <c r="C46" s="38"/>
      <c r="D46" s="39">
        <v>0.041808015454787156</v>
      </c>
      <c r="E46" s="39">
        <v>0.07429459777316631</v>
      </c>
      <c r="F46" s="39">
        <v>0.0011014039445705257</v>
      </c>
      <c r="G46" s="39">
        <v>0.03664210046168285</v>
      </c>
      <c r="H46" s="38">
        <v>0.0451000913432071</v>
      </c>
      <c r="I46" s="38">
        <v>0.003777650104163702</v>
      </c>
      <c r="J46" s="38">
        <v>0.02974831366256521</v>
      </c>
      <c r="K46" s="38">
        <v>0.0017464103009754261</v>
      </c>
      <c r="L46" s="28"/>
      <c r="M46" s="28"/>
      <c r="N46" s="38">
        <v>0.6408748600699314</v>
      </c>
      <c r="O46" s="38">
        <v>0.22815949245895795</v>
      </c>
      <c r="P46" s="38">
        <v>0.12469888381032612</v>
      </c>
      <c r="Q46" s="20"/>
      <c r="R46" s="38"/>
      <c r="S46" s="38"/>
      <c r="T46" s="38"/>
      <c r="U46" s="28"/>
      <c r="V46" s="28"/>
      <c r="W46" s="28"/>
      <c r="X46" s="28"/>
      <c r="Y46" s="28"/>
      <c r="Z46" s="28"/>
      <c r="AA46" s="28"/>
      <c r="AB46" s="28"/>
      <c r="AC46" s="28"/>
      <c r="AD46" s="28"/>
      <c r="AE46" s="28"/>
    </row>
    <row r="47">
      <c r="A47" s="37" t="s">
        <v>122</v>
      </c>
      <c r="B47" s="14" t="s">
        <v>123</v>
      </c>
      <c r="C47" s="38"/>
      <c r="D47" s="39">
        <v>0.006048387096774193</v>
      </c>
      <c r="E47" s="39">
        <v>0.02391441157960982</v>
      </c>
      <c r="F47" s="39">
        <v>0.0</v>
      </c>
      <c r="G47" s="39">
        <v>0.05</v>
      </c>
      <c r="H47" s="38">
        <v>0.01033505584264044</v>
      </c>
      <c r="I47" s="38">
        <v>0.0</v>
      </c>
      <c r="J47" s="38">
        <v>0.03755868544600939</v>
      </c>
      <c r="K47" s="38">
        <v>0.0017464103009754261</v>
      </c>
      <c r="L47" s="28"/>
      <c r="M47" s="28"/>
      <c r="N47" s="38">
        <v>0.35470036740691874</v>
      </c>
      <c r="O47" s="38">
        <v>0.12627778189604397</v>
      </c>
      <c r="P47" s="38">
        <v>0.06901618811811241</v>
      </c>
      <c r="Q47" s="14"/>
      <c r="R47" s="38"/>
      <c r="S47" s="38"/>
      <c r="T47" s="38"/>
      <c r="U47" s="28"/>
      <c r="V47" s="28"/>
      <c r="W47" s="28"/>
      <c r="X47" s="28"/>
      <c r="Y47" s="28"/>
      <c r="Z47" s="28"/>
      <c r="AA47" s="28"/>
      <c r="AB47" s="28"/>
      <c r="AC47" s="28"/>
      <c r="AD47" s="28"/>
      <c r="AE47" s="28"/>
    </row>
    <row r="48">
      <c r="A48" s="37" t="s">
        <v>124</v>
      </c>
      <c r="B48" s="14" t="s">
        <v>125</v>
      </c>
      <c r="C48" s="38"/>
      <c r="D48" s="39">
        <v>0.023793787177792465</v>
      </c>
      <c r="E48" s="39">
        <v>0.16464857341684064</v>
      </c>
      <c r="F48" s="39">
        <v>0.0</v>
      </c>
      <c r="G48" s="39">
        <v>0.0779436152570481</v>
      </c>
      <c r="H48" s="38">
        <v>0.11667712160587866</v>
      </c>
      <c r="I48" s="38">
        <v>0.0</v>
      </c>
      <c r="J48" s="38">
        <v>0.0392156862745098</v>
      </c>
      <c r="K48" s="38">
        <v>0.0017464103009754261</v>
      </c>
      <c r="L48" s="28"/>
      <c r="M48" s="28"/>
      <c r="N48" s="38">
        <v>0.3767972455040781</v>
      </c>
      <c r="O48" s="38">
        <v>0.13414454779013008</v>
      </c>
      <c r="P48" s="38">
        <v>0.07331571085818048</v>
      </c>
      <c r="Q48" s="40"/>
      <c r="R48" s="38"/>
      <c r="S48" s="38"/>
      <c r="T48" s="38"/>
      <c r="U48" s="28"/>
      <c r="V48" s="28"/>
      <c r="W48" s="28"/>
      <c r="X48" s="28"/>
      <c r="Y48" s="28"/>
      <c r="Z48" s="28"/>
      <c r="AA48" s="28"/>
      <c r="AB48" s="28"/>
      <c r="AC48" s="28"/>
      <c r="AD48" s="28"/>
      <c r="AE48" s="28"/>
    </row>
    <row r="49">
      <c r="A49" s="37" t="s">
        <v>126</v>
      </c>
      <c r="B49" s="19" t="s">
        <v>127</v>
      </c>
      <c r="C49" s="38"/>
      <c r="D49" s="39">
        <v>0.04199288256227758</v>
      </c>
      <c r="E49" s="39">
        <v>0.060240963855421686</v>
      </c>
      <c r="F49" s="39">
        <v>0.0</v>
      </c>
      <c r="G49" s="39">
        <v>0.06075768406004289</v>
      </c>
      <c r="H49" s="38">
        <v>0.04013575328316364</v>
      </c>
      <c r="I49" s="38">
        <v>0.0</v>
      </c>
      <c r="J49" s="38">
        <v>0.06927710843373494</v>
      </c>
      <c r="K49" s="38">
        <v>0.0017464103009754261</v>
      </c>
      <c r="L49" s="28"/>
      <c r="M49" s="28"/>
      <c r="N49" s="38">
        <v>0.0</v>
      </c>
      <c r="O49" s="38">
        <v>0.0</v>
      </c>
      <c r="P49" s="38">
        <v>0.0</v>
      </c>
      <c r="Q49" s="40"/>
      <c r="R49" s="38"/>
      <c r="S49" s="38"/>
      <c r="T49" s="38"/>
      <c r="U49" s="28"/>
      <c r="V49" s="28"/>
      <c r="W49" s="28"/>
      <c r="X49" s="28"/>
      <c r="Y49" s="28"/>
      <c r="Z49" s="28"/>
      <c r="AA49" s="28"/>
      <c r="AB49" s="28"/>
      <c r="AC49" s="28"/>
      <c r="AD49" s="28"/>
      <c r="AE49" s="28"/>
    </row>
    <row r="50">
      <c r="A50" s="37" t="s">
        <v>128</v>
      </c>
      <c r="B50" s="14" t="s">
        <v>129</v>
      </c>
      <c r="C50" s="38"/>
      <c r="D50" s="39">
        <v>0.023402255639097744</v>
      </c>
      <c r="E50" s="39">
        <v>0.014005602240896359</v>
      </c>
      <c r="F50" s="39">
        <v>0.0</v>
      </c>
      <c r="G50" s="39">
        <v>0.007936507936507936</v>
      </c>
      <c r="H50" s="38">
        <v>0.019215264713786616</v>
      </c>
      <c r="I50" s="38">
        <v>0.010124610591900311</v>
      </c>
      <c r="J50" s="38">
        <v>0.0</v>
      </c>
      <c r="K50" s="38">
        <v>0.0017464103009754261</v>
      </c>
      <c r="L50" s="28"/>
      <c r="M50" s="28"/>
      <c r="N50" s="38">
        <v>0.37745106297940995</v>
      </c>
      <c r="O50" s="38">
        <v>0.13437731501603786</v>
      </c>
      <c r="P50" s="38">
        <v>0.07344292806464209</v>
      </c>
      <c r="Q50" s="40"/>
      <c r="R50" s="38"/>
      <c r="S50" s="38"/>
      <c r="T50" s="38"/>
      <c r="U50" s="28"/>
      <c r="V50" s="28"/>
      <c r="W50" s="28"/>
      <c r="X50" s="28"/>
      <c r="Y50" s="28"/>
      <c r="Z50" s="28"/>
      <c r="AA50" s="28"/>
      <c r="AB50" s="28"/>
      <c r="AC50" s="28"/>
      <c r="AD50" s="28"/>
      <c r="AE50" s="28"/>
    </row>
    <row r="51">
      <c r="A51" s="37" t="s">
        <v>130</v>
      </c>
      <c r="B51" s="14" t="s">
        <v>131</v>
      </c>
      <c r="C51" s="38"/>
      <c r="D51" s="39">
        <v>0.09763145128973066</v>
      </c>
      <c r="E51" s="39">
        <v>0.2064135339949601</v>
      </c>
      <c r="F51" s="39">
        <v>0.0</v>
      </c>
      <c r="G51" s="39">
        <v>0.14419279036048196</v>
      </c>
      <c r="H51" s="38">
        <v>0.1862796984737738</v>
      </c>
      <c r="I51" s="38">
        <v>0.0</v>
      </c>
      <c r="J51" s="38">
        <v>0.05726872246696035</v>
      </c>
      <c r="K51" s="38">
        <v>0.0017464103009754261</v>
      </c>
      <c r="L51" s="28"/>
      <c r="M51" s="28"/>
      <c r="N51" s="38">
        <v>0.12228906935616617</v>
      </c>
      <c r="O51" s="38">
        <v>0.043536443284008075</v>
      </c>
      <c r="P51" s="38">
        <v>0.023794521210043246</v>
      </c>
      <c r="Q51" s="40"/>
      <c r="R51" s="38"/>
      <c r="S51" s="38"/>
      <c r="T51" s="38"/>
      <c r="U51" s="28"/>
      <c r="V51" s="28"/>
      <c r="W51" s="28"/>
      <c r="X51" s="28"/>
      <c r="Y51" s="28"/>
      <c r="Z51" s="28"/>
      <c r="AA51" s="28"/>
      <c r="AB51" s="28"/>
      <c r="AC51" s="28"/>
      <c r="AD51" s="28"/>
      <c r="AE51" s="28"/>
    </row>
    <row r="52">
      <c r="A52" s="37" t="s">
        <v>132</v>
      </c>
      <c r="B52" s="14" t="s">
        <v>133</v>
      </c>
      <c r="C52" s="38"/>
      <c r="D52" s="39">
        <v>0.01775230251259078</v>
      </c>
      <c r="E52" s="39">
        <v>0.02451442579671884</v>
      </c>
      <c r="F52" s="39">
        <v>0.0</v>
      </c>
      <c r="G52" s="39">
        <v>0.016335384479171277</v>
      </c>
      <c r="H52" s="38">
        <v>0.01581406993240424</v>
      </c>
      <c r="I52" s="38">
        <v>0.03171423802370222</v>
      </c>
      <c r="J52" s="38">
        <v>0.0</v>
      </c>
      <c r="K52" s="38">
        <v>0.0017464103009754261</v>
      </c>
      <c r="L52" s="28"/>
      <c r="M52" s="28"/>
      <c r="N52" s="38">
        <v>0.24021968605704686</v>
      </c>
      <c r="O52" s="38">
        <v>0.08552122272895119</v>
      </c>
      <c r="P52" s="38">
        <v>0.04674099202036423</v>
      </c>
      <c r="Q52" s="40"/>
      <c r="R52" s="38"/>
      <c r="S52" s="38"/>
      <c r="T52" s="38"/>
      <c r="U52" s="28"/>
      <c r="V52" s="28"/>
      <c r="W52" s="28"/>
      <c r="X52" s="28"/>
      <c r="Y52" s="28"/>
      <c r="Z52" s="28"/>
      <c r="AA52" s="28"/>
      <c r="AB52" s="28"/>
      <c r="AC52" s="28"/>
      <c r="AD52" s="28"/>
      <c r="AE52" s="28"/>
    </row>
    <row r="53">
      <c r="A53" s="37" t="s">
        <v>134</v>
      </c>
      <c r="B53" s="14" t="s">
        <v>135</v>
      </c>
      <c r="C53" s="38"/>
      <c r="D53" s="39">
        <v>0.12859413946733136</v>
      </c>
      <c r="E53" s="39">
        <v>0.07390415625709744</v>
      </c>
      <c r="F53" s="39">
        <v>0.0</v>
      </c>
      <c r="G53" s="39">
        <v>0.058774887093696326</v>
      </c>
      <c r="H53" s="38">
        <v>0.10071584258101635</v>
      </c>
      <c r="I53" s="38">
        <v>0.0</v>
      </c>
      <c r="J53" s="38">
        <v>0.08011386742578284</v>
      </c>
      <c r="K53" s="38">
        <v>0.0017464103009754261</v>
      </c>
      <c r="L53" s="28"/>
      <c r="M53" s="28"/>
      <c r="N53" s="38">
        <v>0.0</v>
      </c>
      <c r="O53" s="38">
        <v>0.0</v>
      </c>
      <c r="P53" s="38">
        <v>0.0</v>
      </c>
      <c r="Q53" s="40"/>
      <c r="R53" s="38"/>
      <c r="S53" s="38"/>
      <c r="T53" s="38"/>
      <c r="U53" s="28"/>
      <c r="V53" s="28"/>
      <c r="W53" s="28"/>
      <c r="X53" s="28"/>
      <c r="Y53" s="28"/>
      <c r="Z53" s="28"/>
      <c r="AA53" s="28"/>
      <c r="AB53" s="28"/>
      <c r="AC53" s="28"/>
      <c r="AD53" s="28"/>
      <c r="AE53" s="28"/>
    </row>
    <row r="54">
      <c r="A54" s="37" t="s">
        <v>136</v>
      </c>
      <c r="B54" s="14" t="s">
        <v>137</v>
      </c>
      <c r="C54" s="38"/>
      <c r="D54" s="39">
        <v>0.028588807785888078</v>
      </c>
      <c r="E54" s="39">
        <v>0.07586705202312138</v>
      </c>
      <c r="F54" s="39">
        <v>0.0</v>
      </c>
      <c r="G54" s="39">
        <v>0.036973833902161544</v>
      </c>
      <c r="H54" s="38">
        <v>0.04022550662806643</v>
      </c>
      <c r="I54" s="38">
        <v>0.0</v>
      </c>
      <c r="J54" s="38">
        <v>0.18309859154929578</v>
      </c>
      <c r="K54" s="38">
        <v>0.0017464103009754261</v>
      </c>
      <c r="L54" s="28"/>
      <c r="M54" s="28"/>
      <c r="N54" s="38">
        <v>0.0</v>
      </c>
      <c r="O54" s="38">
        <v>0.0</v>
      </c>
      <c r="P54" s="38">
        <v>0.0</v>
      </c>
      <c r="Q54" s="40"/>
      <c r="R54" s="38"/>
      <c r="S54" s="38"/>
      <c r="T54" s="38"/>
      <c r="U54" s="28"/>
      <c r="V54" s="28"/>
      <c r="W54" s="28"/>
      <c r="X54" s="28"/>
      <c r="Y54" s="28"/>
      <c r="Z54" s="28"/>
      <c r="AA54" s="28"/>
      <c r="AB54" s="28"/>
      <c r="AC54" s="28"/>
      <c r="AD54" s="28"/>
      <c r="AE54" s="28"/>
    </row>
    <row r="55">
      <c r="A55" s="37" t="s">
        <v>138</v>
      </c>
      <c r="B55" s="14" t="s">
        <v>139</v>
      </c>
      <c r="C55" s="38"/>
      <c r="D55" s="39">
        <v>0.050374531835205995</v>
      </c>
      <c r="E55" s="39">
        <v>0.1431578947368421</v>
      </c>
      <c r="F55" s="39">
        <v>0.0</v>
      </c>
      <c r="G55" s="39">
        <v>0.1732283464566929</v>
      </c>
      <c r="H55" s="38">
        <v>0.07103027084439724</v>
      </c>
      <c r="I55" s="38">
        <v>0.0</v>
      </c>
      <c r="J55" s="38">
        <v>0.0</v>
      </c>
      <c r="K55" s="38">
        <v>0.0017464103009754261</v>
      </c>
      <c r="L55" s="28"/>
      <c r="M55" s="28"/>
      <c r="N55" s="38">
        <v>0.3434597537244107</v>
      </c>
      <c r="O55" s="38">
        <v>0.12227598236774227</v>
      </c>
      <c r="P55" s="38">
        <v>0.06682903417139825</v>
      </c>
      <c r="Q55" s="40"/>
      <c r="R55" s="38"/>
      <c r="S55" s="38"/>
      <c r="T55" s="38"/>
      <c r="U55" s="28"/>
      <c r="V55" s="28"/>
      <c r="W55" s="28"/>
      <c r="X55" s="28"/>
      <c r="Y55" s="28"/>
      <c r="Z55" s="28"/>
      <c r="AA55" s="28"/>
      <c r="AB55" s="28"/>
      <c r="AC55" s="28"/>
      <c r="AD55" s="28"/>
      <c r="AE55" s="28"/>
    </row>
    <row r="56">
      <c r="A56" s="37" t="s">
        <v>140</v>
      </c>
      <c r="B56" s="14" t="s">
        <v>141</v>
      </c>
      <c r="C56" s="38"/>
      <c r="D56" s="39">
        <v>0.016329919734292833</v>
      </c>
      <c r="E56" s="39">
        <v>0.15658894589855166</v>
      </c>
      <c r="F56" s="39">
        <v>0.0</v>
      </c>
      <c r="G56" s="39">
        <v>0.05393258426966292</v>
      </c>
      <c r="H56" s="38">
        <v>0.08207955168422976</v>
      </c>
      <c r="I56" s="38">
        <v>0.0</v>
      </c>
      <c r="J56" s="38">
        <v>0.08063241106719368</v>
      </c>
      <c r="K56" s="38">
        <v>0.0017464103009754261</v>
      </c>
      <c r="L56" s="28"/>
      <c r="M56" s="28"/>
      <c r="N56" s="38">
        <v>0.0</v>
      </c>
      <c r="O56" s="38">
        <v>0.0</v>
      </c>
      <c r="P56" s="38">
        <v>0.0</v>
      </c>
      <c r="Q56" s="40"/>
      <c r="R56" s="38"/>
      <c r="S56" s="38"/>
      <c r="T56" s="38"/>
      <c r="U56" s="28"/>
      <c r="V56" s="28"/>
      <c r="W56" s="28"/>
      <c r="X56" s="28"/>
      <c r="Y56" s="28"/>
      <c r="Z56" s="28"/>
      <c r="AA56" s="28"/>
      <c r="AB56" s="28"/>
      <c r="AC56" s="28"/>
      <c r="AD56" s="28"/>
      <c r="AE56" s="28"/>
    </row>
    <row r="57">
      <c r="A57" s="37" t="s">
        <v>142</v>
      </c>
      <c r="B57" s="14" t="s">
        <v>143</v>
      </c>
      <c r="C57" s="38"/>
      <c r="D57" s="39">
        <v>0.018725052829302653</v>
      </c>
      <c r="E57" s="39">
        <v>0.09026963657678781</v>
      </c>
      <c r="F57" s="39">
        <v>0.0</v>
      </c>
      <c r="G57" s="39">
        <v>0.01391827714299149</v>
      </c>
      <c r="H57" s="38">
        <v>0.015478560404410943</v>
      </c>
      <c r="I57" s="38">
        <v>0.0</v>
      </c>
      <c r="J57" s="38">
        <v>0.07945560596241089</v>
      </c>
      <c r="K57" s="38">
        <v>0.0017464103009754261</v>
      </c>
      <c r="L57" s="28"/>
      <c r="M57" s="28"/>
      <c r="N57" s="38">
        <v>0.13751995477564577</v>
      </c>
      <c r="O57" s="38">
        <v>0.0489588296241897</v>
      </c>
      <c r="P57" s="38">
        <v>0.02675808637632989</v>
      </c>
      <c r="Q57" s="40"/>
      <c r="R57" s="38"/>
      <c r="S57" s="38"/>
      <c r="T57" s="38"/>
      <c r="U57" s="28"/>
      <c r="V57" s="28"/>
      <c r="W57" s="28"/>
      <c r="X57" s="28"/>
      <c r="Y57" s="28"/>
      <c r="Z57" s="28"/>
      <c r="AA57" s="28"/>
      <c r="AB57" s="28"/>
      <c r="AC57" s="28"/>
      <c r="AD57" s="28"/>
      <c r="AE57" s="28"/>
    </row>
    <row r="58">
      <c r="A58" s="37" t="s">
        <v>144</v>
      </c>
      <c r="B58" s="14" t="s">
        <v>145</v>
      </c>
      <c r="C58" s="38"/>
      <c r="D58" s="39">
        <v>0.041974734423350264</v>
      </c>
      <c r="E58" s="39">
        <v>0.16609936094755304</v>
      </c>
      <c r="F58" s="39">
        <v>1.048777403165457E-4</v>
      </c>
      <c r="G58" s="39">
        <v>0.06725722551142337</v>
      </c>
      <c r="H58" s="38">
        <v>0.06025196876124739</v>
      </c>
      <c r="I58" s="38">
        <v>0.0</v>
      </c>
      <c r="J58" s="38">
        <v>0.011943159951980977</v>
      </c>
      <c r="K58" s="38">
        <v>0.0017464103009754261</v>
      </c>
      <c r="L58" s="28"/>
      <c r="M58" s="28"/>
      <c r="N58" s="38">
        <v>0.17683432402317883</v>
      </c>
      <c r="O58" s="38">
        <v>0.06295523842837095</v>
      </c>
      <c r="P58" s="38">
        <v>0.034407720132192045</v>
      </c>
      <c r="Q58" s="40"/>
      <c r="R58" s="38"/>
      <c r="S58" s="38"/>
      <c r="T58" s="38"/>
      <c r="U58" s="28"/>
      <c r="V58" s="28"/>
      <c r="W58" s="28"/>
      <c r="X58" s="28"/>
      <c r="Y58" s="28"/>
      <c r="Z58" s="28"/>
      <c r="AA58" s="28"/>
      <c r="AB58" s="28"/>
      <c r="AC58" s="28"/>
      <c r="AD58" s="28"/>
      <c r="AE58" s="28"/>
    </row>
    <row r="59">
      <c r="A59" s="37" t="s">
        <v>146</v>
      </c>
      <c r="B59" s="14" t="s">
        <v>147</v>
      </c>
      <c r="C59" s="38"/>
      <c r="D59" s="39">
        <v>0.04338150119195514</v>
      </c>
      <c r="E59" s="39">
        <v>0.029946181168452223</v>
      </c>
      <c r="F59" s="39">
        <v>0.0017287062168799276</v>
      </c>
      <c r="G59" s="39">
        <v>0.07807432504467936</v>
      </c>
      <c r="H59" s="38">
        <v>0.06382876802175463</v>
      </c>
      <c r="I59" s="38">
        <v>0.0</v>
      </c>
      <c r="J59" s="38">
        <v>0.0322496917785997</v>
      </c>
      <c r="K59" s="38">
        <v>0.0017464103009754261</v>
      </c>
      <c r="L59" s="28"/>
      <c r="M59" s="28"/>
      <c r="N59" s="38">
        <v>0.31794662423857956</v>
      </c>
      <c r="O59" s="38">
        <v>0.11319298810909448</v>
      </c>
      <c r="P59" s="38">
        <v>0.06186479081030853</v>
      </c>
      <c r="Q59" s="40"/>
      <c r="R59" s="38"/>
      <c r="S59" s="38"/>
      <c r="T59" s="38"/>
      <c r="U59" s="28"/>
      <c r="V59" s="28"/>
      <c r="W59" s="28"/>
      <c r="X59" s="28"/>
      <c r="Y59" s="28"/>
      <c r="Z59" s="28"/>
      <c r="AA59" s="28"/>
      <c r="AB59" s="28"/>
      <c r="AC59" s="28"/>
      <c r="AD59" s="28"/>
      <c r="AE59" s="28"/>
    </row>
    <row r="60">
      <c r="A60" s="37" t="s">
        <v>148</v>
      </c>
      <c r="B60" s="19" t="s">
        <v>149</v>
      </c>
      <c r="C60" s="38"/>
      <c r="D60" s="39">
        <v>0.030060454729055323</v>
      </c>
      <c r="E60" s="39">
        <v>0.07394265939505443</v>
      </c>
      <c r="F60" s="39">
        <v>0.0012449541630512695</v>
      </c>
      <c r="G60" s="39">
        <v>0.02380000888060033</v>
      </c>
      <c r="H60" s="38">
        <v>0.03284734481848989</v>
      </c>
      <c r="I60" s="38">
        <v>0.0</v>
      </c>
      <c r="J60" s="38">
        <v>0.08915166833902782</v>
      </c>
      <c r="K60" s="38">
        <v>0.0017464103009754261</v>
      </c>
      <c r="L60" s="28"/>
      <c r="M60" s="28"/>
      <c r="N60" s="38">
        <v>0.3298647874920746</v>
      </c>
      <c r="O60" s="38">
        <v>0.11743600378716883</v>
      </c>
      <c r="P60" s="38">
        <v>0.06418377966035939</v>
      </c>
      <c r="Q60" s="14"/>
      <c r="R60" s="38"/>
      <c r="S60" s="38"/>
      <c r="T60" s="38"/>
      <c r="U60" s="28"/>
      <c r="V60" s="28"/>
      <c r="W60" s="28"/>
      <c r="X60" s="28"/>
      <c r="Y60" s="28"/>
      <c r="Z60" s="28"/>
      <c r="AA60" s="28"/>
      <c r="AB60" s="28"/>
      <c r="AC60" s="28"/>
      <c r="AD60" s="28"/>
      <c r="AE60" s="28"/>
    </row>
    <row r="61">
      <c r="A61" s="37" t="s">
        <v>150</v>
      </c>
      <c r="B61" s="14" t="s">
        <v>151</v>
      </c>
      <c r="C61" s="38"/>
      <c r="D61" s="39">
        <v>0.05561182118333367</v>
      </c>
      <c r="E61" s="39">
        <v>0.06831599662637054</v>
      </c>
      <c r="F61" s="39">
        <v>0.0</v>
      </c>
      <c r="G61" s="39">
        <v>0.02003484320557491</v>
      </c>
      <c r="H61" s="38">
        <v>0.051591600887375536</v>
      </c>
      <c r="I61" s="38">
        <v>0.0</v>
      </c>
      <c r="J61" s="38">
        <v>0.026694962582374623</v>
      </c>
      <c r="K61" s="38">
        <v>0.0017464103009754261</v>
      </c>
      <c r="L61" s="28"/>
      <c r="M61" s="28"/>
      <c r="N61" s="38">
        <v>0.29008438508424444</v>
      </c>
      <c r="O61" s="38">
        <v>0.10327368132971865</v>
      </c>
      <c r="P61" s="38">
        <v>0.05644346702390999</v>
      </c>
      <c r="Q61" s="40"/>
      <c r="R61" s="38"/>
      <c r="S61" s="38"/>
      <c r="T61" s="38"/>
      <c r="U61" s="28"/>
      <c r="V61" s="28"/>
      <c r="W61" s="28"/>
      <c r="X61" s="28"/>
      <c r="Y61" s="28"/>
      <c r="Z61" s="28"/>
      <c r="AA61" s="28"/>
      <c r="AB61" s="28"/>
      <c r="AC61" s="28"/>
      <c r="AD61" s="28"/>
      <c r="AE61" s="28"/>
    </row>
    <row r="62">
      <c r="A62" s="37" t="s">
        <v>152</v>
      </c>
      <c r="B62" s="14" t="s">
        <v>153</v>
      </c>
      <c r="C62" s="38"/>
      <c r="D62" s="39">
        <v>0.023146899443395534</v>
      </c>
      <c r="E62" s="39">
        <v>0.09121269046128157</v>
      </c>
      <c r="F62" s="39">
        <v>0.008329581269698334</v>
      </c>
      <c r="G62" s="39">
        <v>0.029081783289046353</v>
      </c>
      <c r="H62" s="38">
        <v>0.028438105300228913</v>
      </c>
      <c r="I62" s="38">
        <v>0.0</v>
      </c>
      <c r="J62" s="38">
        <v>0.006279434850863423</v>
      </c>
      <c r="K62" s="38">
        <v>0.0017464103009754261</v>
      </c>
      <c r="L62" s="28"/>
      <c r="M62" s="28"/>
      <c r="N62" s="38">
        <v>0.6241582290057996</v>
      </c>
      <c r="O62" s="38">
        <v>0.22220816202480773</v>
      </c>
      <c r="P62" s="38">
        <v>0.1214462281599878</v>
      </c>
      <c r="Q62" s="40"/>
      <c r="R62" s="38"/>
      <c r="S62" s="38"/>
      <c r="T62" s="38"/>
      <c r="U62" s="28"/>
      <c r="V62" s="28"/>
      <c r="W62" s="28"/>
      <c r="X62" s="28"/>
      <c r="Y62" s="28"/>
      <c r="Z62" s="28"/>
      <c r="AA62" s="28"/>
      <c r="AB62" s="28"/>
      <c r="AC62" s="28"/>
      <c r="AD62" s="28"/>
      <c r="AE62" s="28"/>
    </row>
    <row r="63">
      <c r="A63" s="37" t="s">
        <v>154</v>
      </c>
      <c r="B63" s="14" t="s">
        <v>155</v>
      </c>
      <c r="C63" s="38"/>
      <c r="D63" s="39">
        <v>0.01918092275790565</v>
      </c>
      <c r="E63" s="39">
        <v>0.08648255813953488</v>
      </c>
      <c r="F63" s="39">
        <v>0.0</v>
      </c>
      <c r="G63" s="39">
        <v>0.2436938862761864</v>
      </c>
      <c r="H63" s="38">
        <v>0.07247634069400631</v>
      </c>
      <c r="I63" s="38">
        <v>0.0</v>
      </c>
      <c r="J63" s="38">
        <v>0.0047984644913627635</v>
      </c>
      <c r="K63" s="38">
        <v>0.0017464103009754261</v>
      </c>
      <c r="L63" s="28"/>
      <c r="M63" s="28"/>
      <c r="N63" s="38">
        <v>0.2707165528537461</v>
      </c>
      <c r="O63" s="38">
        <v>0.09637849001068553</v>
      </c>
      <c r="P63" s="38">
        <v>0.05267495118494376</v>
      </c>
      <c r="Q63" s="40"/>
      <c r="R63" s="38"/>
      <c r="S63" s="38"/>
      <c r="T63" s="38"/>
      <c r="U63" s="28"/>
      <c r="V63" s="28"/>
      <c r="W63" s="28"/>
      <c r="X63" s="28"/>
      <c r="Y63" s="28"/>
      <c r="Z63" s="28"/>
      <c r="AA63" s="28"/>
      <c r="AB63" s="28"/>
      <c r="AC63" s="28"/>
      <c r="AD63" s="28"/>
      <c r="AE63" s="28"/>
    </row>
    <row r="64">
      <c r="A64" s="37" t="s">
        <v>156</v>
      </c>
      <c r="B64" s="14" t="s">
        <v>157</v>
      </c>
      <c r="C64" s="38"/>
      <c r="D64" s="39">
        <v>0.014570484786699709</v>
      </c>
      <c r="E64" s="39">
        <v>0.04520065501693622</v>
      </c>
      <c r="F64" s="39">
        <v>0.0022506681671121114</v>
      </c>
      <c r="G64" s="39">
        <v>0.010086501839777936</v>
      </c>
      <c r="H64" s="38">
        <v>0.015825284532590158</v>
      </c>
      <c r="I64" s="38">
        <v>0.021739130434782608</v>
      </c>
      <c r="J64" s="38">
        <v>0.0</v>
      </c>
      <c r="K64" s="38">
        <v>0.0017464103009754261</v>
      </c>
      <c r="L64" s="28"/>
      <c r="M64" s="28"/>
      <c r="N64" s="38">
        <v>0.6256404872804049</v>
      </c>
      <c r="O64" s="38">
        <v>0.22273586457127695</v>
      </c>
      <c r="P64" s="38">
        <v>0.12173464008543254</v>
      </c>
      <c r="Q64" s="40"/>
      <c r="R64" s="38"/>
      <c r="S64" s="38"/>
      <c r="T64" s="38"/>
      <c r="U64" s="28"/>
      <c r="V64" s="28"/>
      <c r="W64" s="28"/>
      <c r="X64" s="28"/>
      <c r="Y64" s="28"/>
      <c r="Z64" s="28"/>
      <c r="AA64" s="28"/>
      <c r="AB64" s="28"/>
      <c r="AC64" s="28"/>
      <c r="AD64" s="28"/>
      <c r="AE64" s="28"/>
    </row>
    <row r="65">
      <c r="A65" s="37" t="s">
        <v>158</v>
      </c>
      <c r="B65" s="14" t="s">
        <v>159</v>
      </c>
      <c r="C65" s="38"/>
      <c r="D65" s="39">
        <v>0.0406396201382585</v>
      </c>
      <c r="E65" s="39">
        <v>0.06746801085692129</v>
      </c>
      <c r="F65" s="39">
        <v>0.0</v>
      </c>
      <c r="G65" s="39">
        <v>0.04354066985645933</v>
      </c>
      <c r="H65" s="38">
        <v>0.03870845409973725</v>
      </c>
      <c r="I65" s="38">
        <v>0.0</v>
      </c>
      <c r="J65" s="38">
        <v>0.04365172494719549</v>
      </c>
      <c r="K65" s="38">
        <v>0.0017464103009754261</v>
      </c>
      <c r="L65" s="28"/>
      <c r="M65" s="28"/>
      <c r="N65" s="38">
        <v>0.27812653429015927</v>
      </c>
      <c r="O65" s="38">
        <v>0.09901653638915923</v>
      </c>
      <c r="P65" s="38">
        <v>0.05411675592990618</v>
      </c>
      <c r="Q65" s="40"/>
      <c r="R65" s="38"/>
      <c r="S65" s="38"/>
      <c r="T65" s="38"/>
      <c r="U65" s="28"/>
      <c r="V65" s="28"/>
      <c r="W65" s="28"/>
      <c r="X65" s="28"/>
      <c r="Y65" s="28"/>
      <c r="Z65" s="28"/>
      <c r="AA65" s="28"/>
      <c r="AB65" s="28"/>
      <c r="AC65" s="28"/>
      <c r="AD65" s="28"/>
      <c r="AE65" s="28"/>
    </row>
    <row r="66">
      <c r="A66" s="37" t="s">
        <v>160</v>
      </c>
      <c r="B66" s="14" t="s">
        <v>161</v>
      </c>
      <c r="C66" s="38"/>
      <c r="D66" s="39">
        <v>0.03591440311649501</v>
      </c>
      <c r="E66" s="39">
        <v>0.1532621473354232</v>
      </c>
      <c r="F66" s="39">
        <v>0.0</v>
      </c>
      <c r="G66" s="39">
        <v>0.054810244637348446</v>
      </c>
      <c r="H66" s="38">
        <v>0.0676915657625484</v>
      </c>
      <c r="I66" s="38">
        <v>0.01592680447305998</v>
      </c>
      <c r="J66" s="38">
        <v>0.005750121291620995</v>
      </c>
      <c r="K66" s="38">
        <v>0.0017464103009754261</v>
      </c>
      <c r="L66" s="28"/>
      <c r="M66" s="28"/>
      <c r="N66" s="38">
        <v>0.5183820852488765</v>
      </c>
      <c r="O66" s="38">
        <v>0.1845505274731701</v>
      </c>
      <c r="P66" s="38">
        <v>0.1008647264003313</v>
      </c>
      <c r="Q66" s="40"/>
      <c r="R66" s="38"/>
      <c r="S66" s="38"/>
      <c r="T66" s="38"/>
      <c r="U66" s="28"/>
      <c r="V66" s="28"/>
      <c r="W66" s="28"/>
      <c r="X66" s="28"/>
      <c r="Y66" s="28"/>
      <c r="Z66" s="28"/>
      <c r="AA66" s="28"/>
      <c r="AB66" s="28"/>
      <c r="AC66" s="28"/>
      <c r="AD66" s="28"/>
      <c r="AE66" s="28"/>
    </row>
    <row r="67">
      <c r="A67" s="37" t="s">
        <v>162</v>
      </c>
      <c r="B67" s="14" t="s">
        <v>163</v>
      </c>
      <c r="C67" s="38"/>
      <c r="D67" s="39">
        <v>0.028366968000758983</v>
      </c>
      <c r="E67" s="39">
        <v>0.07009635152205682</v>
      </c>
      <c r="F67" s="39">
        <v>0.001122586439155815</v>
      </c>
      <c r="G67" s="39">
        <v>0.0634648370497427</v>
      </c>
      <c r="H67" s="38">
        <v>0.04051963380012122</v>
      </c>
      <c r="I67" s="38">
        <v>0.0</v>
      </c>
      <c r="J67" s="38">
        <v>0.08975176207040997</v>
      </c>
      <c r="K67" s="38">
        <v>0.0017464103009754261</v>
      </c>
      <c r="L67" s="28"/>
      <c r="M67" s="28"/>
      <c r="N67" s="38">
        <v>0.06726571996650277</v>
      </c>
      <c r="O67" s="38">
        <v>0.02394744041881903</v>
      </c>
      <c r="P67" s="38">
        <v>0.013088296516430026</v>
      </c>
      <c r="Q67" s="40"/>
      <c r="R67" s="38"/>
      <c r="S67" s="38"/>
      <c r="T67" s="38"/>
      <c r="U67" s="28"/>
      <c r="V67" s="28"/>
      <c r="W67" s="28"/>
      <c r="X67" s="28"/>
      <c r="Y67" s="28"/>
      <c r="Z67" s="28"/>
      <c r="AA67" s="28"/>
      <c r="AB67" s="28"/>
      <c r="AC67" s="28"/>
      <c r="AD67" s="28"/>
      <c r="AE67" s="28"/>
    </row>
    <row r="68">
      <c r="A68" s="37" t="s">
        <v>164</v>
      </c>
      <c r="B68" s="19" t="s">
        <v>165</v>
      </c>
      <c r="C68" s="38"/>
      <c r="D68" s="39">
        <v>0.048987029692357166</v>
      </c>
      <c r="E68" s="39">
        <v>0.07476947005888235</v>
      </c>
      <c r="F68" s="39">
        <v>0.0</v>
      </c>
      <c r="G68" s="39">
        <v>0.06320541760722348</v>
      </c>
      <c r="H68" s="38">
        <v>0.05424742924742925</v>
      </c>
      <c r="I68" s="38">
        <v>0.0</v>
      </c>
      <c r="J68" s="38">
        <v>0.08020833333333334</v>
      </c>
      <c r="K68" s="38">
        <v>0.0017464103009754261</v>
      </c>
      <c r="L68" s="28"/>
      <c r="M68" s="28"/>
      <c r="N68" s="38">
        <v>0.0</v>
      </c>
      <c r="O68" s="38">
        <v>0.0</v>
      </c>
      <c r="P68" s="38">
        <v>0.0</v>
      </c>
      <c r="Q68" s="40"/>
      <c r="R68" s="38"/>
      <c r="S68" s="38"/>
      <c r="T68" s="38"/>
      <c r="U68" s="28"/>
      <c r="V68" s="28"/>
      <c r="W68" s="28"/>
      <c r="X68" s="28"/>
      <c r="Y68" s="28"/>
      <c r="Z68" s="28"/>
      <c r="AA68" s="28"/>
      <c r="AB68" s="28"/>
      <c r="AC68" s="28"/>
      <c r="AD68" s="28"/>
      <c r="AE68" s="28"/>
    </row>
    <row r="69">
      <c r="A69" s="37" t="s">
        <v>166</v>
      </c>
      <c r="B69" s="19" t="s">
        <v>167</v>
      </c>
      <c r="C69" s="38"/>
      <c r="D69" s="39">
        <v>0.025762301087793787</v>
      </c>
      <c r="E69" s="39">
        <v>0.03738803063741399</v>
      </c>
      <c r="F69" s="39">
        <v>4.3473105955815517E-4</v>
      </c>
      <c r="G69" s="39">
        <v>0.005805203182111374</v>
      </c>
      <c r="H69" s="38">
        <v>0.02270214274431436</v>
      </c>
      <c r="I69" s="38">
        <v>0.0</v>
      </c>
      <c r="J69" s="38">
        <v>0.01856328786047315</v>
      </c>
      <c r="K69" s="38">
        <v>0.0017464103009754261</v>
      </c>
      <c r="L69" s="28"/>
      <c r="M69" s="28"/>
      <c r="N69" s="38">
        <v>0.6287623894845661</v>
      </c>
      <c r="O69" s="38">
        <v>0.22384730093239466</v>
      </c>
      <c r="P69" s="38">
        <v>0.12234208741170373</v>
      </c>
      <c r="Q69" s="40"/>
      <c r="R69" s="38"/>
      <c r="S69" s="38"/>
      <c r="T69" s="38"/>
      <c r="U69" s="28"/>
      <c r="V69" s="28"/>
      <c r="W69" s="28"/>
      <c r="X69" s="28"/>
      <c r="Y69" s="28"/>
      <c r="Z69" s="28"/>
      <c r="AA69" s="28"/>
      <c r="AB69" s="28"/>
      <c r="AC69" s="28"/>
      <c r="AD69" s="28"/>
      <c r="AE69" s="28"/>
    </row>
    <row r="70">
      <c r="A70" s="37" t="s">
        <v>168</v>
      </c>
      <c r="B70" s="14" t="s">
        <v>169</v>
      </c>
      <c r="C70" s="38"/>
      <c r="D70" s="39">
        <v>0.017263591857768615</v>
      </c>
      <c r="E70" s="39">
        <v>0.021804966686856452</v>
      </c>
      <c r="F70" s="39">
        <v>0.0</v>
      </c>
      <c r="G70" s="39">
        <v>0.0</v>
      </c>
      <c r="H70" s="38">
        <v>0.015885783229438972</v>
      </c>
      <c r="I70" s="38">
        <v>0.0</v>
      </c>
      <c r="J70" s="38">
        <v>0.0</v>
      </c>
      <c r="K70" s="38">
        <v>0.0017464103009754261</v>
      </c>
      <c r="L70" s="28"/>
      <c r="M70" s="28"/>
      <c r="N70" s="38">
        <v>0.6776359534843942</v>
      </c>
      <c r="O70" s="38">
        <v>0.24124690302576496</v>
      </c>
      <c r="P70" s="38">
        <v>0.13185171129981516</v>
      </c>
      <c r="Q70" s="40"/>
      <c r="R70" s="38"/>
      <c r="S70" s="38"/>
      <c r="T70" s="38"/>
      <c r="U70" s="28"/>
      <c r="V70" s="28"/>
      <c r="W70" s="28"/>
      <c r="X70" s="28"/>
      <c r="Y70" s="28"/>
      <c r="Z70" s="28"/>
      <c r="AA70" s="28"/>
      <c r="AB70" s="28"/>
      <c r="AC70" s="28"/>
      <c r="AD70" s="28"/>
      <c r="AE70" s="28"/>
    </row>
    <row r="71">
      <c r="A71" s="37" t="s">
        <v>170</v>
      </c>
      <c r="B71" s="14" t="s">
        <v>171</v>
      </c>
      <c r="C71" s="38"/>
      <c r="D71" s="39">
        <v>0.007126222636236609</v>
      </c>
      <c r="E71" s="39">
        <v>0.04801623083859333</v>
      </c>
      <c r="F71" s="39">
        <v>0.0</v>
      </c>
      <c r="G71" s="39">
        <v>0.03353658536585366</v>
      </c>
      <c r="H71" s="38">
        <v>0.021414109951720914</v>
      </c>
      <c r="I71" s="38">
        <v>0.019615535504119264</v>
      </c>
      <c r="J71" s="38">
        <v>0.00992898021099083</v>
      </c>
      <c r="K71" s="38">
        <v>0.0017464103009754261</v>
      </c>
      <c r="L71" s="28"/>
      <c r="M71" s="28"/>
      <c r="N71" s="38">
        <v>0.11579511934673445</v>
      </c>
      <c r="O71" s="38">
        <v>0.04122451558872586</v>
      </c>
      <c r="P71" s="38">
        <v>0.022530954220369426</v>
      </c>
      <c r="Q71" s="40"/>
      <c r="R71" s="38"/>
      <c r="S71" s="38"/>
      <c r="T71" s="38"/>
      <c r="U71" s="28"/>
      <c r="V71" s="28"/>
      <c r="W71" s="28"/>
      <c r="X71" s="28"/>
      <c r="Y71" s="28"/>
      <c r="Z71" s="28"/>
      <c r="AA71" s="28"/>
      <c r="AB71" s="28"/>
      <c r="AC71" s="28"/>
      <c r="AD71" s="28"/>
      <c r="AE71" s="28"/>
    </row>
    <row r="72">
      <c r="A72" s="37" t="s">
        <v>172</v>
      </c>
      <c r="B72" s="19" t="s">
        <v>173</v>
      </c>
      <c r="C72" s="38"/>
      <c r="D72" s="39">
        <v>0.038954685366002814</v>
      </c>
      <c r="E72" s="39">
        <v>0.0872004510854243</v>
      </c>
      <c r="F72" s="39">
        <v>0.0</v>
      </c>
      <c r="G72" s="39">
        <v>0.07473309608540925</v>
      </c>
      <c r="H72" s="38">
        <v>0.05716445357009894</v>
      </c>
      <c r="I72" s="38">
        <v>0.0</v>
      </c>
      <c r="J72" s="38">
        <v>0.05235602094240838</v>
      </c>
      <c r="K72" s="38">
        <v>0.0017464103009754261</v>
      </c>
      <c r="L72" s="28"/>
      <c r="M72" s="28"/>
      <c r="N72" s="38">
        <v>0.21704691087562847</v>
      </c>
      <c r="O72" s="38">
        <v>0.07727142397154471</v>
      </c>
      <c r="P72" s="38">
        <v>0.042232125500627146</v>
      </c>
      <c r="Q72" s="40"/>
      <c r="R72" s="38"/>
      <c r="S72" s="38"/>
      <c r="T72" s="38"/>
      <c r="U72" s="28"/>
      <c r="V72" s="28"/>
      <c r="W72" s="28"/>
      <c r="X72" s="28"/>
      <c r="Y72" s="28"/>
      <c r="Z72" s="28"/>
      <c r="AA72" s="28"/>
      <c r="AB72" s="28"/>
      <c r="AC72" s="28"/>
      <c r="AD72" s="28"/>
      <c r="AE72" s="28"/>
    </row>
    <row r="73">
      <c r="A73" s="37" t="s">
        <v>174</v>
      </c>
      <c r="B73" s="14" t="s">
        <v>175</v>
      </c>
      <c r="C73" s="38"/>
      <c r="D73" s="39">
        <v>0.014496360355876314</v>
      </c>
      <c r="E73" s="39">
        <v>0.07830832196452933</v>
      </c>
      <c r="F73" s="39">
        <v>0.0</v>
      </c>
      <c r="G73" s="39">
        <v>0.012452830188679246</v>
      </c>
      <c r="H73" s="38">
        <v>0.020848256361922713</v>
      </c>
      <c r="I73" s="38">
        <v>0.0</v>
      </c>
      <c r="J73" s="38">
        <v>0.04748044387847917</v>
      </c>
      <c r="K73" s="38">
        <v>0.0017464103009754261</v>
      </c>
      <c r="L73" s="28"/>
      <c r="M73" s="28"/>
      <c r="N73" s="38">
        <v>0.37004907955223293</v>
      </c>
      <c r="O73" s="38">
        <v>0.13174211602921843</v>
      </c>
      <c r="P73" s="38">
        <v>0.0720026795405374</v>
      </c>
      <c r="Q73" s="19"/>
      <c r="R73" s="38"/>
      <c r="S73" s="38"/>
      <c r="T73" s="38"/>
      <c r="U73" s="28"/>
      <c r="V73" s="28"/>
      <c r="W73" s="28"/>
      <c r="X73" s="28"/>
      <c r="Y73" s="28"/>
      <c r="Z73" s="28"/>
      <c r="AA73" s="28"/>
      <c r="AB73" s="28"/>
      <c r="AC73" s="28"/>
      <c r="AD73" s="28"/>
      <c r="AE73" s="28"/>
    </row>
    <row r="74">
      <c r="A74" s="37" t="s">
        <v>176</v>
      </c>
      <c r="B74" s="14" t="s">
        <v>177</v>
      </c>
      <c r="C74" s="38"/>
      <c r="D74" s="39">
        <v>0.025952770633621697</v>
      </c>
      <c r="E74" s="39">
        <v>0.06744868035190615</v>
      </c>
      <c r="F74" s="39">
        <v>0.0</v>
      </c>
      <c r="G74" s="39">
        <v>0.0</v>
      </c>
      <c r="H74" s="38">
        <v>0.03333333333333333</v>
      </c>
      <c r="I74" s="38">
        <v>0.0</v>
      </c>
      <c r="J74" s="38">
        <v>0.06342710997442455</v>
      </c>
      <c r="K74" s="38">
        <v>0.0017464103009754261</v>
      </c>
      <c r="L74" s="28"/>
      <c r="M74" s="28"/>
      <c r="N74" s="38">
        <v>0.0</v>
      </c>
      <c r="O74" s="38">
        <v>0.0</v>
      </c>
      <c r="P74" s="38">
        <v>0.0</v>
      </c>
      <c r="Q74" s="40"/>
      <c r="R74" s="38"/>
      <c r="S74" s="38"/>
      <c r="T74" s="38"/>
      <c r="U74" s="28"/>
      <c r="V74" s="28"/>
      <c r="W74" s="28"/>
      <c r="X74" s="28"/>
      <c r="Y74" s="28"/>
      <c r="Z74" s="28"/>
      <c r="AA74" s="28"/>
      <c r="AB74" s="28"/>
      <c r="AC74" s="28"/>
      <c r="AD74" s="28"/>
      <c r="AE74" s="28"/>
    </row>
    <row r="75">
      <c r="A75" s="37" t="s">
        <v>178</v>
      </c>
      <c r="B75" s="14" t="s">
        <v>179</v>
      </c>
      <c r="C75" s="38"/>
      <c r="D75" s="39">
        <v>0.0434301958307012</v>
      </c>
      <c r="E75" s="39">
        <v>0.07162900605523556</v>
      </c>
      <c r="F75" s="39">
        <v>0.0</v>
      </c>
      <c r="G75" s="39">
        <v>0.020242914979757085</v>
      </c>
      <c r="H75" s="38">
        <v>0.0518000518000518</v>
      </c>
      <c r="I75" s="38">
        <v>0.0</v>
      </c>
      <c r="J75" s="38">
        <v>0.07407407407407407</v>
      </c>
      <c r="K75" s="38">
        <v>0.0017464103009754261</v>
      </c>
      <c r="L75" s="28"/>
      <c r="M75" s="28"/>
      <c r="N75" s="38">
        <v>0.0</v>
      </c>
      <c r="O75" s="38">
        <v>0.0</v>
      </c>
      <c r="P75" s="38">
        <v>0.0</v>
      </c>
      <c r="Q75" s="19"/>
      <c r="R75" s="38"/>
      <c r="S75" s="38"/>
      <c r="T75" s="38"/>
      <c r="U75" s="28"/>
      <c r="V75" s="28"/>
      <c r="W75" s="28"/>
      <c r="X75" s="28"/>
      <c r="Y75" s="28"/>
      <c r="Z75" s="28"/>
      <c r="AA75" s="28"/>
      <c r="AB75" s="28"/>
      <c r="AC75" s="28"/>
      <c r="AD75" s="28"/>
      <c r="AE75" s="28"/>
    </row>
    <row r="76">
      <c r="A76" s="37" t="s">
        <v>180</v>
      </c>
      <c r="B76" s="14" t="s">
        <v>181</v>
      </c>
      <c r="C76" s="38"/>
      <c r="D76" s="39">
        <v>0.04901211337175115</v>
      </c>
      <c r="E76" s="39">
        <v>0.06320368474923234</v>
      </c>
      <c r="F76" s="39">
        <v>0.0</v>
      </c>
      <c r="G76" s="39">
        <v>0.054256726951918834</v>
      </c>
      <c r="H76" s="38">
        <v>0.04739634231467262</v>
      </c>
      <c r="I76" s="38">
        <v>0.0</v>
      </c>
      <c r="J76" s="38">
        <v>0.04493526275704494</v>
      </c>
      <c r="K76" s="38">
        <v>0.0017464103009754261</v>
      </c>
      <c r="L76" s="28"/>
      <c r="M76" s="28"/>
      <c r="N76" s="38">
        <v>0.38051363813785566</v>
      </c>
      <c r="O76" s="38">
        <v>0.13546763020439168</v>
      </c>
      <c r="P76" s="38">
        <v>0.07403883177008895</v>
      </c>
      <c r="Q76" s="40"/>
      <c r="R76" s="38"/>
      <c r="S76" s="38"/>
      <c r="T76" s="38"/>
      <c r="U76" s="28"/>
      <c r="V76" s="28"/>
      <c r="W76" s="28"/>
      <c r="X76" s="28"/>
      <c r="Y76" s="28"/>
      <c r="Z76" s="28"/>
      <c r="AA76" s="28"/>
      <c r="AB76" s="28"/>
      <c r="AC76" s="28"/>
      <c r="AD76" s="28"/>
      <c r="AE76" s="28"/>
    </row>
    <row r="77">
      <c r="A77" s="37" t="s">
        <v>182</v>
      </c>
      <c r="B77" s="14" t="s">
        <v>183</v>
      </c>
      <c r="C77" s="38"/>
      <c r="D77" s="39">
        <v>0.0823397714955845</v>
      </c>
      <c r="E77" s="39">
        <v>0.06221164787421123</v>
      </c>
      <c r="F77" s="39">
        <v>0.0</v>
      </c>
      <c r="G77" s="39">
        <v>0.0458919319022946</v>
      </c>
      <c r="H77" s="38">
        <v>0.07137033262299639</v>
      </c>
      <c r="I77" s="38">
        <v>0.0</v>
      </c>
      <c r="J77" s="38">
        <v>0.08042242079610074</v>
      </c>
      <c r="K77" s="38">
        <v>0.0017464103009754261</v>
      </c>
      <c r="L77" s="28"/>
      <c r="M77" s="28"/>
      <c r="N77" s="38">
        <v>0.0</v>
      </c>
      <c r="O77" s="38">
        <v>0.0</v>
      </c>
      <c r="P77" s="38">
        <v>0.0</v>
      </c>
      <c r="Q77" s="40"/>
      <c r="R77" s="38"/>
      <c r="S77" s="38"/>
      <c r="T77" s="38"/>
      <c r="U77" s="28"/>
      <c r="V77" s="28"/>
      <c r="W77" s="28"/>
      <c r="X77" s="28"/>
      <c r="Y77" s="28"/>
      <c r="Z77" s="28"/>
      <c r="AA77" s="28"/>
      <c r="AB77" s="28"/>
      <c r="AC77" s="28"/>
      <c r="AD77" s="28"/>
      <c r="AE77" s="28"/>
    </row>
    <row r="78">
      <c r="A78" s="37" t="s">
        <v>184</v>
      </c>
      <c r="B78" s="14" t="s">
        <v>185</v>
      </c>
      <c r="C78" s="38"/>
      <c r="D78" s="39">
        <v>0.15224985062278806</v>
      </c>
      <c r="E78" s="39">
        <v>0.06064624252971997</v>
      </c>
      <c r="F78" s="39">
        <v>0.0</v>
      </c>
      <c r="G78" s="39">
        <v>0.05766920304365238</v>
      </c>
      <c r="H78" s="38">
        <v>0.0849864955898185</v>
      </c>
      <c r="I78" s="38">
        <v>0.0</v>
      </c>
      <c r="J78" s="38">
        <v>0.030678466076696165</v>
      </c>
      <c r="K78" s="38">
        <v>0.0017464103009754261</v>
      </c>
      <c r="L78" s="28"/>
      <c r="M78" s="28"/>
      <c r="N78" s="38">
        <v>0.0</v>
      </c>
      <c r="O78" s="38">
        <v>0.0</v>
      </c>
      <c r="P78" s="38">
        <v>0.0</v>
      </c>
      <c r="Q78" s="40"/>
      <c r="R78" s="38"/>
      <c r="S78" s="38"/>
      <c r="T78" s="38"/>
      <c r="U78" s="28"/>
      <c r="V78" s="28"/>
      <c r="W78" s="28"/>
      <c r="X78" s="28"/>
      <c r="Y78" s="28"/>
      <c r="Z78" s="28"/>
      <c r="AA78" s="28"/>
      <c r="AB78" s="28"/>
      <c r="AC78" s="28"/>
      <c r="AD78" s="28"/>
      <c r="AE78" s="28"/>
    </row>
    <row r="79">
      <c r="A79" s="37" t="s">
        <v>186</v>
      </c>
      <c r="B79" s="14" t="s">
        <v>187</v>
      </c>
      <c r="C79" s="38"/>
      <c r="D79" s="39">
        <v>0.02903565673676817</v>
      </c>
      <c r="E79" s="39">
        <v>0.010036844111294626</v>
      </c>
      <c r="F79" s="39">
        <v>0.0</v>
      </c>
      <c r="G79" s="39">
        <v>0.0033029514889478966</v>
      </c>
      <c r="H79" s="38">
        <v>0.005610309151990908</v>
      </c>
      <c r="I79" s="38">
        <v>0.0</v>
      </c>
      <c r="J79" s="38">
        <v>0.02184745113070142</v>
      </c>
      <c r="K79" s="38">
        <v>0.0017464103009754261</v>
      </c>
      <c r="L79" s="28"/>
      <c r="M79" s="28"/>
      <c r="N79" s="38">
        <v>0.5367666777696962</v>
      </c>
      <c r="O79" s="38">
        <v>0.19109567311698156</v>
      </c>
      <c r="P79" s="38">
        <v>0.10444192736340813</v>
      </c>
      <c r="Q79" s="40"/>
      <c r="R79" s="38"/>
      <c r="S79" s="38"/>
      <c r="T79" s="38"/>
      <c r="U79" s="28"/>
      <c r="V79" s="28"/>
      <c r="W79" s="28"/>
      <c r="X79" s="28"/>
      <c r="Y79" s="28"/>
      <c r="Z79" s="28"/>
      <c r="AA79" s="28"/>
      <c r="AB79" s="28"/>
      <c r="AC79" s="28"/>
      <c r="AD79" s="28"/>
      <c r="AE79" s="28"/>
    </row>
    <row r="80">
      <c r="A80" s="37" t="s">
        <v>188</v>
      </c>
      <c r="B80" s="14" t="s">
        <v>189</v>
      </c>
      <c r="C80" s="38"/>
      <c r="D80" s="39">
        <v>0.11975925272774851</v>
      </c>
      <c r="E80" s="39">
        <v>0.16703928457361866</v>
      </c>
      <c r="F80" s="39">
        <v>5.102040816326531E-4</v>
      </c>
      <c r="G80" s="39">
        <v>0.05360408045423925</v>
      </c>
      <c r="H80" s="38">
        <v>0.11540811952169432</v>
      </c>
      <c r="I80" s="38">
        <v>0.0</v>
      </c>
      <c r="J80" s="38">
        <v>0.030979772915256786</v>
      </c>
      <c r="K80" s="38">
        <v>0.0017464103009754261</v>
      </c>
      <c r="L80" s="28"/>
      <c r="M80" s="28"/>
      <c r="N80" s="38">
        <v>0.0</v>
      </c>
      <c r="O80" s="38">
        <v>0.0</v>
      </c>
      <c r="P80" s="38">
        <v>0.0</v>
      </c>
      <c r="Q80" s="40"/>
      <c r="R80" s="38"/>
      <c r="S80" s="38"/>
      <c r="T80" s="38"/>
      <c r="U80" s="28"/>
      <c r="V80" s="28"/>
      <c r="W80" s="28"/>
      <c r="X80" s="28"/>
      <c r="Y80" s="28"/>
      <c r="Z80" s="28"/>
      <c r="AA80" s="28"/>
      <c r="AB80" s="28"/>
      <c r="AC80" s="28"/>
      <c r="AD80" s="28"/>
      <c r="AE80" s="28"/>
    </row>
    <row r="81">
      <c r="A81" s="37" t="s">
        <v>190</v>
      </c>
      <c r="B81" s="14" t="s">
        <v>191</v>
      </c>
      <c r="C81" s="38"/>
      <c r="D81" s="39">
        <v>0.03527256069628951</v>
      </c>
      <c r="E81" s="39">
        <v>0.0893970893970894</v>
      </c>
      <c r="F81" s="39">
        <v>0.0</v>
      </c>
      <c r="G81" s="39">
        <v>0.0</v>
      </c>
      <c r="H81" s="38">
        <v>0.030455531453362255</v>
      </c>
      <c r="I81" s="38">
        <v>0.0</v>
      </c>
      <c r="J81" s="38">
        <v>0.09412032816773018</v>
      </c>
      <c r="K81" s="38">
        <v>0.0017464103009754261</v>
      </c>
      <c r="L81" s="28"/>
      <c r="M81" s="28"/>
      <c r="N81" s="38">
        <v>0.11286633240699513</v>
      </c>
      <c r="O81" s="38">
        <v>0.04018183068512639</v>
      </c>
      <c r="P81" s="38">
        <v>0.021961082494922277</v>
      </c>
      <c r="Q81" s="40"/>
      <c r="R81" s="38"/>
      <c r="S81" s="38"/>
      <c r="T81" s="38"/>
      <c r="U81" s="28"/>
      <c r="V81" s="28"/>
      <c r="W81" s="28"/>
      <c r="X81" s="28"/>
      <c r="Y81" s="28"/>
      <c r="Z81" s="28"/>
      <c r="AA81" s="28"/>
      <c r="AB81" s="28"/>
      <c r="AC81" s="28"/>
      <c r="AD81" s="28"/>
      <c r="AE81" s="28"/>
    </row>
    <row r="82">
      <c r="A82" s="37" t="s">
        <v>192</v>
      </c>
      <c r="B82" s="14" t="s">
        <v>193</v>
      </c>
      <c r="C82" s="38"/>
      <c r="D82" s="39">
        <v>0.0055248618784530384</v>
      </c>
      <c r="E82" s="39">
        <v>0.028901734104046242</v>
      </c>
      <c r="F82" s="39">
        <v>0.0</v>
      </c>
      <c r="G82" s="39">
        <v>0.0</v>
      </c>
      <c r="H82" s="38">
        <v>0.006661908160837497</v>
      </c>
      <c r="I82" s="38">
        <v>0.0</v>
      </c>
      <c r="J82" s="38">
        <v>0.0</v>
      </c>
      <c r="K82" s="38">
        <v>0.0017464103009754261</v>
      </c>
      <c r="L82" s="28"/>
      <c r="M82" s="28"/>
      <c r="N82" s="38">
        <v>0.4829876172837011</v>
      </c>
      <c r="O82" s="38">
        <v>0.17194965271595455</v>
      </c>
      <c r="P82" s="38">
        <v>0.09397781146059389</v>
      </c>
      <c r="Q82" s="40"/>
      <c r="R82" s="38"/>
      <c r="S82" s="38"/>
      <c r="T82" s="38"/>
      <c r="U82" s="28"/>
      <c r="V82" s="28"/>
      <c r="W82" s="28"/>
      <c r="X82" s="28"/>
      <c r="Y82" s="28"/>
      <c r="Z82" s="28"/>
      <c r="AA82" s="28"/>
      <c r="AB82" s="28"/>
      <c r="AC82" s="28"/>
      <c r="AD82" s="28"/>
      <c r="AE82" s="28"/>
    </row>
    <row r="83">
      <c r="A83" s="37" t="s">
        <v>194</v>
      </c>
      <c r="B83" s="14" t="s">
        <v>195</v>
      </c>
      <c r="C83" s="38"/>
      <c r="D83" s="39">
        <v>0.08588483507435805</v>
      </c>
      <c r="E83" s="39">
        <v>0.0600417402472307</v>
      </c>
      <c r="F83" s="39">
        <v>4.601438716505361E-4</v>
      </c>
      <c r="G83" s="39">
        <v>0.029760304659498207</v>
      </c>
      <c r="H83" s="38">
        <v>0.0707773066828185</v>
      </c>
      <c r="I83" s="38">
        <v>0.0</v>
      </c>
      <c r="J83" s="38">
        <v>0.07647406969001998</v>
      </c>
      <c r="K83" s="38">
        <v>0.0017464103009754261</v>
      </c>
      <c r="L83" s="28"/>
      <c r="M83" s="28"/>
      <c r="N83" s="38">
        <v>0.4446754185390132</v>
      </c>
      <c r="O83" s="38">
        <v>0.15831002918692286</v>
      </c>
      <c r="P83" s="38">
        <v>0.08652317605913558</v>
      </c>
      <c r="Q83" s="40"/>
      <c r="R83" s="38"/>
      <c r="S83" s="38"/>
      <c r="T83" s="38"/>
      <c r="U83" s="28"/>
      <c r="V83" s="28"/>
      <c r="W83" s="28"/>
      <c r="X83" s="28"/>
      <c r="Y83" s="28"/>
      <c r="Z83" s="28"/>
      <c r="AA83" s="28"/>
      <c r="AB83" s="28"/>
      <c r="AC83" s="28"/>
      <c r="AD83" s="28"/>
      <c r="AE83" s="28"/>
    </row>
    <row r="84">
      <c r="A84" s="37" t="s">
        <v>196</v>
      </c>
      <c r="B84" s="19" t="s">
        <v>197</v>
      </c>
      <c r="C84" s="38"/>
      <c r="D84" s="39">
        <v>0.02315687908425069</v>
      </c>
      <c r="E84" s="39">
        <v>0.00510204081632653</v>
      </c>
      <c r="F84" s="39">
        <v>0.0</v>
      </c>
      <c r="G84" s="39">
        <v>0.05683947532792005</v>
      </c>
      <c r="H84" s="38">
        <v>0.023757886435331232</v>
      </c>
      <c r="I84" s="38">
        <v>0.0</v>
      </c>
      <c r="J84" s="38">
        <v>0.001869158878504673</v>
      </c>
      <c r="K84" s="38">
        <v>0.0017464103009754261</v>
      </c>
      <c r="L84" s="28"/>
      <c r="M84" s="28"/>
      <c r="N84" s="38">
        <v>0.3423075835763631</v>
      </c>
      <c r="O84" s="38">
        <v>0.1218657953365702</v>
      </c>
      <c r="P84" s="38">
        <v>0.06660484948204183</v>
      </c>
      <c r="Q84" s="40"/>
      <c r="R84" s="38"/>
      <c r="S84" s="38"/>
      <c r="T84" s="38"/>
      <c r="U84" s="28"/>
      <c r="V84" s="28"/>
      <c r="W84" s="28"/>
      <c r="X84" s="28"/>
      <c r="Y84" s="28"/>
      <c r="Z84" s="28"/>
      <c r="AA84" s="28"/>
      <c r="AB84" s="28"/>
      <c r="AC84" s="28"/>
      <c r="AD84" s="28"/>
      <c r="AE84" s="28"/>
    </row>
    <row r="85">
      <c r="A85" s="37" t="s">
        <v>198</v>
      </c>
      <c r="B85" s="14" t="s">
        <v>199</v>
      </c>
      <c r="C85" s="38"/>
      <c r="D85" s="39">
        <v>0.02206162038798022</v>
      </c>
      <c r="E85" s="39">
        <v>0.04754601226993865</v>
      </c>
      <c r="F85" s="39">
        <v>0.0</v>
      </c>
      <c r="G85" s="39">
        <v>0.4318181818181818</v>
      </c>
      <c r="H85" s="38">
        <v>0.025068719076415613</v>
      </c>
      <c r="I85" s="38">
        <v>0.08017741385192767</v>
      </c>
      <c r="J85" s="38">
        <v>0.022182786157941437</v>
      </c>
      <c r="K85" s="38">
        <v>0.0017464103009754261</v>
      </c>
      <c r="L85" s="28"/>
      <c r="M85" s="28"/>
      <c r="N85" s="38">
        <v>0.32840024974551296</v>
      </c>
      <c r="O85" s="38">
        <v>0.11691460997105624</v>
      </c>
      <c r="P85" s="38">
        <v>0.06389881572485036</v>
      </c>
      <c r="Q85" s="40"/>
      <c r="R85" s="38"/>
      <c r="S85" s="38"/>
      <c r="T85" s="38"/>
      <c r="U85" s="28"/>
      <c r="V85" s="28"/>
      <c r="W85" s="28"/>
      <c r="X85" s="28"/>
      <c r="Y85" s="28"/>
      <c r="Z85" s="28"/>
      <c r="AA85" s="28"/>
      <c r="AB85" s="28"/>
      <c r="AC85" s="28"/>
      <c r="AD85" s="28"/>
      <c r="AE85" s="28"/>
    </row>
    <row r="86">
      <c r="A86" s="37" t="s">
        <v>200</v>
      </c>
      <c r="B86" s="14" t="s">
        <v>201</v>
      </c>
      <c r="C86" s="38"/>
      <c r="D86" s="39">
        <v>0.04695961884763873</v>
      </c>
      <c r="E86" s="39">
        <v>0.1190790973330294</v>
      </c>
      <c r="F86" s="39">
        <v>0.0</v>
      </c>
      <c r="G86" s="39">
        <v>0.11752234700893881</v>
      </c>
      <c r="H86" s="38">
        <v>0.0576835127439747</v>
      </c>
      <c r="I86" s="38">
        <v>0.0</v>
      </c>
      <c r="J86" s="38">
        <v>0.0747323340471092</v>
      </c>
      <c r="K86" s="38">
        <v>0.0017464103009754261</v>
      </c>
      <c r="L86" s="28"/>
      <c r="M86" s="28"/>
      <c r="N86" s="38">
        <v>0.20573571522134426</v>
      </c>
      <c r="O86" s="38">
        <v>0.07324449637556468</v>
      </c>
      <c r="P86" s="38">
        <v>0.04003123799429629</v>
      </c>
      <c r="Q86" s="40"/>
      <c r="R86" s="38"/>
      <c r="S86" s="38"/>
      <c r="T86" s="38"/>
      <c r="U86" s="28"/>
      <c r="V86" s="28"/>
      <c r="W86" s="28"/>
      <c r="X86" s="28"/>
      <c r="Y86" s="28"/>
      <c r="Z86" s="28"/>
      <c r="AA86" s="28"/>
      <c r="AB86" s="28"/>
      <c r="AC86" s="28"/>
      <c r="AD86" s="28"/>
      <c r="AE86" s="28"/>
    </row>
    <row r="87">
      <c r="A87" s="37" t="s">
        <v>202</v>
      </c>
      <c r="B87" s="14" t="s">
        <v>203</v>
      </c>
      <c r="C87" s="38"/>
      <c r="D87" s="39">
        <v>0.025968086187620695</v>
      </c>
      <c r="E87" s="39">
        <v>0.06319635689472074</v>
      </c>
      <c r="F87" s="39">
        <v>0.0</v>
      </c>
      <c r="G87" s="39">
        <v>0.09322570433681544</v>
      </c>
      <c r="H87" s="38">
        <v>0.04913330839256765</v>
      </c>
      <c r="I87" s="38">
        <v>0.0</v>
      </c>
      <c r="J87" s="38">
        <v>0.06930407161420733</v>
      </c>
      <c r="K87" s="38">
        <v>0.0017464103009754261</v>
      </c>
      <c r="L87" s="28"/>
      <c r="M87" s="28"/>
      <c r="N87" s="38">
        <v>0.0</v>
      </c>
      <c r="O87" s="38">
        <v>0.0</v>
      </c>
      <c r="P87" s="38">
        <v>0.0</v>
      </c>
      <c r="Q87" s="40"/>
      <c r="R87" s="38"/>
      <c r="S87" s="38"/>
      <c r="T87" s="38"/>
      <c r="U87" s="28"/>
      <c r="V87" s="28"/>
      <c r="W87" s="28"/>
      <c r="X87" s="28"/>
      <c r="Y87" s="28"/>
      <c r="Z87" s="28"/>
      <c r="AA87" s="28"/>
      <c r="AB87" s="28"/>
      <c r="AC87" s="28"/>
      <c r="AD87" s="28"/>
      <c r="AE87" s="28"/>
    </row>
    <row r="88">
      <c r="A88" s="37" t="s">
        <v>204</v>
      </c>
      <c r="B88" s="14" t="s">
        <v>205</v>
      </c>
      <c r="C88" s="38"/>
      <c r="D88" s="39">
        <v>0.042010502625656414</v>
      </c>
      <c r="E88" s="39">
        <v>0.1544434857635893</v>
      </c>
      <c r="F88" s="39">
        <v>0.0</v>
      </c>
      <c r="G88" s="39">
        <v>0.0</v>
      </c>
      <c r="H88" s="38">
        <v>0.09071318624935865</v>
      </c>
      <c r="I88" s="38">
        <v>0.0</v>
      </c>
      <c r="J88" s="38">
        <v>0.06373762376237624</v>
      </c>
      <c r="K88" s="38">
        <v>0.0017464103009754261</v>
      </c>
      <c r="L88" s="28"/>
      <c r="M88" s="28"/>
      <c r="N88" s="38">
        <v>0.2724532970197041</v>
      </c>
      <c r="O88" s="38">
        <v>0.09699679272799418</v>
      </c>
      <c r="P88" s="38">
        <v>0.05301287996394974</v>
      </c>
      <c r="Q88" s="40"/>
      <c r="R88" s="38"/>
      <c r="S88" s="38"/>
      <c r="T88" s="38"/>
      <c r="U88" s="28"/>
      <c r="V88" s="28"/>
      <c r="W88" s="28"/>
      <c r="X88" s="28"/>
      <c r="Y88" s="28"/>
      <c r="Z88" s="28"/>
      <c r="AA88" s="28"/>
      <c r="AB88" s="28"/>
      <c r="AC88" s="28"/>
      <c r="AD88" s="28"/>
      <c r="AE88" s="28"/>
    </row>
    <row r="89">
      <c r="A89" s="37" t="s">
        <v>206</v>
      </c>
      <c r="B89" s="14" t="s">
        <v>207</v>
      </c>
      <c r="C89" s="38"/>
      <c r="D89" s="39">
        <v>0.07777748555698744</v>
      </c>
      <c r="E89" s="39">
        <v>0.1225797306874557</v>
      </c>
      <c r="F89" s="39">
        <v>0.0</v>
      </c>
      <c r="G89" s="39">
        <v>0.055931599572497326</v>
      </c>
      <c r="H89" s="38">
        <v>0.08568855287193018</v>
      </c>
      <c r="I89" s="38">
        <v>0.0</v>
      </c>
      <c r="J89" s="38">
        <v>0.049162454157993855</v>
      </c>
      <c r="K89" s="38">
        <v>0.0017464103009754261</v>
      </c>
      <c r="L89" s="28"/>
      <c r="M89" s="28"/>
      <c r="N89" s="38">
        <v>0.04450408570489496</v>
      </c>
      <c r="O89" s="38">
        <v>0.01584401298823113</v>
      </c>
      <c r="P89" s="38">
        <v>0.008659428163235998</v>
      </c>
      <c r="Q89" s="40"/>
      <c r="R89" s="38"/>
      <c r="S89" s="38"/>
      <c r="T89" s="38"/>
      <c r="U89" s="28"/>
      <c r="V89" s="28"/>
      <c r="W89" s="28"/>
      <c r="X89" s="28"/>
      <c r="Y89" s="28"/>
      <c r="Z89" s="28"/>
      <c r="AA89" s="28"/>
      <c r="AB89" s="28"/>
      <c r="AC89" s="28"/>
      <c r="AD89" s="28"/>
      <c r="AE89" s="28"/>
    </row>
    <row r="90">
      <c r="A90" s="37" t="s">
        <v>208</v>
      </c>
      <c r="B90" s="14" t="s">
        <v>209</v>
      </c>
      <c r="C90" s="38"/>
      <c r="D90" s="39">
        <v>0.019141465624646054</v>
      </c>
      <c r="E90" s="39">
        <v>0.024024685915803395</v>
      </c>
      <c r="F90" s="39">
        <v>0.0030816640986132513</v>
      </c>
      <c r="G90" s="39">
        <v>0.0</v>
      </c>
      <c r="H90" s="38">
        <v>0.017687127486647573</v>
      </c>
      <c r="I90" s="38">
        <v>0.0</v>
      </c>
      <c r="J90" s="38">
        <v>0.019945433234509046</v>
      </c>
      <c r="K90" s="38">
        <v>0.0017464103009754261</v>
      </c>
      <c r="L90" s="28"/>
      <c r="M90" s="28"/>
      <c r="N90" s="38">
        <v>0.6421096885030755</v>
      </c>
      <c r="O90" s="38">
        <v>0.22859910687689483</v>
      </c>
      <c r="P90" s="38">
        <v>0.1249391518203609</v>
      </c>
      <c r="Q90" s="40"/>
      <c r="R90" s="38"/>
      <c r="S90" s="38"/>
      <c r="T90" s="38"/>
      <c r="U90" s="28"/>
      <c r="V90" s="28"/>
      <c r="W90" s="28"/>
      <c r="X90" s="28"/>
      <c r="Y90" s="28"/>
      <c r="Z90" s="28"/>
      <c r="AA90" s="28"/>
      <c r="AB90" s="28"/>
      <c r="AC90" s="28"/>
      <c r="AD90" s="28"/>
      <c r="AE90" s="28"/>
    </row>
    <row r="91">
      <c r="A91" s="37" t="s">
        <v>210</v>
      </c>
      <c r="B91" s="14" t="s">
        <v>211</v>
      </c>
      <c r="C91" s="38"/>
      <c r="D91" s="39">
        <v>0.07459933859068939</v>
      </c>
      <c r="E91" s="39">
        <v>0.09399117971334069</v>
      </c>
      <c r="F91" s="39">
        <v>0.0</v>
      </c>
      <c r="G91" s="39">
        <v>0.038929440389294405</v>
      </c>
      <c r="H91" s="38">
        <v>0.06103603603603604</v>
      </c>
      <c r="I91" s="38">
        <v>0.0</v>
      </c>
      <c r="J91" s="38">
        <v>0.09893482578082687</v>
      </c>
      <c r="K91" s="38">
        <v>0.0017464103009754261</v>
      </c>
      <c r="L91" s="28"/>
      <c r="M91" s="28"/>
      <c r="N91" s="38">
        <v>0.12481454665096837</v>
      </c>
      <c r="O91" s="38">
        <v>0.04443554489291784</v>
      </c>
      <c r="P91" s="38">
        <v>0.024285918547295313</v>
      </c>
      <c r="Q91" s="40"/>
      <c r="R91" s="38"/>
      <c r="S91" s="38"/>
      <c r="T91" s="38"/>
      <c r="U91" s="28"/>
      <c r="V91" s="28"/>
      <c r="W91" s="28"/>
      <c r="X91" s="28"/>
      <c r="Y91" s="28"/>
      <c r="Z91" s="28"/>
      <c r="AA91" s="28"/>
      <c r="AB91" s="28"/>
      <c r="AC91" s="28"/>
      <c r="AD91" s="28"/>
      <c r="AE91" s="28"/>
    </row>
    <row r="92">
      <c r="A92" s="37" t="s">
        <v>212</v>
      </c>
      <c r="B92" s="14" t="s">
        <v>213</v>
      </c>
      <c r="C92" s="38"/>
      <c r="D92" s="39">
        <v>0.10896499740896029</v>
      </c>
      <c r="E92" s="39">
        <v>0.0740072202166065</v>
      </c>
      <c r="F92" s="39">
        <v>0.0</v>
      </c>
      <c r="G92" s="39">
        <v>0.03740122914837577</v>
      </c>
      <c r="H92" s="38">
        <v>0.10009500996935594</v>
      </c>
      <c r="I92" s="38">
        <v>0.0</v>
      </c>
      <c r="J92" s="38">
        <v>0.05685262554272139</v>
      </c>
      <c r="K92" s="38">
        <v>0.0017464103009754261</v>
      </c>
      <c r="L92" s="28"/>
      <c r="M92" s="28"/>
      <c r="N92" s="38">
        <v>0.0</v>
      </c>
      <c r="O92" s="38">
        <v>0.0</v>
      </c>
      <c r="P92" s="38">
        <v>0.0</v>
      </c>
      <c r="Q92" s="40"/>
      <c r="R92" s="38"/>
      <c r="S92" s="38"/>
      <c r="T92" s="38"/>
      <c r="U92" s="28"/>
      <c r="V92" s="28"/>
      <c r="W92" s="28"/>
      <c r="X92" s="28"/>
      <c r="Y92" s="28"/>
      <c r="Z92" s="28"/>
      <c r="AA92" s="28"/>
      <c r="AB92" s="28"/>
      <c r="AC92" s="28"/>
      <c r="AD92" s="28"/>
      <c r="AE92" s="28"/>
    </row>
    <row r="93">
      <c r="A93" s="37" t="s">
        <v>214</v>
      </c>
      <c r="B93" s="14" t="s">
        <v>215</v>
      </c>
      <c r="C93" s="38"/>
      <c r="D93" s="39">
        <v>0.04094910893477273</v>
      </c>
      <c r="E93" s="39">
        <v>0.07561100590397683</v>
      </c>
      <c r="F93" s="39">
        <v>0.0</v>
      </c>
      <c r="G93" s="39">
        <v>0.040308367168426965</v>
      </c>
      <c r="H93" s="38">
        <v>0.06442861945205208</v>
      </c>
      <c r="I93" s="38">
        <v>0.0</v>
      </c>
      <c r="J93" s="38">
        <v>0.0821563899414399</v>
      </c>
      <c r="K93" s="38">
        <v>0.0017464103009754261</v>
      </c>
      <c r="L93" s="28"/>
      <c r="M93" s="28"/>
      <c r="N93" s="38">
        <v>0.10988926455861826</v>
      </c>
      <c r="O93" s="38">
        <v>0.03912195717217967</v>
      </c>
      <c r="P93" s="38">
        <v>0.021381816462112537</v>
      </c>
      <c r="Q93" s="19"/>
      <c r="R93" s="38"/>
      <c r="S93" s="38"/>
      <c r="T93" s="38"/>
      <c r="U93" s="28"/>
      <c r="V93" s="28"/>
      <c r="W93" s="28"/>
      <c r="X93" s="28"/>
      <c r="Y93" s="28"/>
      <c r="Z93" s="28"/>
      <c r="AA93" s="28"/>
      <c r="AB93" s="28"/>
      <c r="AC93" s="28"/>
      <c r="AD93" s="28"/>
      <c r="AE93" s="28"/>
    </row>
    <row r="94">
      <c r="A94" s="37" t="s">
        <v>216</v>
      </c>
      <c r="B94" s="14" t="s">
        <v>217</v>
      </c>
      <c r="C94" s="38"/>
      <c r="D94" s="39">
        <v>0.04174744733100685</v>
      </c>
      <c r="E94" s="39">
        <v>0.06744421906693712</v>
      </c>
      <c r="F94" s="39">
        <v>0.0</v>
      </c>
      <c r="G94" s="39">
        <v>0.03591160220994475</v>
      </c>
      <c r="H94" s="38">
        <v>0.042470343203839536</v>
      </c>
      <c r="I94" s="38">
        <v>0.0</v>
      </c>
      <c r="J94" s="38">
        <v>0.07013137557959814</v>
      </c>
      <c r="K94" s="38">
        <v>0.0017464103009754261</v>
      </c>
      <c r="L94" s="28"/>
      <c r="M94" s="28"/>
      <c r="N94" s="38">
        <v>0.40697606223778543</v>
      </c>
      <c r="O94" s="38">
        <v>0.1448885852582611</v>
      </c>
      <c r="P94" s="38">
        <v>0.07918778510524808</v>
      </c>
      <c r="Q94" s="40"/>
      <c r="R94" s="38"/>
      <c r="S94" s="38"/>
      <c r="T94" s="38"/>
      <c r="U94" s="28"/>
      <c r="V94" s="28"/>
      <c r="W94" s="28"/>
      <c r="X94" s="28"/>
      <c r="Y94" s="28"/>
      <c r="Z94" s="28"/>
      <c r="AA94" s="28"/>
      <c r="AB94" s="28"/>
      <c r="AC94" s="28"/>
      <c r="AD94" s="28"/>
      <c r="AE94" s="28"/>
    </row>
    <row r="95">
      <c r="A95" s="37" t="s">
        <v>218</v>
      </c>
      <c r="B95" s="14" t="s">
        <v>219</v>
      </c>
      <c r="C95" s="38"/>
      <c r="D95" s="39">
        <v>0.03801112520737777</v>
      </c>
      <c r="E95" s="39">
        <v>0.0824215900802334</v>
      </c>
      <c r="F95" s="39">
        <v>0.0</v>
      </c>
      <c r="G95" s="39">
        <v>0.0017493986442160508</v>
      </c>
      <c r="H95" s="38">
        <v>0.03570409360433776</v>
      </c>
      <c r="I95" s="38">
        <v>0.0</v>
      </c>
      <c r="J95" s="38">
        <v>0.0031403090064062306</v>
      </c>
      <c r="K95" s="38">
        <v>0.0017464103009754261</v>
      </c>
      <c r="L95" s="28"/>
      <c r="M95" s="28"/>
      <c r="N95" s="38">
        <v>0.7460917320030536</v>
      </c>
      <c r="O95" s="38">
        <v>0.2656180192230766</v>
      </c>
      <c r="P95" s="38">
        <v>0.14517156468072676</v>
      </c>
      <c r="Q95" s="40"/>
      <c r="R95" s="38"/>
      <c r="S95" s="38"/>
      <c r="T95" s="38"/>
      <c r="U95" s="28"/>
      <c r="V95" s="28"/>
      <c r="W95" s="28"/>
      <c r="X95" s="28"/>
      <c r="Y95" s="28"/>
      <c r="Z95" s="28"/>
      <c r="AA95" s="28"/>
      <c r="AB95" s="28"/>
      <c r="AC95" s="28"/>
      <c r="AD95" s="28"/>
      <c r="AE95" s="28"/>
    </row>
    <row r="96">
      <c r="A96" s="37" t="s">
        <v>220</v>
      </c>
      <c r="B96" s="14" t="s">
        <v>221</v>
      </c>
      <c r="C96" s="38"/>
      <c r="D96" s="39">
        <v>0.0030924292749971364</v>
      </c>
      <c r="E96" s="39">
        <v>0.009433962264150943</v>
      </c>
      <c r="F96" s="39">
        <v>0.0</v>
      </c>
      <c r="G96" s="39">
        <v>0.0</v>
      </c>
      <c r="H96" s="38">
        <v>0.0031720856463124504</v>
      </c>
      <c r="I96" s="38">
        <v>0.012488436632747455</v>
      </c>
      <c r="J96" s="38">
        <v>0.017377567140600316</v>
      </c>
      <c r="K96" s="38">
        <v>0.0017464103009754261</v>
      </c>
      <c r="L96" s="28"/>
      <c r="M96" s="28"/>
      <c r="N96" s="38">
        <v>0.5271624252810245</v>
      </c>
      <c r="O96" s="38">
        <v>0.1876764387082174</v>
      </c>
      <c r="P96" s="38">
        <v>0.10257317007584776</v>
      </c>
      <c r="Q96" s="40"/>
      <c r="R96" s="38"/>
      <c r="S96" s="38"/>
      <c r="T96" s="38"/>
      <c r="U96" s="28"/>
      <c r="V96" s="28"/>
      <c r="W96" s="28"/>
      <c r="X96" s="28"/>
      <c r="Y96" s="28"/>
      <c r="Z96" s="28"/>
      <c r="AA96" s="28"/>
      <c r="AB96" s="28"/>
      <c r="AC96" s="28"/>
      <c r="AD96" s="28"/>
      <c r="AE96" s="28"/>
    </row>
    <row r="97">
      <c r="A97" s="37" t="s">
        <v>222</v>
      </c>
      <c r="B97" s="14" t="s">
        <v>223</v>
      </c>
      <c r="C97" s="38"/>
      <c r="D97" s="39">
        <v>0.040765506110214435</v>
      </c>
      <c r="E97" s="39">
        <v>0.0753903896946388</v>
      </c>
      <c r="F97" s="39">
        <v>0.0</v>
      </c>
      <c r="G97" s="39">
        <v>0.02092750711535242</v>
      </c>
      <c r="H97" s="38">
        <v>0.03725470872075173</v>
      </c>
      <c r="I97" s="38">
        <v>0.0</v>
      </c>
      <c r="J97" s="38">
        <v>0.14749225849942862</v>
      </c>
      <c r="K97" s="38">
        <v>0.0017464103009754261</v>
      </c>
      <c r="L97" s="28"/>
      <c r="M97" s="28"/>
      <c r="N97" s="38">
        <v>0.08724822713472921</v>
      </c>
      <c r="O97" s="38">
        <v>0.031061463729177216</v>
      </c>
      <c r="P97" s="38">
        <v>0.016976413362420485</v>
      </c>
      <c r="Q97" s="40"/>
      <c r="R97" s="38"/>
      <c r="S97" s="38"/>
      <c r="T97" s="38"/>
      <c r="U97" s="28"/>
      <c r="V97" s="28"/>
      <c r="W97" s="28"/>
      <c r="X97" s="28"/>
      <c r="Y97" s="28"/>
      <c r="Z97" s="28"/>
      <c r="AA97" s="28"/>
      <c r="AB97" s="28"/>
      <c r="AC97" s="28"/>
      <c r="AD97" s="28"/>
      <c r="AE97" s="28"/>
    </row>
    <row r="98">
      <c r="A98" s="37" t="s">
        <v>224</v>
      </c>
      <c r="B98" s="14" t="s">
        <v>225</v>
      </c>
      <c r="C98" s="38"/>
      <c r="D98" s="39">
        <v>0.008461047254150703</v>
      </c>
      <c r="E98" s="39">
        <v>0.047830923248053395</v>
      </c>
      <c r="F98" s="39">
        <v>0.006026689625484288</v>
      </c>
      <c r="G98" s="39">
        <v>0.019730941704035873</v>
      </c>
      <c r="H98" s="38">
        <v>0.010969463385710051</v>
      </c>
      <c r="I98" s="38">
        <v>0.024676125848241828</v>
      </c>
      <c r="J98" s="38">
        <v>0.008543833580980683</v>
      </c>
      <c r="K98" s="38">
        <v>0.0017464103009754261</v>
      </c>
      <c r="L98" s="28"/>
      <c r="M98" s="28"/>
      <c r="N98" s="38">
        <v>0.5624180411303787</v>
      </c>
      <c r="O98" s="38">
        <v>0.20022788036975944</v>
      </c>
      <c r="P98" s="38">
        <v>0.10943306772260582</v>
      </c>
      <c r="Q98" s="19"/>
      <c r="R98" s="38"/>
      <c r="S98" s="38"/>
      <c r="T98" s="38"/>
      <c r="U98" s="28"/>
      <c r="V98" s="28"/>
      <c r="W98" s="28"/>
      <c r="X98" s="28"/>
      <c r="Y98" s="28"/>
      <c r="Z98" s="28"/>
      <c r="AA98" s="28"/>
      <c r="AB98" s="28"/>
      <c r="AC98" s="28"/>
      <c r="AD98" s="28"/>
      <c r="AE98" s="28"/>
    </row>
    <row r="99">
      <c r="A99" s="37" t="s">
        <v>226</v>
      </c>
      <c r="B99" s="14" t="s">
        <v>227</v>
      </c>
      <c r="C99" s="38"/>
      <c r="D99" s="39">
        <v>0.0020678246484698098</v>
      </c>
      <c r="E99" s="39">
        <v>0.09092714902915032</v>
      </c>
      <c r="F99" s="39">
        <v>0.0</v>
      </c>
      <c r="G99" s="39">
        <v>0.03501900702684022</v>
      </c>
      <c r="H99" s="38">
        <v>0.05024737421719621</v>
      </c>
      <c r="I99" s="38">
        <v>0.0</v>
      </c>
      <c r="J99" s="38">
        <v>0.0</v>
      </c>
      <c r="K99" s="38">
        <v>0.0017464103009754261</v>
      </c>
      <c r="L99" s="28"/>
      <c r="M99" s="28"/>
      <c r="N99" s="38">
        <v>0.06841317132790731</v>
      </c>
      <c r="O99" s="38">
        <v>0.024355947502730596</v>
      </c>
      <c r="P99" s="38">
        <v>0.013311563043031136</v>
      </c>
      <c r="Q99" s="40"/>
      <c r="R99" s="38"/>
      <c r="S99" s="38"/>
      <c r="T99" s="38"/>
      <c r="U99" s="28"/>
      <c r="V99" s="28"/>
      <c r="W99" s="28"/>
      <c r="X99" s="28"/>
      <c r="Y99" s="28"/>
      <c r="Z99" s="28"/>
      <c r="AA99" s="28"/>
      <c r="AB99" s="28"/>
      <c r="AC99" s="28"/>
      <c r="AD99" s="28"/>
      <c r="AE99" s="28"/>
    </row>
    <row r="100">
      <c r="A100" s="37" t="s">
        <v>228</v>
      </c>
      <c r="B100" s="14" t="s">
        <v>229</v>
      </c>
      <c r="C100" s="38"/>
      <c r="D100" s="39">
        <v>0.10291406693136698</v>
      </c>
      <c r="E100" s="39">
        <v>0.07339208207286597</v>
      </c>
      <c r="F100" s="39">
        <v>0.0</v>
      </c>
      <c r="G100" s="39">
        <v>0.11540229885057471</v>
      </c>
      <c r="H100" s="38">
        <v>0.0981886194442397</v>
      </c>
      <c r="I100" s="38">
        <v>0.0</v>
      </c>
      <c r="J100" s="38">
        <v>0.07834559554583416</v>
      </c>
      <c r="K100" s="38">
        <v>0.0017464103009754261</v>
      </c>
      <c r="L100" s="28"/>
      <c r="M100" s="28"/>
      <c r="N100" s="38">
        <v>0.334386396823615</v>
      </c>
      <c r="O100" s="38">
        <v>0.11904575345041725</v>
      </c>
      <c r="P100" s="38">
        <v>0.06506357643785807</v>
      </c>
      <c r="Q100" s="40"/>
      <c r="R100" s="38"/>
      <c r="S100" s="38"/>
      <c r="T100" s="38"/>
      <c r="U100" s="28"/>
      <c r="V100" s="28"/>
      <c r="W100" s="28"/>
      <c r="X100" s="28"/>
      <c r="Y100" s="28"/>
      <c r="Z100" s="28"/>
      <c r="AA100" s="28"/>
      <c r="AB100" s="28"/>
      <c r="AC100" s="28"/>
      <c r="AD100" s="28"/>
      <c r="AE100" s="28"/>
    </row>
    <row r="101">
      <c r="A101" s="37" t="s">
        <v>230</v>
      </c>
      <c r="B101" s="14" t="s">
        <v>231</v>
      </c>
      <c r="C101" s="38"/>
      <c r="D101" s="39">
        <v>0.024064733081126524</v>
      </c>
      <c r="E101" s="39">
        <v>0.170203922587349</v>
      </c>
      <c r="F101" s="39">
        <v>0.017556482947186647</v>
      </c>
      <c r="G101" s="39">
        <v>0.1223820338127681</v>
      </c>
      <c r="H101" s="38">
        <v>0.08349843096990643</v>
      </c>
      <c r="I101" s="38">
        <v>0.18073113961024143</v>
      </c>
      <c r="J101" s="38">
        <v>0.021250892317829884</v>
      </c>
      <c r="K101" s="38">
        <v>0.0017464103009754261</v>
      </c>
      <c r="L101" s="28"/>
      <c r="M101" s="28"/>
      <c r="N101" s="38">
        <v>0.3390579779574968</v>
      </c>
      <c r="O101" s="38">
        <v>0.12070889495728025</v>
      </c>
      <c r="P101" s="38">
        <v>0.06597255413275606</v>
      </c>
      <c r="Q101" s="40"/>
      <c r="R101" s="38"/>
      <c r="S101" s="38"/>
      <c r="T101" s="38"/>
      <c r="U101" s="28"/>
      <c r="V101" s="28"/>
      <c r="W101" s="28"/>
      <c r="X101" s="28"/>
      <c r="Y101" s="28"/>
      <c r="Z101" s="28"/>
      <c r="AA101" s="28"/>
      <c r="AB101" s="28"/>
      <c r="AC101" s="28"/>
      <c r="AD101" s="28"/>
      <c r="AE101" s="28"/>
    </row>
    <row r="102">
      <c r="A102" s="37" t="s">
        <v>232</v>
      </c>
      <c r="B102" s="14" t="s">
        <v>233</v>
      </c>
      <c r="C102" s="38"/>
      <c r="D102" s="39">
        <v>0.007393113204913023</v>
      </c>
      <c r="E102" s="39">
        <v>0.01690712353471596</v>
      </c>
      <c r="F102" s="39">
        <v>0.0</v>
      </c>
      <c r="G102" s="39">
        <v>0.0010641562155210122</v>
      </c>
      <c r="H102" s="38">
        <v>0.005957125709963251</v>
      </c>
      <c r="I102" s="38">
        <v>0.0</v>
      </c>
      <c r="J102" s="38">
        <v>0.0</v>
      </c>
      <c r="K102" s="38">
        <v>0.0017464103009754261</v>
      </c>
      <c r="L102" s="28"/>
      <c r="M102" s="28"/>
      <c r="N102" s="38">
        <v>0.2476540157153852</v>
      </c>
      <c r="O102" s="38">
        <v>0.08816793737997364</v>
      </c>
      <c r="P102" s="38">
        <v>0.04818753434560326</v>
      </c>
      <c r="Q102" s="40"/>
      <c r="R102" s="38"/>
      <c r="S102" s="38"/>
      <c r="T102" s="38"/>
      <c r="U102" s="28"/>
      <c r="V102" s="28"/>
      <c r="W102" s="28"/>
      <c r="X102" s="28"/>
      <c r="Y102" s="28"/>
      <c r="Z102" s="28"/>
      <c r="AA102" s="28"/>
      <c r="AB102" s="28"/>
      <c r="AC102" s="28"/>
      <c r="AD102" s="28"/>
      <c r="AE102" s="28"/>
    </row>
    <row r="103">
      <c r="A103" s="37" t="s">
        <v>234</v>
      </c>
      <c r="B103" s="14" t="s">
        <v>235</v>
      </c>
      <c r="C103" s="38"/>
      <c r="D103" s="39">
        <v>0.041808015454787156</v>
      </c>
      <c r="E103" s="39">
        <v>0.07429459777316631</v>
      </c>
      <c r="F103" s="39">
        <v>0.0011014039445705257</v>
      </c>
      <c r="G103" s="39">
        <v>0.03664210046168285</v>
      </c>
      <c r="H103" s="38">
        <v>0.0451000913432071</v>
      </c>
      <c r="I103" s="38">
        <v>0.003777650104163702</v>
      </c>
      <c r="J103" s="38">
        <v>0.02974831366256521</v>
      </c>
      <c r="K103" s="38">
        <v>0.0017464103009754261</v>
      </c>
      <c r="L103" s="28"/>
      <c r="M103" s="28"/>
      <c r="N103" s="38">
        <v>0.8253111620308191</v>
      </c>
      <c r="O103" s="38">
        <v>0.2938211304296086</v>
      </c>
      <c r="P103" s="38">
        <v>0.16058576660382087</v>
      </c>
      <c r="Q103" s="40"/>
      <c r="R103" s="38"/>
      <c r="S103" s="38"/>
      <c r="T103" s="38"/>
      <c r="U103" s="28"/>
      <c r="V103" s="28"/>
      <c r="W103" s="28"/>
      <c r="X103" s="28"/>
      <c r="Y103" s="28"/>
      <c r="Z103" s="28"/>
      <c r="AA103" s="28"/>
      <c r="AB103" s="28"/>
      <c r="AC103" s="28"/>
      <c r="AD103" s="28"/>
      <c r="AE103" s="28"/>
    </row>
    <row r="104">
      <c r="A104" s="37" t="s">
        <v>236</v>
      </c>
      <c r="B104" s="19" t="s">
        <v>237</v>
      </c>
      <c r="C104" s="38"/>
      <c r="D104" s="39">
        <v>0.012873968846231652</v>
      </c>
      <c r="E104" s="39">
        <v>0.05061980693215736</v>
      </c>
      <c r="F104" s="39">
        <v>1.7715077141108643E-4</v>
      </c>
      <c r="G104" s="39">
        <v>0.04426176913903837</v>
      </c>
      <c r="H104" s="38">
        <v>0.024299253959466336</v>
      </c>
      <c r="I104" s="38">
        <v>0.0014088529271775346</v>
      </c>
      <c r="J104" s="38">
        <v>0.00103509389565411</v>
      </c>
      <c r="K104" s="38">
        <v>0.0017464103009754261</v>
      </c>
      <c r="L104" s="28"/>
      <c r="M104" s="28"/>
      <c r="N104" s="38">
        <v>0.5335766493704257</v>
      </c>
      <c r="O104" s="38">
        <v>0.1899599829754962</v>
      </c>
      <c r="P104" s="38">
        <v>0.10382122431278623</v>
      </c>
      <c r="Q104" s="40"/>
      <c r="R104" s="38"/>
      <c r="S104" s="38"/>
      <c r="T104" s="38"/>
      <c r="U104" s="28"/>
      <c r="V104" s="28"/>
      <c r="W104" s="28"/>
      <c r="X104" s="28"/>
      <c r="Y104" s="28"/>
      <c r="Z104" s="28"/>
      <c r="AA104" s="28"/>
      <c r="AB104" s="28"/>
      <c r="AC104" s="28"/>
      <c r="AD104" s="28"/>
      <c r="AE104" s="28"/>
    </row>
    <row r="105">
      <c r="A105" s="37" t="s">
        <v>238</v>
      </c>
      <c r="B105" s="14" t="s">
        <v>239</v>
      </c>
      <c r="C105" s="38"/>
      <c r="D105" s="39">
        <v>0.03871866295264624</v>
      </c>
      <c r="E105" s="39">
        <v>0.06623953183331652</v>
      </c>
      <c r="F105" s="39">
        <v>0.0</v>
      </c>
      <c r="G105" s="39">
        <v>0.04948805460750853</v>
      </c>
      <c r="H105" s="38">
        <v>0.058985042529905336</v>
      </c>
      <c r="I105" s="38">
        <v>0.0</v>
      </c>
      <c r="J105" s="38">
        <v>0.08043478260869565</v>
      </c>
      <c r="K105" s="38">
        <v>0.0017464103009754261</v>
      </c>
      <c r="L105" s="28"/>
      <c r="M105" s="28"/>
      <c r="N105" s="38">
        <v>0.0</v>
      </c>
      <c r="O105" s="38">
        <v>0.0</v>
      </c>
      <c r="P105" s="38">
        <v>0.0</v>
      </c>
      <c r="Q105" s="19"/>
      <c r="R105" s="38"/>
      <c r="S105" s="38"/>
      <c r="T105" s="38"/>
      <c r="U105" s="28"/>
      <c r="V105" s="28"/>
      <c r="W105" s="28"/>
      <c r="X105" s="28"/>
      <c r="Y105" s="28"/>
      <c r="Z105" s="28"/>
      <c r="AA105" s="28"/>
      <c r="AB105" s="28"/>
      <c r="AC105" s="28"/>
      <c r="AD105" s="28"/>
      <c r="AE105" s="28"/>
    </row>
    <row r="106">
      <c r="A106" s="37" t="s">
        <v>240</v>
      </c>
      <c r="B106" s="14" t="s">
        <v>241</v>
      </c>
      <c r="C106" s="38"/>
      <c r="D106" s="39">
        <v>0.023350043345520335</v>
      </c>
      <c r="E106" s="39">
        <v>0.06935598018400566</v>
      </c>
      <c r="F106" s="39">
        <v>0.0</v>
      </c>
      <c r="G106" s="39">
        <v>9.214466712739E-4</v>
      </c>
      <c r="H106" s="38">
        <v>0.022398981518255957</v>
      </c>
      <c r="I106" s="38">
        <v>0.0</v>
      </c>
      <c r="J106" s="38">
        <v>0.052418980406723</v>
      </c>
      <c r="K106" s="38">
        <v>0.0017464103009754261</v>
      </c>
      <c r="L106" s="28"/>
      <c r="M106" s="28"/>
      <c r="N106" s="38">
        <v>0.6627107204560163</v>
      </c>
      <c r="O106" s="38">
        <v>0.23593333277241654</v>
      </c>
      <c r="P106" s="38">
        <v>0.12894761876130514</v>
      </c>
      <c r="Q106" s="19"/>
      <c r="R106" s="38"/>
      <c r="S106" s="38"/>
      <c r="T106" s="38"/>
      <c r="U106" s="28"/>
      <c r="V106" s="28"/>
      <c r="W106" s="28"/>
      <c r="X106" s="28"/>
      <c r="Y106" s="28"/>
      <c r="Z106" s="28"/>
      <c r="AA106" s="28"/>
      <c r="AB106" s="28"/>
      <c r="AC106" s="28"/>
      <c r="AD106" s="28"/>
      <c r="AE106" s="28"/>
    </row>
    <row r="107">
      <c r="A107" s="37" t="s">
        <v>242</v>
      </c>
      <c r="B107" s="14" t="s">
        <v>243</v>
      </c>
      <c r="C107" s="38"/>
      <c r="D107" s="39">
        <v>0.05653772539538632</v>
      </c>
      <c r="E107" s="39">
        <v>0.1230216784146828</v>
      </c>
      <c r="F107" s="39">
        <v>0.0</v>
      </c>
      <c r="G107" s="39">
        <v>0.02943641315734339</v>
      </c>
      <c r="H107" s="38">
        <v>0.058016576164618465</v>
      </c>
      <c r="I107" s="38">
        <v>0.0</v>
      </c>
      <c r="J107" s="38">
        <v>0.06723716381418093</v>
      </c>
      <c r="K107" s="38">
        <v>0.0017464103009754261</v>
      </c>
      <c r="L107" s="28"/>
      <c r="M107" s="28"/>
      <c r="N107" s="38">
        <v>0.004028957708483264</v>
      </c>
      <c r="O107" s="38">
        <v>0.0014343595032044803</v>
      </c>
      <c r="P107" s="38">
        <v>7.839385821938005E-4</v>
      </c>
      <c r="Q107" s="40"/>
      <c r="R107" s="38"/>
      <c r="S107" s="38"/>
      <c r="T107" s="38"/>
      <c r="U107" s="28"/>
      <c r="V107" s="28"/>
      <c r="W107" s="28"/>
      <c r="X107" s="28"/>
      <c r="Y107" s="28"/>
      <c r="Z107" s="28"/>
      <c r="AA107" s="28"/>
      <c r="AB107" s="28"/>
      <c r="AC107" s="28"/>
      <c r="AD107" s="28"/>
      <c r="AE107" s="28"/>
    </row>
    <row r="108">
      <c r="A108" s="37" t="s">
        <v>244</v>
      </c>
      <c r="B108" s="14" t="s">
        <v>245</v>
      </c>
      <c r="C108" s="38"/>
      <c r="D108" s="39">
        <v>0.04733799266381874</v>
      </c>
      <c r="E108" s="39">
        <v>0.04120696530639373</v>
      </c>
      <c r="F108" s="39">
        <v>5.045408678102926E-4</v>
      </c>
      <c r="G108" s="39">
        <v>0.055688063880535106</v>
      </c>
      <c r="H108" s="38">
        <v>0.04560696750861211</v>
      </c>
      <c r="I108" s="38">
        <v>0.0</v>
      </c>
      <c r="J108" s="38">
        <v>0.008517887563884156</v>
      </c>
      <c r="K108" s="38">
        <v>0.0017464103009754261</v>
      </c>
      <c r="L108" s="28"/>
      <c r="M108" s="28"/>
      <c r="N108" s="38">
        <v>0.42540727293398056</v>
      </c>
      <c r="O108" s="38">
        <v>0.15145032755751298</v>
      </c>
      <c r="P108" s="38">
        <v>0.08277405684765608</v>
      </c>
      <c r="Q108" s="40"/>
      <c r="R108" s="38"/>
      <c r="S108" s="38"/>
      <c r="T108" s="38"/>
      <c r="U108" s="28"/>
      <c r="V108" s="28"/>
      <c r="W108" s="28"/>
      <c r="X108" s="28"/>
      <c r="Y108" s="28"/>
      <c r="Z108" s="28"/>
      <c r="AA108" s="28"/>
      <c r="AB108" s="28"/>
      <c r="AC108" s="28"/>
      <c r="AD108" s="28"/>
      <c r="AE108" s="28"/>
    </row>
    <row r="109">
      <c r="A109" s="37" t="s">
        <v>246</v>
      </c>
      <c r="B109" s="14" t="s">
        <v>247</v>
      </c>
      <c r="C109" s="38"/>
      <c r="D109" s="39">
        <v>0.0734972830653745</v>
      </c>
      <c r="E109" s="39">
        <v>0.07859096378951974</v>
      </c>
      <c r="F109" s="39">
        <v>0.0</v>
      </c>
      <c r="G109" s="39">
        <v>0.025028768699654775</v>
      </c>
      <c r="H109" s="38">
        <v>0.07386632725550557</v>
      </c>
      <c r="I109" s="38">
        <v>0.0</v>
      </c>
      <c r="J109" s="38">
        <v>0.08162066940692896</v>
      </c>
      <c r="K109" s="38">
        <v>0.0017464103009754261</v>
      </c>
      <c r="L109" s="28"/>
      <c r="M109" s="28"/>
      <c r="N109" s="38">
        <v>0.0</v>
      </c>
      <c r="O109" s="38">
        <v>0.0</v>
      </c>
      <c r="P109" s="38">
        <v>0.0</v>
      </c>
      <c r="Q109" s="14"/>
      <c r="R109" s="38"/>
      <c r="S109" s="38"/>
      <c r="T109" s="38"/>
      <c r="U109" s="28"/>
      <c r="V109" s="28"/>
      <c r="W109" s="28"/>
      <c r="X109" s="28"/>
      <c r="Y109" s="28"/>
      <c r="Z109" s="28"/>
      <c r="AA109" s="28"/>
      <c r="AB109" s="28"/>
      <c r="AC109" s="28"/>
      <c r="AD109" s="28"/>
      <c r="AE109" s="28"/>
    </row>
    <row r="110">
      <c r="A110" s="37" t="s">
        <v>248</v>
      </c>
      <c r="B110" s="14" t="s">
        <v>249</v>
      </c>
      <c r="C110" s="38"/>
      <c r="D110" s="39">
        <v>0.041808015454787156</v>
      </c>
      <c r="E110" s="39">
        <v>0.07429459777316631</v>
      </c>
      <c r="F110" s="39">
        <v>0.0011014039445705257</v>
      </c>
      <c r="G110" s="39">
        <v>0.03664210046168285</v>
      </c>
      <c r="H110" s="38">
        <v>0.0451000913432071</v>
      </c>
      <c r="I110" s="38">
        <v>0.003777650104163702</v>
      </c>
      <c r="J110" s="38">
        <v>0.02974831366256521</v>
      </c>
      <c r="K110" s="38">
        <v>0.0017464103009754261</v>
      </c>
      <c r="L110" s="28"/>
      <c r="M110" s="28"/>
      <c r="N110" s="38">
        <v>0.8475078585851245</v>
      </c>
      <c r="O110" s="38">
        <v>0.3017234329470505</v>
      </c>
      <c r="P110" s="38">
        <v>0.1649047116226602</v>
      </c>
      <c r="Q110" s="19"/>
      <c r="R110" s="38"/>
      <c r="S110" s="38"/>
      <c r="T110" s="38"/>
      <c r="U110" s="28"/>
      <c r="V110" s="28"/>
      <c r="W110" s="28"/>
      <c r="X110" s="28"/>
      <c r="Y110" s="28"/>
      <c r="Z110" s="28"/>
      <c r="AA110" s="28"/>
      <c r="AB110" s="28"/>
      <c r="AC110" s="28"/>
      <c r="AD110" s="28"/>
      <c r="AE110" s="28"/>
    </row>
    <row r="111">
      <c r="A111" s="37" t="s">
        <v>250</v>
      </c>
      <c r="B111" s="14" t="s">
        <v>251</v>
      </c>
      <c r="C111" s="38"/>
      <c r="D111" s="39">
        <v>0.041808015454787156</v>
      </c>
      <c r="E111" s="39">
        <v>0.07429459777316631</v>
      </c>
      <c r="F111" s="39">
        <v>0.0011014039445705257</v>
      </c>
      <c r="G111" s="39">
        <v>0.03664210046168285</v>
      </c>
      <c r="H111" s="38">
        <v>0.0451000913432071</v>
      </c>
      <c r="I111" s="38">
        <v>0.003777650104163702</v>
      </c>
      <c r="J111" s="38">
        <v>0.02974831366256521</v>
      </c>
      <c r="K111" s="38">
        <v>0.0017464103009754261</v>
      </c>
      <c r="L111" s="28"/>
      <c r="M111" s="28"/>
      <c r="N111" s="38">
        <v>0.0</v>
      </c>
      <c r="O111" s="38">
        <v>0.0</v>
      </c>
      <c r="P111" s="38">
        <v>0.0</v>
      </c>
      <c r="Q111" s="40"/>
      <c r="R111" s="38"/>
      <c r="S111" s="38"/>
      <c r="T111" s="38"/>
      <c r="U111" s="28"/>
      <c r="V111" s="28"/>
      <c r="W111" s="28"/>
      <c r="X111" s="28"/>
      <c r="Y111" s="28"/>
      <c r="Z111" s="28"/>
      <c r="AA111" s="28"/>
      <c r="AB111" s="28"/>
      <c r="AC111" s="28"/>
      <c r="AD111" s="28"/>
      <c r="AE111" s="28"/>
    </row>
    <row r="112">
      <c r="A112" s="37" t="s">
        <v>252</v>
      </c>
      <c r="B112" s="14" t="s">
        <v>253</v>
      </c>
      <c r="C112" s="38"/>
      <c r="D112" s="39">
        <v>0.03912776702695049</v>
      </c>
      <c r="E112" s="39">
        <v>0.06990454800673779</v>
      </c>
      <c r="F112" s="39">
        <v>0.0</v>
      </c>
      <c r="G112" s="39">
        <v>0.06069307894480677</v>
      </c>
      <c r="H112" s="38">
        <v>0.04006612451229008</v>
      </c>
      <c r="I112" s="38">
        <v>0.0</v>
      </c>
      <c r="J112" s="38">
        <v>0.0</v>
      </c>
      <c r="K112" s="38">
        <v>0.0017464103009754261</v>
      </c>
      <c r="L112" s="28"/>
      <c r="M112" s="28"/>
      <c r="N112" s="38">
        <v>0.3317247022574082</v>
      </c>
      <c r="O112" s="38">
        <v>0.11809815678351061</v>
      </c>
      <c r="P112" s="38">
        <v>0.06454567448518389</v>
      </c>
      <c r="Q112" s="40"/>
      <c r="R112" s="38"/>
      <c r="S112" s="38"/>
      <c r="T112" s="38"/>
      <c r="U112" s="28"/>
      <c r="V112" s="28"/>
      <c r="W112" s="28"/>
      <c r="X112" s="28"/>
      <c r="Y112" s="28"/>
      <c r="Z112" s="28"/>
      <c r="AA112" s="28"/>
      <c r="AB112" s="28"/>
      <c r="AC112" s="28"/>
      <c r="AD112" s="28"/>
      <c r="AE112" s="28"/>
    </row>
    <row r="113">
      <c r="A113" s="37" t="s">
        <v>254</v>
      </c>
      <c r="B113" s="14" t="s">
        <v>255</v>
      </c>
      <c r="C113" s="38"/>
      <c r="D113" s="39">
        <v>0.041808015454787156</v>
      </c>
      <c r="E113" s="39">
        <v>0.07429459777316631</v>
      </c>
      <c r="F113" s="39">
        <v>0.0011014039445705257</v>
      </c>
      <c r="G113" s="39">
        <v>0.03664210046168285</v>
      </c>
      <c r="H113" s="38">
        <v>0.0451000913432071</v>
      </c>
      <c r="I113" s="38">
        <v>0.003777650104163702</v>
      </c>
      <c r="J113" s="38">
        <v>0.02974831366256521</v>
      </c>
      <c r="K113" s="38">
        <v>0.0017464103009754261</v>
      </c>
      <c r="L113" s="28"/>
      <c r="M113" s="28"/>
      <c r="N113" s="38">
        <v>0.0</v>
      </c>
      <c r="O113" s="38">
        <v>0.0</v>
      </c>
      <c r="P113" s="38">
        <v>0.0</v>
      </c>
      <c r="Q113" s="40"/>
      <c r="R113" s="38"/>
      <c r="S113" s="38"/>
      <c r="T113" s="38"/>
      <c r="U113" s="28"/>
      <c r="V113" s="28"/>
      <c r="W113" s="28"/>
      <c r="X113" s="28"/>
      <c r="Y113" s="28"/>
      <c r="Z113" s="28"/>
      <c r="AA113" s="28"/>
      <c r="AB113" s="28"/>
      <c r="AC113" s="28"/>
      <c r="AD113" s="28"/>
      <c r="AE113" s="28"/>
    </row>
    <row r="114">
      <c r="A114" s="37" t="s">
        <v>256</v>
      </c>
      <c r="B114" s="14" t="s">
        <v>257</v>
      </c>
      <c r="C114" s="38"/>
      <c r="D114" s="39">
        <v>0.048438472522242156</v>
      </c>
      <c r="E114" s="39">
        <v>0.07112698928223449</v>
      </c>
      <c r="F114" s="39">
        <v>0.0</v>
      </c>
      <c r="G114" s="39">
        <v>0.09193262813819403</v>
      </c>
      <c r="H114" s="38">
        <v>0.056894362903405424</v>
      </c>
      <c r="I114" s="38">
        <v>0.0</v>
      </c>
      <c r="J114" s="38">
        <v>0.0732246476927328</v>
      </c>
      <c r="K114" s="38">
        <v>0.0017464103009754261</v>
      </c>
      <c r="L114" s="28"/>
      <c r="M114" s="28"/>
      <c r="N114" s="38">
        <v>0.3432290110263549</v>
      </c>
      <c r="O114" s="38">
        <v>0.12219383507166755</v>
      </c>
      <c r="P114" s="38">
        <v>0.06678413717404716</v>
      </c>
      <c r="Q114" s="40"/>
      <c r="R114" s="38"/>
      <c r="S114" s="38"/>
      <c r="T114" s="38"/>
      <c r="U114" s="28"/>
      <c r="V114" s="28"/>
      <c r="W114" s="28"/>
      <c r="X114" s="28"/>
      <c r="Y114" s="28"/>
      <c r="Z114" s="28"/>
      <c r="AA114" s="28"/>
      <c r="AB114" s="28"/>
      <c r="AC114" s="28"/>
      <c r="AD114" s="28"/>
      <c r="AE114" s="28"/>
    </row>
    <row r="115">
      <c r="A115" s="37" t="s">
        <v>258</v>
      </c>
      <c r="B115" s="14" t="s">
        <v>259</v>
      </c>
      <c r="C115" s="38"/>
      <c r="D115" s="39">
        <v>0.047583161258233225</v>
      </c>
      <c r="E115" s="39">
        <v>0.05432372505543237</v>
      </c>
      <c r="F115" s="39">
        <v>0.0</v>
      </c>
      <c r="G115" s="39">
        <v>0.06182143986507853</v>
      </c>
      <c r="H115" s="38">
        <v>0.045189629927363556</v>
      </c>
      <c r="I115" s="38">
        <v>0.07826610475617098</v>
      </c>
      <c r="J115" s="38">
        <v>0.0786930510814542</v>
      </c>
      <c r="K115" s="38">
        <v>0.0017464103009754261</v>
      </c>
      <c r="L115" s="28"/>
      <c r="M115" s="28"/>
      <c r="N115" s="38">
        <v>0.058800947795203735</v>
      </c>
      <c r="O115" s="38">
        <v>0.020933875302263268</v>
      </c>
      <c r="P115" s="38">
        <v>0.011441254781395327</v>
      </c>
      <c r="Q115" s="40"/>
      <c r="R115" s="38"/>
      <c r="S115" s="38"/>
      <c r="T115" s="38"/>
      <c r="U115" s="28"/>
      <c r="V115" s="28"/>
      <c r="W115" s="28"/>
      <c r="X115" s="28"/>
      <c r="Y115" s="28"/>
      <c r="Z115" s="28"/>
      <c r="AA115" s="28"/>
      <c r="AB115" s="28"/>
      <c r="AC115" s="28"/>
      <c r="AD115" s="28"/>
      <c r="AE115" s="28"/>
    </row>
    <row r="116">
      <c r="A116" s="37" t="s">
        <v>260</v>
      </c>
      <c r="B116" s="14" t="s">
        <v>261</v>
      </c>
      <c r="C116" s="38"/>
      <c r="D116" s="39">
        <v>0.12256149279050042</v>
      </c>
      <c r="E116" s="39">
        <v>0.05128205128205128</v>
      </c>
      <c r="F116" s="39">
        <v>0.0</v>
      </c>
      <c r="G116" s="39">
        <v>0.0</v>
      </c>
      <c r="H116" s="38">
        <v>0.09755301794453507</v>
      </c>
      <c r="I116" s="38">
        <v>0.0</v>
      </c>
      <c r="J116" s="38">
        <v>0.0449438202247191</v>
      </c>
      <c r="K116" s="38">
        <v>0.0017464103009754261</v>
      </c>
      <c r="L116" s="28"/>
      <c r="M116" s="28"/>
      <c r="N116" s="38">
        <v>0.4371597120071125</v>
      </c>
      <c r="O116" s="38">
        <v>0.15563434334772203</v>
      </c>
      <c r="P116" s="38">
        <v>0.08506079974518292</v>
      </c>
      <c r="Q116" s="40"/>
      <c r="R116" s="38"/>
      <c r="S116" s="38"/>
      <c r="T116" s="38"/>
      <c r="U116" s="28"/>
      <c r="V116" s="28"/>
      <c r="W116" s="28"/>
      <c r="X116" s="28"/>
      <c r="Y116" s="28"/>
      <c r="Z116" s="28"/>
      <c r="AA116" s="28"/>
      <c r="AB116" s="28"/>
      <c r="AC116" s="28"/>
      <c r="AD116" s="28"/>
      <c r="AE116" s="28"/>
    </row>
    <row r="117">
      <c r="A117" s="37" t="s">
        <v>262</v>
      </c>
      <c r="B117" s="14" t="s">
        <v>263</v>
      </c>
      <c r="C117" s="38"/>
      <c r="D117" s="39">
        <v>0.022978259792997575</v>
      </c>
      <c r="E117" s="39">
        <v>0.041037158023683136</v>
      </c>
      <c r="F117" s="39">
        <v>0.0</v>
      </c>
      <c r="G117" s="39">
        <v>0.018170019467878003</v>
      </c>
      <c r="H117" s="38">
        <v>0.02221082657607128</v>
      </c>
      <c r="I117" s="38">
        <v>0.0</v>
      </c>
      <c r="J117" s="38">
        <v>0.0</v>
      </c>
      <c r="K117" s="38">
        <v>0.0017464103009754261</v>
      </c>
      <c r="L117" s="28"/>
      <c r="M117" s="28"/>
      <c r="N117" s="38">
        <v>0.7629416301289076</v>
      </c>
      <c r="O117" s="38">
        <v>0.27161679440355485</v>
      </c>
      <c r="P117" s="38">
        <v>0.14845015090640962</v>
      </c>
      <c r="Q117" s="40"/>
      <c r="R117" s="38"/>
      <c r="S117" s="38"/>
      <c r="T117" s="38"/>
      <c r="U117" s="28"/>
      <c r="V117" s="28"/>
      <c r="W117" s="28"/>
      <c r="X117" s="28"/>
      <c r="Y117" s="28"/>
      <c r="Z117" s="28"/>
      <c r="AA117" s="28"/>
      <c r="AB117" s="28"/>
      <c r="AC117" s="28"/>
      <c r="AD117" s="28"/>
      <c r="AE117" s="28"/>
    </row>
    <row r="118">
      <c r="A118" s="37" t="s">
        <v>264</v>
      </c>
      <c r="B118" s="19" t="s">
        <v>265</v>
      </c>
      <c r="C118" s="38"/>
      <c r="D118" s="39">
        <v>0.04116807179766114</v>
      </c>
      <c r="E118" s="39">
        <v>0.06373249499857102</v>
      </c>
      <c r="F118" s="39">
        <v>0.0</v>
      </c>
      <c r="G118" s="39">
        <v>0.047042807442141885</v>
      </c>
      <c r="H118" s="38">
        <v>0.039498851251174215</v>
      </c>
      <c r="I118" s="38">
        <v>0.0</v>
      </c>
      <c r="J118" s="38">
        <v>0.0</v>
      </c>
      <c r="K118" s="38">
        <v>0.0017464103009754261</v>
      </c>
      <c r="L118" s="28"/>
      <c r="M118" s="28"/>
      <c r="N118" s="38">
        <v>0.0</v>
      </c>
      <c r="O118" s="38">
        <v>0.0</v>
      </c>
      <c r="P118" s="38">
        <v>0.0</v>
      </c>
      <c r="Q118" s="40"/>
      <c r="R118" s="38"/>
      <c r="S118" s="38"/>
      <c r="T118" s="38"/>
      <c r="U118" s="28"/>
      <c r="V118" s="28"/>
      <c r="W118" s="28"/>
      <c r="X118" s="28"/>
      <c r="Y118" s="28"/>
      <c r="Z118" s="28"/>
      <c r="AA118" s="28"/>
      <c r="AB118" s="28"/>
      <c r="AC118" s="28"/>
      <c r="AD118" s="28"/>
      <c r="AE118" s="28"/>
    </row>
    <row r="119">
      <c r="A119" s="37" t="s">
        <v>266</v>
      </c>
      <c r="B119" s="14" t="s">
        <v>267</v>
      </c>
      <c r="C119" s="38"/>
      <c r="D119" s="39">
        <v>0.041808015454787156</v>
      </c>
      <c r="E119" s="39">
        <v>0.07429459777316631</v>
      </c>
      <c r="F119" s="39">
        <v>0.0011014039445705257</v>
      </c>
      <c r="G119" s="39">
        <v>0.03664210046168285</v>
      </c>
      <c r="H119" s="38">
        <v>0.0451000913432071</v>
      </c>
      <c r="I119" s="38">
        <v>0.003777650104163702</v>
      </c>
      <c r="J119" s="38">
        <v>0.02974831366256521</v>
      </c>
      <c r="K119" s="38">
        <v>0.0017464103009754261</v>
      </c>
      <c r="L119" s="28"/>
      <c r="M119" s="28"/>
      <c r="N119" s="38">
        <v>0.6287623894845661</v>
      </c>
      <c r="O119" s="38">
        <v>0.22384730093239466</v>
      </c>
      <c r="P119" s="38">
        <v>0.12234208741170373</v>
      </c>
      <c r="Q119" s="40"/>
      <c r="R119" s="38"/>
      <c r="S119" s="38"/>
      <c r="T119" s="38"/>
      <c r="U119" s="28"/>
      <c r="V119" s="28"/>
      <c r="W119" s="28"/>
      <c r="X119" s="28"/>
      <c r="Y119" s="28"/>
      <c r="Z119" s="28"/>
      <c r="AA119" s="28"/>
      <c r="AB119" s="28"/>
      <c r="AC119" s="28"/>
      <c r="AD119" s="28"/>
      <c r="AE119" s="28"/>
    </row>
    <row r="120">
      <c r="A120" s="37" t="s">
        <v>268</v>
      </c>
      <c r="B120" s="14" t="s">
        <v>269</v>
      </c>
      <c r="C120" s="38"/>
      <c r="D120" s="39">
        <v>0.02349847656413039</v>
      </c>
      <c r="E120" s="39">
        <v>0.0668512658227848</v>
      </c>
      <c r="F120" s="39">
        <v>0.0</v>
      </c>
      <c r="G120" s="39">
        <v>0.006584723441615452</v>
      </c>
      <c r="H120" s="38">
        <v>0.03297223390828776</v>
      </c>
      <c r="I120" s="38">
        <v>0.07124681933842239</v>
      </c>
      <c r="J120" s="38">
        <v>0.0821973550356053</v>
      </c>
      <c r="K120" s="38">
        <v>0.0017464103009754261</v>
      </c>
      <c r="L120" s="28"/>
      <c r="M120" s="28"/>
      <c r="N120" s="38">
        <v>0.01986074461193726</v>
      </c>
      <c r="O120" s="38">
        <v>0.007070674312333185</v>
      </c>
      <c r="P120" s="38">
        <v>0.003864424771600934</v>
      </c>
      <c r="Q120" s="40"/>
      <c r="R120" s="38"/>
      <c r="S120" s="38"/>
      <c r="T120" s="38"/>
      <c r="U120" s="28"/>
      <c r="V120" s="28"/>
      <c r="W120" s="28"/>
      <c r="X120" s="28"/>
      <c r="Y120" s="28"/>
      <c r="Z120" s="28"/>
      <c r="AA120" s="28"/>
      <c r="AB120" s="28"/>
      <c r="AC120" s="28"/>
      <c r="AD120" s="28"/>
      <c r="AE120" s="28"/>
    </row>
    <row r="121">
      <c r="A121" s="37" t="s">
        <v>270</v>
      </c>
      <c r="B121" s="19" t="s">
        <v>271</v>
      </c>
      <c r="C121" s="38"/>
      <c r="D121" s="39">
        <v>0.09271950166907582</v>
      </c>
      <c r="E121" s="39">
        <v>0.07365261498128764</v>
      </c>
      <c r="F121" s="39">
        <v>0.0033472803347280333</v>
      </c>
      <c r="G121" s="39">
        <v>0.07476101248134151</v>
      </c>
      <c r="H121" s="38">
        <v>0.07971502840088572</v>
      </c>
      <c r="I121" s="38">
        <v>0.0</v>
      </c>
      <c r="J121" s="38">
        <v>0.017813729390443355</v>
      </c>
      <c r="K121" s="38">
        <v>0.0017464103009754261</v>
      </c>
      <c r="L121" s="28"/>
      <c r="M121" s="28"/>
      <c r="N121" s="38">
        <v>0.0</v>
      </c>
      <c r="O121" s="38">
        <v>0.0</v>
      </c>
      <c r="P121" s="38">
        <v>0.0</v>
      </c>
      <c r="Q121" s="40"/>
      <c r="R121" s="38"/>
      <c r="S121" s="38"/>
      <c r="T121" s="38"/>
      <c r="U121" s="28"/>
      <c r="V121" s="28"/>
      <c r="W121" s="28"/>
      <c r="X121" s="28"/>
      <c r="Y121" s="28"/>
      <c r="Z121" s="28"/>
      <c r="AA121" s="28"/>
      <c r="AB121" s="28"/>
      <c r="AC121" s="28"/>
      <c r="AD121" s="28"/>
      <c r="AE121" s="28"/>
    </row>
    <row r="122">
      <c r="A122" s="37" t="s">
        <v>272</v>
      </c>
      <c r="B122" s="14" t="s">
        <v>273</v>
      </c>
      <c r="C122" s="38"/>
      <c r="D122" s="39">
        <v>0.0519308626596076</v>
      </c>
      <c r="E122" s="39">
        <v>0.19537077962493574</v>
      </c>
      <c r="F122" s="39">
        <v>1.0057933698101061E-4</v>
      </c>
      <c r="G122" s="39">
        <v>0.02372341341599931</v>
      </c>
      <c r="H122" s="38">
        <v>0.06605913344876141</v>
      </c>
      <c r="I122" s="38">
        <v>0.02767171074341206</v>
      </c>
      <c r="J122" s="38">
        <v>0.0282744648991456</v>
      </c>
      <c r="K122" s="38">
        <v>0.0017464103009754261</v>
      </c>
      <c r="L122" s="28"/>
      <c r="M122" s="28"/>
      <c r="N122" s="38">
        <v>0.4293866818824836</v>
      </c>
      <c r="O122" s="38">
        <v>0.1528670470803821</v>
      </c>
      <c r="P122" s="38">
        <v>0.08354835442901073</v>
      </c>
      <c r="Q122" s="40"/>
      <c r="R122" s="38"/>
      <c r="S122" s="38"/>
      <c r="T122" s="38"/>
      <c r="U122" s="28"/>
      <c r="V122" s="28"/>
      <c r="W122" s="28"/>
      <c r="X122" s="28"/>
      <c r="Y122" s="28"/>
      <c r="Z122" s="28"/>
      <c r="AA122" s="28"/>
      <c r="AB122" s="28"/>
      <c r="AC122" s="28"/>
      <c r="AD122" s="28"/>
      <c r="AE122" s="28"/>
    </row>
    <row r="123">
      <c r="A123" s="37" t="s">
        <v>274</v>
      </c>
      <c r="B123" s="14" t="s">
        <v>275</v>
      </c>
      <c r="C123" s="38"/>
      <c r="D123" s="39">
        <v>0.07067848833553418</v>
      </c>
      <c r="E123" s="39">
        <v>0.0877149015086963</v>
      </c>
      <c r="F123" s="39">
        <v>0.0</v>
      </c>
      <c r="G123" s="39">
        <v>0.02377670572019297</v>
      </c>
      <c r="H123" s="38">
        <v>0.0702753149790014</v>
      </c>
      <c r="I123" s="38">
        <v>0.0</v>
      </c>
      <c r="J123" s="38">
        <v>0.09900990099009901</v>
      </c>
      <c r="K123" s="38">
        <v>0.0017464103009754261</v>
      </c>
      <c r="L123" s="28"/>
      <c r="M123" s="28"/>
      <c r="N123" s="38">
        <v>0.0</v>
      </c>
      <c r="O123" s="38">
        <v>0.0</v>
      </c>
      <c r="P123" s="38">
        <v>0.0</v>
      </c>
      <c r="Q123" s="40"/>
      <c r="R123" s="38"/>
      <c r="S123" s="38"/>
      <c r="T123" s="38"/>
      <c r="U123" s="28"/>
      <c r="V123" s="28"/>
      <c r="W123" s="28"/>
      <c r="X123" s="28"/>
      <c r="Y123" s="28"/>
      <c r="Z123" s="28"/>
      <c r="AA123" s="28"/>
      <c r="AB123" s="28"/>
      <c r="AC123" s="28"/>
      <c r="AD123" s="28"/>
      <c r="AE123" s="28"/>
    </row>
    <row r="124">
      <c r="A124" s="37" t="s">
        <v>276</v>
      </c>
      <c r="B124" s="14" t="s">
        <v>277</v>
      </c>
      <c r="C124" s="38"/>
      <c r="D124" s="39">
        <v>0.013603069410533658</v>
      </c>
      <c r="E124" s="39">
        <v>0.06351791530944625</v>
      </c>
      <c r="F124" s="39">
        <v>0.0</v>
      </c>
      <c r="G124" s="39">
        <v>0.0</v>
      </c>
      <c r="H124" s="38">
        <v>0.016139044072004966</v>
      </c>
      <c r="I124" s="38">
        <v>0.0</v>
      </c>
      <c r="J124" s="38">
        <v>0.0049261083743842365</v>
      </c>
      <c r="K124" s="38">
        <v>0.0017464103009754261</v>
      </c>
      <c r="L124" s="28"/>
      <c r="M124" s="28"/>
      <c r="N124" s="38">
        <v>0.5133658025350076</v>
      </c>
      <c r="O124" s="38">
        <v>0.18276466787820633</v>
      </c>
      <c r="P124" s="38">
        <v>0.099888678041642</v>
      </c>
      <c r="Q124" s="40"/>
      <c r="R124" s="38"/>
      <c r="S124" s="38"/>
      <c r="T124" s="38"/>
      <c r="U124" s="28"/>
      <c r="V124" s="28"/>
      <c r="W124" s="28"/>
      <c r="X124" s="28"/>
      <c r="Y124" s="28"/>
      <c r="Z124" s="28"/>
      <c r="AA124" s="28"/>
      <c r="AB124" s="28"/>
      <c r="AC124" s="28"/>
      <c r="AD124" s="28"/>
      <c r="AE124" s="28"/>
    </row>
    <row r="125">
      <c r="A125" s="37" t="s">
        <v>278</v>
      </c>
      <c r="B125" s="14" t="s">
        <v>279</v>
      </c>
      <c r="C125" s="38"/>
      <c r="D125" s="39">
        <v>0.04880360104240701</v>
      </c>
      <c r="E125" s="39">
        <v>0.0627492130115425</v>
      </c>
      <c r="F125" s="39">
        <v>0.0</v>
      </c>
      <c r="G125" s="39">
        <v>0.0435595938001069</v>
      </c>
      <c r="H125" s="38">
        <v>0.045953093745385226</v>
      </c>
      <c r="I125" s="38">
        <v>0.0</v>
      </c>
      <c r="J125" s="38">
        <v>0.028939849073192175</v>
      </c>
      <c r="K125" s="38">
        <v>0.0017464103009754261</v>
      </c>
      <c r="L125" s="28"/>
      <c r="M125" s="28"/>
      <c r="N125" s="38">
        <v>0.2945442122710643</v>
      </c>
      <c r="O125" s="38">
        <v>0.10486143577414865</v>
      </c>
      <c r="P125" s="38">
        <v>0.05731124247717508</v>
      </c>
      <c r="Q125" s="40"/>
      <c r="R125" s="38"/>
      <c r="S125" s="38"/>
      <c r="T125" s="38"/>
      <c r="U125" s="28"/>
      <c r="V125" s="28"/>
      <c r="W125" s="28"/>
      <c r="X125" s="28"/>
      <c r="Y125" s="28"/>
      <c r="Z125" s="28"/>
      <c r="AA125" s="28"/>
      <c r="AB125" s="28"/>
      <c r="AC125" s="28"/>
      <c r="AD125" s="28"/>
      <c r="AE125" s="28"/>
    </row>
    <row r="126">
      <c r="A126" s="37" t="s">
        <v>280</v>
      </c>
      <c r="B126" s="19" t="s">
        <v>281</v>
      </c>
      <c r="C126" s="38"/>
      <c r="D126" s="39">
        <v>0.08872909151818756</v>
      </c>
      <c r="E126" s="39">
        <v>0.06842923794712286</v>
      </c>
      <c r="F126" s="39">
        <v>0.0018214215006929321</v>
      </c>
      <c r="G126" s="39">
        <v>0.0353152241968887</v>
      </c>
      <c r="H126" s="38">
        <v>0.07467831603591561</v>
      </c>
      <c r="I126" s="38">
        <v>0.0</v>
      </c>
      <c r="J126" s="38">
        <v>0.04313220212180093</v>
      </c>
      <c r="K126" s="38">
        <v>0.0017464103009754261</v>
      </c>
      <c r="L126" s="28"/>
      <c r="M126" s="28"/>
      <c r="N126" s="38">
        <v>0.5170344004089638</v>
      </c>
      <c r="O126" s="38">
        <v>0.18407073475819988</v>
      </c>
      <c r="P126" s="38">
        <v>0.10060249923909285</v>
      </c>
      <c r="Q126" s="40"/>
      <c r="R126" s="38"/>
      <c r="S126" s="38"/>
      <c r="T126" s="38"/>
      <c r="U126" s="28"/>
      <c r="V126" s="28"/>
      <c r="W126" s="28"/>
      <c r="X126" s="28"/>
      <c r="Y126" s="28"/>
      <c r="Z126" s="28"/>
      <c r="AA126" s="28"/>
      <c r="AB126" s="28"/>
      <c r="AC126" s="28"/>
      <c r="AD126" s="28"/>
      <c r="AE126" s="28"/>
    </row>
    <row r="127">
      <c r="A127" s="37" t="s">
        <v>282</v>
      </c>
      <c r="B127" s="14" t="s">
        <v>283</v>
      </c>
      <c r="C127" s="38"/>
      <c r="D127" s="39">
        <v>0.04310747663551402</v>
      </c>
      <c r="E127" s="39">
        <v>0.010910224438902744</v>
      </c>
      <c r="F127" s="39">
        <v>0.0</v>
      </c>
      <c r="G127" s="39">
        <v>0.046480021745039415</v>
      </c>
      <c r="H127" s="38">
        <v>0.037825059101654845</v>
      </c>
      <c r="I127" s="38">
        <v>0.07658707047175306</v>
      </c>
      <c r="J127" s="38">
        <v>0.004837791690381332</v>
      </c>
      <c r="K127" s="38">
        <v>0.0017464103009754261</v>
      </c>
      <c r="L127" s="28"/>
      <c r="M127" s="28"/>
      <c r="N127" s="38">
        <v>0.3864389525492679</v>
      </c>
      <c r="O127" s="38">
        <v>0.13757711649102813</v>
      </c>
      <c r="P127" s="38">
        <v>0.07519175590452562</v>
      </c>
      <c r="Q127" s="40"/>
      <c r="R127" s="38"/>
      <c r="S127" s="38"/>
      <c r="T127" s="38"/>
      <c r="U127" s="28"/>
      <c r="V127" s="28"/>
      <c r="W127" s="28"/>
      <c r="X127" s="28"/>
      <c r="Y127" s="28"/>
      <c r="Z127" s="28"/>
      <c r="AA127" s="28"/>
      <c r="AB127" s="28"/>
      <c r="AC127" s="28"/>
      <c r="AD127" s="28"/>
      <c r="AE127" s="28"/>
    </row>
    <row r="128">
      <c r="A128" s="37" t="s">
        <v>284</v>
      </c>
      <c r="B128" s="14" t="s">
        <v>285</v>
      </c>
      <c r="C128" s="38"/>
      <c r="D128" s="39">
        <v>0.045131406207426124</v>
      </c>
      <c r="E128" s="39">
        <v>0.027036750553147092</v>
      </c>
      <c r="F128" s="39">
        <v>0.0</v>
      </c>
      <c r="G128" s="39">
        <v>0.026195477573211418</v>
      </c>
      <c r="H128" s="38">
        <v>0.03218556063115366</v>
      </c>
      <c r="I128" s="38">
        <v>0.0</v>
      </c>
      <c r="J128" s="38">
        <v>0.06047674205937938</v>
      </c>
      <c r="K128" s="38">
        <v>0.0017464103009754261</v>
      </c>
      <c r="L128" s="28"/>
      <c r="M128" s="28"/>
      <c r="N128" s="38">
        <v>0.0</v>
      </c>
      <c r="O128" s="38">
        <v>0.0</v>
      </c>
      <c r="P128" s="38">
        <v>0.0</v>
      </c>
      <c r="Q128" s="40"/>
      <c r="R128" s="38"/>
      <c r="S128" s="38"/>
      <c r="T128" s="38"/>
      <c r="U128" s="28"/>
      <c r="V128" s="28"/>
      <c r="W128" s="28"/>
      <c r="X128" s="28"/>
      <c r="Y128" s="28"/>
      <c r="Z128" s="28"/>
      <c r="AA128" s="28"/>
      <c r="AB128" s="28"/>
      <c r="AC128" s="28"/>
      <c r="AD128" s="28"/>
      <c r="AE128" s="28"/>
    </row>
    <row r="129">
      <c r="A129" s="37" t="s">
        <v>286</v>
      </c>
      <c r="B129" s="14" t="s">
        <v>287</v>
      </c>
      <c r="C129" s="38"/>
      <c r="D129" s="39">
        <v>0.0477753070961335</v>
      </c>
      <c r="E129" s="39">
        <v>0.1254426232056998</v>
      </c>
      <c r="F129" s="39">
        <v>0.001172110114993506</v>
      </c>
      <c r="G129" s="39">
        <v>0.01767844201501858</v>
      </c>
      <c r="H129" s="38">
        <v>0.06874791807854444</v>
      </c>
      <c r="I129" s="38">
        <v>7.453851887578375E-4</v>
      </c>
      <c r="J129" s="38">
        <v>7.283183413259178E-4</v>
      </c>
      <c r="K129" s="38">
        <v>0.0017464103009754261</v>
      </c>
      <c r="L129" s="28"/>
      <c r="M129" s="28"/>
      <c r="N129" s="38">
        <v>0.33818406663807404</v>
      </c>
      <c r="O129" s="38">
        <v>0.12039777156094061</v>
      </c>
      <c r="P129" s="38">
        <v>0.06580251194063554</v>
      </c>
      <c r="Q129" s="40"/>
      <c r="R129" s="38"/>
      <c r="S129" s="38"/>
      <c r="T129" s="38"/>
      <c r="U129" s="28"/>
      <c r="V129" s="28"/>
      <c r="W129" s="28"/>
      <c r="X129" s="28"/>
      <c r="Y129" s="28"/>
      <c r="Z129" s="28"/>
      <c r="AA129" s="28"/>
      <c r="AB129" s="28"/>
      <c r="AC129" s="28"/>
      <c r="AD129" s="28"/>
      <c r="AE129" s="28"/>
    </row>
    <row r="130">
      <c r="A130" s="37" t="s">
        <v>288</v>
      </c>
      <c r="B130" s="14" t="s">
        <v>289</v>
      </c>
      <c r="C130" s="38"/>
      <c r="D130" s="39">
        <v>0.033835969106289075</v>
      </c>
      <c r="E130" s="39">
        <v>0.06653846153846153</v>
      </c>
      <c r="F130" s="39">
        <v>0.0</v>
      </c>
      <c r="G130" s="39">
        <v>0.0</v>
      </c>
      <c r="H130" s="38">
        <v>0.022641293133096412</v>
      </c>
      <c r="I130" s="38">
        <v>0.01109669981265312</v>
      </c>
      <c r="J130" s="38">
        <v>0.023747328425552126</v>
      </c>
      <c r="K130" s="38">
        <v>0.0017464103009754261</v>
      </c>
      <c r="L130" s="28"/>
      <c r="M130" s="28"/>
      <c r="N130" s="38">
        <v>0.7519168318705627</v>
      </c>
      <c r="O130" s="38">
        <v>0.26769182787450135</v>
      </c>
      <c r="P130" s="38">
        <v>0.1463049894674048</v>
      </c>
      <c r="Q130" s="40"/>
      <c r="R130" s="38"/>
      <c r="S130" s="38"/>
      <c r="T130" s="38"/>
      <c r="U130" s="28"/>
      <c r="V130" s="28"/>
      <c r="W130" s="28"/>
      <c r="X130" s="28"/>
      <c r="Y130" s="28"/>
      <c r="Z130" s="28"/>
      <c r="AA130" s="28"/>
      <c r="AB130" s="28"/>
      <c r="AC130" s="28"/>
      <c r="AD130" s="28"/>
      <c r="AE130" s="28"/>
    </row>
    <row r="131">
      <c r="A131" s="37" t="s">
        <v>290</v>
      </c>
      <c r="B131" s="19" t="s">
        <v>291</v>
      </c>
      <c r="C131" s="38"/>
      <c r="D131" s="39">
        <v>0.034378550341780924</v>
      </c>
      <c r="E131" s="39">
        <v>0.0565408842109082</v>
      </c>
      <c r="F131" s="39">
        <v>8.372784886232559E-4</v>
      </c>
      <c r="G131" s="39">
        <v>0.010655004291218524</v>
      </c>
      <c r="H131" s="38">
        <v>0.03057479819565134</v>
      </c>
      <c r="I131" s="38">
        <v>0.0</v>
      </c>
      <c r="J131" s="38">
        <v>0.0</v>
      </c>
      <c r="K131" s="38">
        <v>0.0017464103009754261</v>
      </c>
      <c r="L131" s="28"/>
      <c r="M131" s="28"/>
      <c r="N131" s="38">
        <v>0.7346287421120472</v>
      </c>
      <c r="O131" s="38">
        <v>0.2615370509739729</v>
      </c>
      <c r="P131" s="38">
        <v>0.14294114165495608</v>
      </c>
      <c r="Q131" s="19"/>
      <c r="R131" s="38"/>
      <c r="S131" s="38"/>
      <c r="T131" s="38"/>
      <c r="U131" s="28"/>
      <c r="V131" s="28"/>
      <c r="W131" s="28"/>
      <c r="X131" s="28"/>
      <c r="Y131" s="28"/>
      <c r="Z131" s="28"/>
      <c r="AA131" s="28"/>
      <c r="AB131" s="28"/>
      <c r="AC131" s="28"/>
      <c r="AD131" s="28"/>
      <c r="AE131" s="28"/>
    </row>
    <row r="132">
      <c r="A132" s="37" t="s">
        <v>292</v>
      </c>
      <c r="B132" s="14" t="s">
        <v>293</v>
      </c>
      <c r="C132" s="38"/>
      <c r="D132" s="39">
        <v>0.07728400388307625</v>
      </c>
      <c r="E132" s="39">
        <v>0.05820348304307974</v>
      </c>
      <c r="F132" s="39">
        <v>0.00531632110579479</v>
      </c>
      <c r="G132" s="39">
        <v>0.03664210046168285</v>
      </c>
      <c r="H132" s="38">
        <v>0.10982684557814092</v>
      </c>
      <c r="I132" s="38">
        <v>0.0</v>
      </c>
      <c r="J132" s="38">
        <v>0.0839095119822783</v>
      </c>
      <c r="K132" s="38">
        <v>0.0017464103009754261</v>
      </c>
      <c r="L132" s="28"/>
      <c r="M132" s="28"/>
      <c r="N132" s="38">
        <v>0.48475561362897296</v>
      </c>
      <c r="O132" s="38">
        <v>0.17257908160127938</v>
      </c>
      <c r="P132" s="38">
        <v>0.09432182116447287</v>
      </c>
      <c r="Q132" s="40"/>
      <c r="R132" s="38"/>
      <c r="S132" s="38"/>
      <c r="T132" s="38"/>
      <c r="U132" s="28"/>
      <c r="V132" s="28"/>
      <c r="W132" s="28"/>
      <c r="X132" s="28"/>
      <c r="Y132" s="28"/>
      <c r="Z132" s="28"/>
      <c r="AA132" s="28"/>
      <c r="AB132" s="28"/>
      <c r="AC132" s="28"/>
      <c r="AD132" s="28"/>
      <c r="AE132" s="28"/>
    </row>
    <row r="133">
      <c r="A133" s="37" t="s">
        <v>294</v>
      </c>
      <c r="B133" s="14" t="s">
        <v>295</v>
      </c>
      <c r="C133" s="38"/>
      <c r="D133" s="39">
        <v>0.03539685660186038</v>
      </c>
      <c r="E133" s="39">
        <v>0.009931940487496044</v>
      </c>
      <c r="F133" s="39">
        <v>7.869058860560277E-4</v>
      </c>
      <c r="G133" s="39">
        <v>0.0033373311779736144</v>
      </c>
      <c r="H133" s="38">
        <v>0.025371312309257377</v>
      </c>
      <c r="I133" s="38">
        <v>0.0</v>
      </c>
      <c r="J133" s="38">
        <v>0.002008402973359804</v>
      </c>
      <c r="K133" s="38">
        <v>0.0017464103009754261</v>
      </c>
      <c r="L133" s="28"/>
      <c r="M133" s="28"/>
      <c r="N133" s="38">
        <v>0.18776744203538118</v>
      </c>
      <c r="O133" s="38">
        <v>0.0668475656393116</v>
      </c>
      <c r="P133" s="38">
        <v>0.036535042793186166</v>
      </c>
      <c r="Q133" s="40"/>
      <c r="R133" s="38"/>
      <c r="S133" s="38"/>
      <c r="T133" s="38"/>
      <c r="U133" s="28"/>
      <c r="V133" s="28"/>
      <c r="W133" s="28"/>
      <c r="X133" s="28"/>
      <c r="Y133" s="28"/>
      <c r="Z133" s="28"/>
      <c r="AA133" s="28"/>
      <c r="AB133" s="28"/>
      <c r="AC133" s="28"/>
      <c r="AD133" s="28"/>
      <c r="AE133" s="28"/>
    </row>
    <row r="134">
      <c r="A134" s="37" t="s">
        <v>296</v>
      </c>
      <c r="B134" s="19" t="s">
        <v>297</v>
      </c>
      <c r="C134" s="38"/>
      <c r="D134" s="39">
        <v>0.02624775426142588</v>
      </c>
      <c r="E134" s="39">
        <v>0.14623607004775985</v>
      </c>
      <c r="F134" s="39">
        <v>0.008125772831655184</v>
      </c>
      <c r="G134" s="39">
        <v>0.01881331403762663</v>
      </c>
      <c r="H134" s="38">
        <v>0.03938276146633922</v>
      </c>
      <c r="I134" s="38">
        <v>0.015750727615134394</v>
      </c>
      <c r="J134" s="38">
        <v>0.006688483178321276</v>
      </c>
      <c r="K134" s="38">
        <v>0.0017464103009754261</v>
      </c>
      <c r="L134" s="28"/>
      <c r="M134" s="28"/>
      <c r="N134" s="38">
        <v>0.0</v>
      </c>
      <c r="O134" s="38">
        <v>0.0</v>
      </c>
      <c r="P134" s="38">
        <v>0.0</v>
      </c>
      <c r="Q134" s="40"/>
      <c r="R134" s="38"/>
      <c r="S134" s="38"/>
      <c r="T134" s="38"/>
      <c r="U134" s="28"/>
      <c r="V134" s="28"/>
      <c r="W134" s="28"/>
      <c r="X134" s="28"/>
      <c r="Y134" s="28"/>
      <c r="Z134" s="28"/>
      <c r="AA134" s="28"/>
      <c r="AB134" s="28"/>
      <c r="AC134" s="28"/>
      <c r="AD134" s="28"/>
      <c r="AE134" s="28"/>
    </row>
    <row r="135">
      <c r="A135" s="37" t="s">
        <v>298</v>
      </c>
      <c r="B135" s="19" t="s">
        <v>299</v>
      </c>
      <c r="C135" s="38"/>
      <c r="D135" s="39">
        <v>0.09362632919233284</v>
      </c>
      <c r="E135" s="39">
        <v>0.21910615637286618</v>
      </c>
      <c r="F135" s="39">
        <v>5.017561465127947E-4</v>
      </c>
      <c r="G135" s="39">
        <v>0.0523725427752526</v>
      </c>
      <c r="H135" s="38">
        <v>0.09677430883790415</v>
      </c>
      <c r="I135" s="38">
        <v>0.0</v>
      </c>
      <c r="J135" s="38">
        <v>0.05396638159834857</v>
      </c>
      <c r="K135" s="38">
        <v>0.0017464103009754261</v>
      </c>
      <c r="L135" s="28"/>
      <c r="M135" s="28"/>
      <c r="N135" s="38">
        <v>0.22189373507825177</v>
      </c>
      <c r="O135" s="38">
        <v>0.07899695420998731</v>
      </c>
      <c r="P135" s="38">
        <v>0.04317520129552735</v>
      </c>
      <c r="Q135" s="40"/>
      <c r="R135" s="38"/>
      <c r="S135" s="38"/>
      <c r="T135" s="38"/>
      <c r="U135" s="28"/>
      <c r="V135" s="28"/>
      <c r="W135" s="28"/>
      <c r="X135" s="28"/>
      <c r="Y135" s="28"/>
      <c r="Z135" s="28"/>
      <c r="AA135" s="28"/>
      <c r="AB135" s="28"/>
      <c r="AC135" s="28"/>
      <c r="AD135" s="28"/>
      <c r="AE135" s="28"/>
    </row>
    <row r="136">
      <c r="A136" s="37" t="s">
        <v>300</v>
      </c>
      <c r="B136" s="14" t="s">
        <v>301</v>
      </c>
      <c r="C136" s="38"/>
      <c r="D136" s="39">
        <v>0.026719771083871465</v>
      </c>
      <c r="E136" s="39">
        <v>0.05850746268656717</v>
      </c>
      <c r="F136" s="39">
        <v>0.0</v>
      </c>
      <c r="G136" s="39">
        <v>0.03460207612456748</v>
      </c>
      <c r="H136" s="38">
        <v>0.024824072204184984</v>
      </c>
      <c r="I136" s="38">
        <v>0.0</v>
      </c>
      <c r="J136" s="38">
        <v>0.04271801682160248</v>
      </c>
      <c r="K136" s="38">
        <v>0.0017464103009754261</v>
      </c>
      <c r="L136" s="28"/>
      <c r="M136" s="28"/>
      <c r="N136" s="38">
        <v>0.0</v>
      </c>
      <c r="O136" s="38">
        <v>0.0</v>
      </c>
      <c r="P136" s="38">
        <v>0.0</v>
      </c>
      <c r="Q136" s="40"/>
      <c r="R136" s="38"/>
      <c r="S136" s="38"/>
      <c r="T136" s="38"/>
      <c r="U136" s="28"/>
      <c r="V136" s="28"/>
      <c r="W136" s="28"/>
      <c r="X136" s="28"/>
      <c r="Y136" s="28"/>
      <c r="Z136" s="28"/>
      <c r="AA136" s="28"/>
      <c r="AB136" s="28"/>
      <c r="AC136" s="28"/>
      <c r="AD136" s="28"/>
      <c r="AE136" s="28"/>
    </row>
    <row r="137">
      <c r="A137" s="37" t="s">
        <v>302</v>
      </c>
      <c r="B137" s="14" t="s">
        <v>303</v>
      </c>
      <c r="C137" s="38"/>
      <c r="D137" s="39">
        <v>0.03288240706034688</v>
      </c>
      <c r="E137" s="39">
        <v>0.07484612228149363</v>
      </c>
      <c r="F137" s="39">
        <v>0.0</v>
      </c>
      <c r="G137" s="39">
        <v>0.04062392869386356</v>
      </c>
      <c r="H137" s="38">
        <v>0.04909548146345421</v>
      </c>
      <c r="I137" s="38">
        <v>0.0</v>
      </c>
      <c r="J137" s="38">
        <v>0.08168642951251646</v>
      </c>
      <c r="K137" s="38">
        <v>0.0017464103009754261</v>
      </c>
      <c r="L137" s="28"/>
      <c r="M137" s="28"/>
      <c r="N137" s="38">
        <v>0.011999108040925232</v>
      </c>
      <c r="O137" s="38">
        <v>0.004271833038167493</v>
      </c>
      <c r="P137" s="38">
        <v>0.002334738765161757</v>
      </c>
      <c r="Q137" s="40"/>
      <c r="R137" s="38"/>
      <c r="S137" s="38"/>
      <c r="T137" s="38"/>
      <c r="U137" s="28"/>
      <c r="V137" s="28"/>
      <c r="W137" s="28"/>
      <c r="X137" s="28"/>
      <c r="Y137" s="28"/>
      <c r="Z137" s="28"/>
      <c r="AA137" s="28"/>
      <c r="AB137" s="28"/>
      <c r="AC137" s="28"/>
      <c r="AD137" s="28"/>
      <c r="AE137" s="28"/>
    </row>
    <row r="138">
      <c r="A138" s="37" t="s">
        <v>304</v>
      </c>
      <c r="B138" s="14" t="s">
        <v>305</v>
      </c>
      <c r="C138" s="38"/>
      <c r="D138" s="39">
        <v>0.03154024767801858</v>
      </c>
      <c r="E138" s="39">
        <v>0.06812339331619537</v>
      </c>
      <c r="F138" s="39">
        <v>0.0</v>
      </c>
      <c r="G138" s="39">
        <v>0.037037037037037035</v>
      </c>
      <c r="H138" s="38">
        <v>0.030179420334304555</v>
      </c>
      <c r="I138" s="38">
        <v>0.0</v>
      </c>
      <c r="J138" s="38">
        <v>0.07757903494176373</v>
      </c>
      <c r="K138" s="38">
        <v>0.0017464103009754261</v>
      </c>
      <c r="L138" s="28"/>
      <c r="M138" s="28"/>
      <c r="N138" s="38">
        <v>0.0</v>
      </c>
      <c r="O138" s="38">
        <v>0.0</v>
      </c>
      <c r="P138" s="38">
        <v>0.0</v>
      </c>
      <c r="Q138" s="40"/>
      <c r="R138" s="38"/>
      <c r="S138" s="38"/>
      <c r="T138" s="38"/>
      <c r="U138" s="28"/>
      <c r="V138" s="28"/>
      <c r="W138" s="28"/>
      <c r="X138" s="28"/>
      <c r="Y138" s="28"/>
      <c r="Z138" s="28"/>
      <c r="AA138" s="28"/>
      <c r="AB138" s="28"/>
      <c r="AC138" s="28"/>
      <c r="AD138" s="28"/>
      <c r="AE138" s="28"/>
    </row>
    <row r="139">
      <c r="A139" s="28"/>
      <c r="B139" s="14"/>
      <c r="C139" s="38"/>
      <c r="D139" s="41"/>
      <c r="E139" s="41"/>
      <c r="F139" s="41"/>
      <c r="G139" s="41"/>
      <c r="L139" s="28"/>
      <c r="M139" s="28"/>
      <c r="N139" s="38"/>
      <c r="O139" s="38"/>
      <c r="P139" s="38"/>
      <c r="Q139" s="40"/>
      <c r="R139" s="38"/>
      <c r="S139" s="38"/>
      <c r="T139" s="38"/>
      <c r="U139" s="28"/>
      <c r="V139" s="28"/>
      <c r="W139" s="28"/>
      <c r="X139" s="28"/>
      <c r="Y139" s="28"/>
      <c r="Z139" s="28"/>
      <c r="AA139" s="28"/>
      <c r="AB139" s="28"/>
      <c r="AC139" s="28"/>
      <c r="AD139" s="28"/>
      <c r="AE139" s="28"/>
    </row>
    <row r="140">
      <c r="A140" s="28"/>
      <c r="B140" s="25" t="s">
        <v>306</v>
      </c>
      <c r="C140" s="28"/>
      <c r="D140" s="39">
        <v>0.04646649104898712</v>
      </c>
      <c r="E140" s="39">
        <v>0.09396931940849469</v>
      </c>
      <c r="F140" s="39">
        <v>9.443282940619472E-4</v>
      </c>
      <c r="G140" s="39">
        <v>0.034371922933485725</v>
      </c>
      <c r="H140" s="39">
        <v>0.04963187967553863</v>
      </c>
      <c r="I140" s="39">
        <v>0.007986865430965126</v>
      </c>
      <c r="J140" s="39">
        <v>0.021168310424043595</v>
      </c>
      <c r="K140" s="38">
        <v>0.0017464103009754261</v>
      </c>
      <c r="L140" s="28"/>
      <c r="M140" s="28"/>
      <c r="N140" s="38">
        <v>0.23868447294247472</v>
      </c>
      <c r="O140" s="38">
        <v>0.1004084274305285</v>
      </c>
      <c r="P140" s="38">
        <v>0.05749529890829386</v>
      </c>
      <c r="Q140" s="40"/>
      <c r="R140" s="38"/>
      <c r="S140" s="38"/>
      <c r="T140" s="38"/>
      <c r="U140" s="28"/>
      <c r="V140" s="28"/>
      <c r="W140" s="28"/>
      <c r="X140" s="28"/>
      <c r="Y140" s="28"/>
      <c r="Z140" s="28"/>
      <c r="AA140" s="28"/>
      <c r="AB140" s="28"/>
      <c r="AC140" s="28"/>
      <c r="AD140" s="28"/>
      <c r="AE140" s="28"/>
    </row>
    <row r="141">
      <c r="A141" s="28"/>
      <c r="B141" s="25"/>
      <c r="C141" s="28"/>
      <c r="D141" s="28"/>
      <c r="E141" s="28"/>
      <c r="F141" s="28"/>
      <c r="G141" s="28"/>
      <c r="H141" s="28"/>
      <c r="I141" s="28"/>
      <c r="J141" s="28"/>
      <c r="K141" s="28"/>
      <c r="L141" s="28"/>
      <c r="M141" s="28"/>
      <c r="N141" s="42"/>
      <c r="O141" s="42"/>
      <c r="P141" s="42"/>
      <c r="Q141" s="40"/>
      <c r="R141" s="38"/>
      <c r="S141" s="38"/>
      <c r="T141" s="38"/>
      <c r="U141" s="28"/>
      <c r="V141" s="28"/>
      <c r="W141" s="28"/>
      <c r="X141" s="28"/>
      <c r="Y141" s="28"/>
      <c r="Z141" s="28"/>
      <c r="AA141" s="28"/>
      <c r="AB141" s="28"/>
      <c r="AC141" s="28"/>
      <c r="AD141" s="28"/>
      <c r="AE141" s="28"/>
    </row>
    <row r="142">
      <c r="A142" s="28"/>
      <c r="B142" s="14"/>
      <c r="C142" s="28"/>
      <c r="D142" s="28"/>
      <c r="E142" s="28"/>
      <c r="F142" s="28"/>
      <c r="G142" s="28"/>
      <c r="H142" s="28"/>
      <c r="I142" s="28"/>
      <c r="J142" s="28"/>
      <c r="K142" s="28"/>
      <c r="L142" s="28"/>
      <c r="M142" s="28"/>
      <c r="N142" s="42"/>
      <c r="O142" s="42"/>
      <c r="P142" s="42"/>
      <c r="Q142" s="40"/>
      <c r="R142" s="38"/>
      <c r="S142" s="38"/>
      <c r="T142" s="38"/>
      <c r="U142" s="28"/>
      <c r="V142" s="28"/>
      <c r="W142" s="28"/>
      <c r="X142" s="28"/>
      <c r="Y142" s="28"/>
      <c r="Z142" s="28"/>
      <c r="AA142" s="28"/>
      <c r="AB142" s="28"/>
      <c r="AC142" s="28"/>
      <c r="AD142" s="28"/>
      <c r="AE142" s="28"/>
    </row>
    <row r="143">
      <c r="A143" s="28"/>
      <c r="B143" s="14"/>
      <c r="C143" s="28"/>
      <c r="D143" s="28"/>
      <c r="E143" s="39"/>
      <c r="F143" s="39"/>
      <c r="G143" s="28"/>
      <c r="H143" s="28"/>
      <c r="I143" s="28"/>
      <c r="J143" s="28"/>
      <c r="K143" s="28"/>
      <c r="L143" s="28"/>
      <c r="M143" s="28"/>
      <c r="N143" s="42"/>
      <c r="O143" s="42"/>
      <c r="P143" s="42"/>
      <c r="Q143" s="40"/>
      <c r="R143" s="38"/>
      <c r="S143" s="38"/>
      <c r="T143" s="38"/>
      <c r="U143" s="28"/>
      <c r="V143" s="28"/>
      <c r="W143" s="28"/>
      <c r="X143" s="28"/>
      <c r="Y143" s="28"/>
      <c r="Z143" s="28"/>
      <c r="AA143" s="28"/>
      <c r="AB143" s="28"/>
      <c r="AC143" s="28"/>
      <c r="AD143" s="28"/>
      <c r="AE143" s="28"/>
    </row>
    <row r="144">
      <c r="A144" s="28"/>
      <c r="B144" s="14"/>
      <c r="C144" s="28"/>
      <c r="D144" s="28"/>
      <c r="E144" s="39"/>
      <c r="F144" s="39"/>
      <c r="G144" s="28"/>
      <c r="H144" s="28"/>
      <c r="I144" s="28"/>
      <c r="J144" s="28"/>
      <c r="K144" s="28"/>
      <c r="L144" s="28"/>
      <c r="M144" s="28"/>
      <c r="N144" s="42"/>
      <c r="O144" s="42"/>
      <c r="P144" s="42"/>
      <c r="Q144" s="40"/>
      <c r="R144" s="38"/>
      <c r="S144" s="38"/>
      <c r="T144" s="38"/>
      <c r="U144" s="28"/>
      <c r="V144" s="28"/>
      <c r="W144" s="28"/>
      <c r="X144" s="28"/>
      <c r="Y144" s="28"/>
      <c r="Z144" s="28"/>
      <c r="AA144" s="28"/>
      <c r="AB144" s="28"/>
      <c r="AC144" s="28"/>
      <c r="AD144" s="28"/>
      <c r="AE144" s="28"/>
    </row>
    <row r="145">
      <c r="A145" s="28"/>
      <c r="B145" s="14"/>
      <c r="C145" s="28"/>
      <c r="D145" s="28"/>
      <c r="E145" s="39"/>
      <c r="F145" s="39"/>
      <c r="G145" s="28"/>
      <c r="H145" s="28"/>
      <c r="I145" s="28"/>
      <c r="J145" s="28"/>
      <c r="K145" s="28"/>
      <c r="L145" s="28"/>
      <c r="M145" s="28"/>
      <c r="N145" s="42"/>
      <c r="O145" s="42"/>
      <c r="P145" s="42"/>
      <c r="Q145" s="40"/>
      <c r="R145" s="38"/>
      <c r="S145" s="38"/>
      <c r="T145" s="38"/>
      <c r="U145" s="28"/>
      <c r="V145" s="28"/>
      <c r="W145" s="28"/>
      <c r="X145" s="28"/>
      <c r="Y145" s="28"/>
      <c r="Z145" s="28"/>
      <c r="AA145" s="28"/>
      <c r="AB145" s="28"/>
      <c r="AC145" s="28"/>
      <c r="AD145" s="28"/>
      <c r="AE145" s="28"/>
    </row>
    <row r="146">
      <c r="A146" s="28"/>
      <c r="B146" s="14"/>
      <c r="C146" s="28"/>
      <c r="D146" s="28"/>
      <c r="E146" s="39"/>
      <c r="F146" s="39"/>
      <c r="G146" s="28"/>
      <c r="H146" s="28"/>
      <c r="I146" s="28"/>
      <c r="J146" s="28"/>
      <c r="K146" s="28"/>
      <c r="L146" s="28"/>
      <c r="M146" s="28"/>
      <c r="N146" s="42"/>
      <c r="O146" s="42"/>
      <c r="P146" s="42"/>
      <c r="Q146" s="40"/>
      <c r="R146" s="38"/>
      <c r="S146" s="38"/>
      <c r="T146" s="38"/>
      <c r="U146" s="28"/>
      <c r="V146" s="28"/>
      <c r="W146" s="28"/>
      <c r="X146" s="28"/>
      <c r="Y146" s="28"/>
      <c r="Z146" s="28"/>
      <c r="AA146" s="28"/>
      <c r="AB146" s="28"/>
      <c r="AC146" s="28"/>
      <c r="AD146" s="28"/>
      <c r="AE146" s="28"/>
    </row>
    <row r="147">
      <c r="A147" s="28"/>
      <c r="B147" s="14"/>
      <c r="C147" s="28"/>
      <c r="D147" s="28"/>
      <c r="E147" s="39"/>
      <c r="F147" s="39"/>
      <c r="G147" s="28"/>
      <c r="H147" s="28"/>
      <c r="I147" s="28"/>
      <c r="J147" s="28"/>
      <c r="K147" s="28"/>
      <c r="L147" s="28"/>
      <c r="M147" s="28"/>
      <c r="N147" s="42"/>
      <c r="O147" s="42"/>
      <c r="P147" s="42"/>
      <c r="Q147" s="40"/>
      <c r="R147" s="38"/>
      <c r="S147" s="38"/>
      <c r="T147" s="38"/>
      <c r="U147" s="28"/>
      <c r="V147" s="28"/>
      <c r="W147" s="28"/>
      <c r="X147" s="28"/>
      <c r="Y147" s="28"/>
      <c r="Z147" s="28"/>
      <c r="AA147" s="28"/>
      <c r="AB147" s="28"/>
      <c r="AC147" s="28"/>
      <c r="AD147" s="28"/>
      <c r="AE147" s="28"/>
    </row>
    <row r="148">
      <c r="A148" s="28"/>
      <c r="B148" s="14"/>
      <c r="C148" s="28"/>
      <c r="D148" s="28"/>
      <c r="E148" s="39"/>
      <c r="F148" s="39"/>
      <c r="G148" s="28"/>
      <c r="H148" s="28"/>
      <c r="I148" s="28"/>
      <c r="J148" s="28"/>
      <c r="K148" s="28"/>
      <c r="L148" s="28"/>
      <c r="M148" s="28"/>
      <c r="N148" s="42"/>
      <c r="O148" s="42"/>
      <c r="P148" s="42"/>
      <c r="Q148" s="40"/>
      <c r="R148" s="38"/>
      <c r="S148" s="38"/>
      <c r="T148" s="38"/>
      <c r="U148" s="28"/>
      <c r="V148" s="28"/>
      <c r="W148" s="28"/>
      <c r="X148" s="28"/>
      <c r="Y148" s="28"/>
      <c r="Z148" s="28"/>
      <c r="AA148" s="28"/>
      <c r="AB148" s="28"/>
      <c r="AC148" s="28"/>
      <c r="AD148" s="28"/>
      <c r="AE148" s="28"/>
    </row>
    <row r="149">
      <c r="A149" s="28"/>
      <c r="B149" s="14"/>
      <c r="C149" s="28"/>
      <c r="D149" s="28"/>
      <c r="E149" s="39"/>
      <c r="F149" s="39"/>
      <c r="G149" s="28"/>
      <c r="H149" s="28"/>
      <c r="I149" s="28"/>
      <c r="J149" s="28"/>
      <c r="K149" s="28"/>
      <c r="L149" s="28"/>
      <c r="M149" s="28"/>
      <c r="N149" s="42"/>
      <c r="O149" s="42"/>
      <c r="P149" s="42"/>
      <c r="Q149" s="40"/>
      <c r="R149" s="38"/>
      <c r="S149" s="38"/>
      <c r="T149" s="38"/>
      <c r="U149" s="28"/>
      <c r="V149" s="28"/>
      <c r="W149" s="28"/>
      <c r="X149" s="28"/>
      <c r="Y149" s="28"/>
      <c r="Z149" s="28"/>
      <c r="AA149" s="28"/>
      <c r="AB149" s="28"/>
      <c r="AC149" s="28"/>
      <c r="AD149" s="28"/>
      <c r="AE149" s="28"/>
    </row>
    <row r="150">
      <c r="A150" s="28"/>
      <c r="B150" s="14"/>
      <c r="C150" s="28"/>
      <c r="D150" s="28"/>
      <c r="E150" s="39"/>
      <c r="F150" s="39"/>
      <c r="G150" s="28"/>
      <c r="H150" s="28"/>
      <c r="I150" s="28"/>
      <c r="J150" s="28"/>
      <c r="K150" s="28"/>
      <c r="L150" s="28"/>
      <c r="M150" s="28"/>
      <c r="N150" s="42"/>
      <c r="O150" s="42"/>
      <c r="P150" s="42"/>
      <c r="Q150" s="40"/>
      <c r="R150" s="38"/>
      <c r="S150" s="38"/>
      <c r="T150" s="38"/>
      <c r="U150" s="28"/>
      <c r="V150" s="28"/>
      <c r="W150" s="28"/>
      <c r="X150" s="28"/>
      <c r="Y150" s="28"/>
      <c r="Z150" s="28"/>
      <c r="AA150" s="28"/>
      <c r="AB150" s="28"/>
      <c r="AC150" s="28"/>
      <c r="AD150" s="28"/>
      <c r="AE150" s="28"/>
    </row>
    <row r="151">
      <c r="A151" s="28"/>
      <c r="B151" s="14"/>
      <c r="C151" s="28"/>
      <c r="D151" s="28"/>
      <c r="E151" s="28"/>
      <c r="F151" s="28"/>
      <c r="G151" s="28"/>
      <c r="H151" s="28"/>
      <c r="I151" s="28"/>
      <c r="J151" s="28"/>
      <c r="K151" s="28"/>
      <c r="L151" s="28"/>
      <c r="M151" s="28"/>
      <c r="N151" s="42"/>
      <c r="O151" s="42"/>
      <c r="P151" s="42"/>
      <c r="Q151" s="40"/>
      <c r="R151" s="38"/>
      <c r="S151" s="38"/>
      <c r="T151" s="38"/>
      <c r="U151" s="28"/>
      <c r="V151" s="28"/>
      <c r="W151" s="28"/>
      <c r="X151" s="28"/>
      <c r="Y151" s="28"/>
      <c r="Z151" s="28"/>
      <c r="AA151" s="28"/>
      <c r="AB151" s="28"/>
      <c r="AC151" s="28"/>
      <c r="AD151" s="28"/>
      <c r="AE151" s="28"/>
    </row>
    <row r="152">
      <c r="A152" s="28"/>
      <c r="B152" s="14"/>
      <c r="C152" s="28"/>
      <c r="D152" s="28"/>
      <c r="E152" s="28"/>
      <c r="F152" s="28"/>
      <c r="G152" s="28"/>
      <c r="H152" s="28"/>
      <c r="I152" s="28"/>
      <c r="J152" s="28"/>
      <c r="K152" s="28"/>
      <c r="L152" s="28"/>
      <c r="M152" s="28"/>
      <c r="N152" s="42"/>
      <c r="O152" s="42"/>
      <c r="P152" s="42"/>
      <c r="Q152" s="40"/>
      <c r="R152" s="38"/>
      <c r="S152" s="38"/>
      <c r="T152" s="38"/>
      <c r="U152" s="28"/>
      <c r="V152" s="28"/>
      <c r="W152" s="28"/>
      <c r="X152" s="28"/>
      <c r="Y152" s="28"/>
      <c r="Z152" s="28"/>
      <c r="AA152" s="28"/>
      <c r="AB152" s="28"/>
      <c r="AC152" s="28"/>
      <c r="AD152" s="28"/>
      <c r="AE152" s="28"/>
    </row>
    <row r="153">
      <c r="A153" s="28"/>
      <c r="B153" s="14"/>
      <c r="C153" s="28"/>
      <c r="D153" s="28"/>
      <c r="E153" s="28"/>
      <c r="F153" s="28"/>
      <c r="G153" s="28"/>
      <c r="H153" s="28"/>
      <c r="I153" s="28"/>
      <c r="J153" s="28"/>
      <c r="K153" s="28"/>
      <c r="L153" s="28"/>
      <c r="M153" s="28"/>
      <c r="N153" s="42"/>
      <c r="O153" s="42"/>
      <c r="P153" s="42"/>
      <c r="Q153" s="40"/>
      <c r="R153" s="38"/>
      <c r="S153" s="38"/>
      <c r="T153" s="38"/>
      <c r="U153" s="28"/>
      <c r="V153" s="28"/>
      <c r="W153" s="28"/>
      <c r="X153" s="28"/>
      <c r="Y153" s="28"/>
      <c r="Z153" s="28"/>
      <c r="AA153" s="28"/>
      <c r="AB153" s="28"/>
      <c r="AC153" s="28"/>
      <c r="AD153" s="28"/>
      <c r="AE153" s="28"/>
    </row>
    <row r="154">
      <c r="A154" s="28"/>
      <c r="B154" s="14"/>
      <c r="C154" s="28"/>
      <c r="D154" s="28"/>
      <c r="E154" s="28"/>
      <c r="F154" s="28"/>
      <c r="G154" s="28"/>
      <c r="H154" s="28"/>
      <c r="I154" s="28"/>
      <c r="J154" s="28"/>
      <c r="K154" s="28"/>
      <c r="L154" s="28"/>
      <c r="M154" s="28"/>
      <c r="N154" s="42"/>
      <c r="O154" s="42"/>
      <c r="P154" s="42"/>
      <c r="Q154" s="40"/>
      <c r="R154" s="38"/>
      <c r="S154" s="38"/>
      <c r="T154" s="38"/>
      <c r="U154" s="28"/>
      <c r="V154" s="28"/>
      <c r="W154" s="28"/>
      <c r="X154" s="28"/>
      <c r="Y154" s="28"/>
      <c r="Z154" s="28"/>
      <c r="AA154" s="28"/>
      <c r="AB154" s="28"/>
      <c r="AC154" s="28"/>
      <c r="AD154" s="28"/>
      <c r="AE154" s="28"/>
    </row>
    <row r="155">
      <c r="A155" s="28"/>
      <c r="B155" s="14"/>
      <c r="C155" s="28"/>
      <c r="D155" s="28"/>
      <c r="E155" s="28"/>
      <c r="F155" s="28"/>
      <c r="G155" s="28"/>
      <c r="H155" s="28"/>
      <c r="I155" s="28"/>
      <c r="J155" s="28"/>
      <c r="K155" s="28"/>
      <c r="L155" s="28"/>
      <c r="M155" s="28"/>
      <c r="N155" s="42"/>
      <c r="O155" s="42"/>
      <c r="P155" s="42"/>
      <c r="Q155" s="40"/>
      <c r="R155" s="38"/>
      <c r="S155" s="38"/>
      <c r="T155" s="38"/>
      <c r="U155" s="28"/>
      <c r="V155" s="28"/>
      <c r="W155" s="28"/>
      <c r="X155" s="28"/>
      <c r="Y155" s="28"/>
      <c r="Z155" s="28"/>
      <c r="AA155" s="28"/>
      <c r="AB155" s="28"/>
      <c r="AC155" s="28"/>
      <c r="AD155" s="28"/>
      <c r="AE155" s="28"/>
    </row>
    <row r="156">
      <c r="A156" s="28"/>
      <c r="B156" s="14"/>
      <c r="C156" s="28"/>
      <c r="D156" s="28"/>
      <c r="E156" s="28"/>
      <c r="F156" s="28"/>
      <c r="G156" s="28"/>
      <c r="H156" s="28"/>
      <c r="I156" s="28"/>
      <c r="J156" s="28"/>
      <c r="K156" s="28"/>
      <c r="L156" s="28"/>
      <c r="M156" s="28"/>
      <c r="N156" s="42"/>
      <c r="O156" s="14"/>
      <c r="P156" s="42"/>
      <c r="Q156" s="40"/>
      <c r="R156" s="38"/>
      <c r="S156" s="38"/>
      <c r="T156" s="38"/>
      <c r="U156" s="28"/>
      <c r="V156" s="28"/>
      <c r="W156" s="28"/>
      <c r="X156" s="28"/>
      <c r="Y156" s="28"/>
      <c r="Z156" s="28"/>
      <c r="AA156" s="28"/>
      <c r="AB156" s="28"/>
      <c r="AC156" s="28"/>
      <c r="AD156" s="28"/>
      <c r="AE156" s="28"/>
    </row>
    <row r="157">
      <c r="A157" s="28"/>
      <c r="B157" s="14"/>
      <c r="C157" s="28"/>
      <c r="D157" s="28"/>
      <c r="E157" s="28"/>
      <c r="F157" s="28"/>
      <c r="G157" s="28"/>
      <c r="H157" s="28"/>
      <c r="I157" s="28"/>
      <c r="J157" s="28"/>
      <c r="K157" s="28"/>
      <c r="L157" s="28"/>
      <c r="M157" s="28"/>
      <c r="N157" s="42"/>
      <c r="O157" s="19"/>
      <c r="P157" s="42"/>
      <c r="Q157" s="40"/>
      <c r="R157" s="38"/>
      <c r="S157" s="38"/>
      <c r="T157" s="38"/>
      <c r="U157" s="28"/>
      <c r="V157" s="28"/>
      <c r="W157" s="28"/>
      <c r="X157" s="28"/>
      <c r="Y157" s="28"/>
      <c r="Z157" s="28"/>
      <c r="AA157" s="28"/>
      <c r="AB157" s="28"/>
      <c r="AC157" s="28"/>
      <c r="AD157" s="28"/>
      <c r="AE157" s="28"/>
    </row>
    <row r="158">
      <c r="A158" s="28"/>
      <c r="B158" s="14"/>
      <c r="C158" s="28"/>
      <c r="D158" s="28"/>
      <c r="E158" s="28"/>
      <c r="F158" s="28"/>
      <c r="G158" s="28"/>
      <c r="H158" s="28"/>
      <c r="I158" s="28"/>
      <c r="J158" s="28"/>
      <c r="K158" s="28"/>
      <c r="L158" s="28"/>
      <c r="M158" s="28"/>
      <c r="N158" s="42"/>
      <c r="O158" s="42"/>
      <c r="P158" s="42"/>
      <c r="Q158" s="40"/>
      <c r="R158" s="38"/>
      <c r="S158" s="38"/>
      <c r="T158" s="38"/>
      <c r="U158" s="28"/>
      <c r="V158" s="28"/>
      <c r="W158" s="28"/>
      <c r="X158" s="28"/>
      <c r="Y158" s="28"/>
      <c r="Z158" s="28"/>
      <c r="AA158" s="28"/>
      <c r="AB158" s="28"/>
      <c r="AC158" s="28"/>
      <c r="AD158" s="28"/>
      <c r="AE158" s="28"/>
    </row>
    <row r="159">
      <c r="A159" s="28"/>
      <c r="B159" s="14"/>
      <c r="C159" s="28"/>
      <c r="D159" s="28"/>
      <c r="E159" s="28"/>
      <c r="F159" s="28"/>
      <c r="G159" s="28"/>
      <c r="H159" s="28"/>
      <c r="I159" s="28"/>
      <c r="J159" s="28"/>
      <c r="K159" s="28"/>
      <c r="L159" s="28"/>
      <c r="M159" s="28"/>
      <c r="N159" s="42"/>
      <c r="O159" s="42"/>
      <c r="P159" s="42"/>
      <c r="Q159" s="40"/>
      <c r="R159" s="38"/>
      <c r="S159" s="38"/>
      <c r="T159" s="38"/>
      <c r="U159" s="28"/>
      <c r="V159" s="28"/>
      <c r="W159" s="28"/>
      <c r="X159" s="28"/>
      <c r="Y159" s="28"/>
      <c r="Z159" s="28"/>
      <c r="AA159" s="28"/>
      <c r="AB159" s="28"/>
      <c r="AC159" s="28"/>
      <c r="AD159" s="28"/>
      <c r="AE159" s="28"/>
    </row>
    <row r="160">
      <c r="A160" s="28"/>
      <c r="B160" s="14"/>
      <c r="C160" s="28"/>
      <c r="D160" s="28"/>
      <c r="E160" s="28"/>
      <c r="F160" s="28"/>
      <c r="G160" s="28"/>
      <c r="H160" s="28"/>
      <c r="I160" s="28"/>
      <c r="J160" s="28"/>
      <c r="K160" s="28"/>
      <c r="L160" s="28"/>
      <c r="M160" s="28"/>
      <c r="N160" s="42"/>
      <c r="O160" s="42"/>
      <c r="P160" s="42"/>
      <c r="Q160" s="40"/>
      <c r="R160" s="38"/>
      <c r="S160" s="38"/>
      <c r="T160" s="38"/>
      <c r="U160" s="28"/>
      <c r="V160" s="28"/>
      <c r="W160" s="28"/>
      <c r="X160" s="28"/>
      <c r="Y160" s="28"/>
      <c r="Z160" s="28"/>
      <c r="AA160" s="28"/>
      <c r="AB160" s="28"/>
      <c r="AC160" s="28"/>
      <c r="AD160" s="28"/>
      <c r="AE160" s="28"/>
    </row>
    <row r="161">
      <c r="A161" s="28"/>
      <c r="B161" s="14"/>
      <c r="C161" s="28"/>
      <c r="D161" s="28"/>
      <c r="E161" s="28"/>
      <c r="F161" s="28"/>
      <c r="G161" s="28"/>
      <c r="H161" s="28"/>
      <c r="I161" s="28"/>
      <c r="J161" s="28"/>
      <c r="K161" s="28"/>
      <c r="L161" s="28"/>
      <c r="M161" s="28"/>
      <c r="N161" s="42"/>
      <c r="O161" s="42"/>
      <c r="P161" s="42"/>
      <c r="Q161" s="40"/>
      <c r="R161" s="38"/>
      <c r="S161" s="38"/>
      <c r="T161" s="38"/>
      <c r="U161" s="28"/>
      <c r="V161" s="28"/>
      <c r="W161" s="28"/>
      <c r="X161" s="28"/>
      <c r="Y161" s="28"/>
      <c r="Z161" s="28"/>
      <c r="AA161" s="28"/>
      <c r="AB161" s="28"/>
      <c r="AC161" s="28"/>
      <c r="AD161" s="28"/>
      <c r="AE161" s="28"/>
    </row>
    <row r="162">
      <c r="A162" s="28"/>
      <c r="B162" s="14"/>
      <c r="C162" s="28"/>
      <c r="D162" s="28"/>
      <c r="E162" s="28"/>
      <c r="F162" s="28"/>
      <c r="G162" s="28"/>
      <c r="H162" s="28"/>
      <c r="I162" s="28"/>
      <c r="J162" s="28"/>
      <c r="K162" s="28"/>
      <c r="L162" s="28"/>
      <c r="M162" s="28"/>
      <c r="N162" s="42"/>
      <c r="O162" s="42"/>
      <c r="P162" s="42"/>
      <c r="Q162" s="40"/>
      <c r="R162" s="38"/>
      <c r="S162" s="38"/>
      <c r="T162" s="38"/>
      <c r="U162" s="28"/>
      <c r="V162" s="28"/>
      <c r="W162" s="28"/>
      <c r="X162" s="28"/>
      <c r="Y162" s="28"/>
      <c r="Z162" s="28"/>
      <c r="AA162" s="28"/>
      <c r="AB162" s="28"/>
      <c r="AC162" s="28"/>
      <c r="AD162" s="28"/>
      <c r="AE162" s="28"/>
    </row>
    <row r="163">
      <c r="A163" s="28"/>
      <c r="B163" s="14"/>
      <c r="C163" s="28"/>
      <c r="D163" s="28"/>
      <c r="E163" s="28"/>
      <c r="F163" s="28"/>
      <c r="G163" s="28"/>
      <c r="H163" s="28"/>
      <c r="I163" s="28"/>
      <c r="J163" s="28"/>
      <c r="K163" s="28"/>
      <c r="L163" s="28"/>
      <c r="M163" s="28"/>
      <c r="N163" s="42"/>
      <c r="O163" s="42"/>
      <c r="P163" s="42"/>
      <c r="Q163" s="40"/>
      <c r="R163" s="38"/>
      <c r="S163" s="38"/>
      <c r="T163" s="38"/>
      <c r="U163" s="28"/>
      <c r="V163" s="28"/>
      <c r="W163" s="28"/>
      <c r="X163" s="28"/>
      <c r="Y163" s="28"/>
      <c r="Z163" s="28"/>
      <c r="AA163" s="28"/>
      <c r="AB163" s="28"/>
      <c r="AC163" s="28"/>
      <c r="AD163" s="28"/>
      <c r="AE163" s="28"/>
    </row>
    <row r="164">
      <c r="A164" s="28"/>
      <c r="B164" s="14"/>
      <c r="C164" s="28"/>
      <c r="D164" s="28"/>
      <c r="E164" s="28"/>
      <c r="F164" s="28"/>
      <c r="G164" s="28"/>
      <c r="H164" s="28"/>
      <c r="I164" s="28"/>
      <c r="J164" s="28"/>
      <c r="K164" s="28"/>
      <c r="L164" s="28"/>
      <c r="M164" s="28"/>
      <c r="N164" s="42"/>
      <c r="O164" s="42"/>
      <c r="P164" s="42"/>
      <c r="Q164" s="40"/>
      <c r="R164" s="38"/>
      <c r="S164" s="38"/>
      <c r="T164" s="38"/>
      <c r="U164" s="28"/>
      <c r="V164" s="28"/>
      <c r="W164" s="28"/>
      <c r="X164" s="28"/>
      <c r="Y164" s="28"/>
      <c r="Z164" s="28"/>
      <c r="AA164" s="28"/>
      <c r="AB164" s="28"/>
      <c r="AC164" s="28"/>
      <c r="AD164" s="28"/>
      <c r="AE164" s="28"/>
    </row>
    <row r="165">
      <c r="A165" s="28"/>
      <c r="B165" s="14"/>
      <c r="C165" s="28"/>
      <c r="D165" s="28"/>
      <c r="E165" s="28"/>
      <c r="F165" s="28"/>
      <c r="G165" s="28"/>
      <c r="H165" s="28"/>
      <c r="I165" s="28"/>
      <c r="J165" s="28"/>
      <c r="K165" s="28"/>
      <c r="L165" s="28"/>
      <c r="M165" s="28"/>
      <c r="N165" s="42"/>
      <c r="O165" s="42"/>
      <c r="P165" s="42"/>
      <c r="Q165" s="40"/>
      <c r="R165" s="38"/>
      <c r="S165" s="38"/>
      <c r="T165" s="38"/>
      <c r="U165" s="28"/>
      <c r="V165" s="28"/>
      <c r="W165" s="28"/>
      <c r="X165" s="28"/>
      <c r="Y165" s="28"/>
      <c r="Z165" s="28"/>
      <c r="AA165" s="28"/>
      <c r="AB165" s="28"/>
      <c r="AC165" s="28"/>
      <c r="AD165" s="28"/>
      <c r="AE165" s="28"/>
    </row>
    <row r="166">
      <c r="A166" s="28"/>
      <c r="B166" s="14"/>
      <c r="C166" s="28"/>
      <c r="D166" s="28"/>
      <c r="E166" s="28"/>
      <c r="F166" s="28"/>
      <c r="G166" s="28"/>
      <c r="H166" s="28"/>
      <c r="I166" s="28"/>
      <c r="J166" s="28"/>
      <c r="K166" s="28"/>
      <c r="L166" s="28"/>
      <c r="M166" s="28"/>
      <c r="N166" s="42"/>
      <c r="O166" s="42"/>
      <c r="P166" s="42"/>
      <c r="Q166" s="40"/>
      <c r="R166" s="38"/>
      <c r="S166" s="38"/>
      <c r="T166" s="38"/>
      <c r="U166" s="28"/>
      <c r="V166" s="28"/>
      <c r="W166" s="28"/>
      <c r="X166" s="28"/>
      <c r="Y166" s="28"/>
      <c r="Z166" s="28"/>
      <c r="AA166" s="28"/>
      <c r="AB166" s="28"/>
      <c r="AC166" s="28"/>
      <c r="AD166" s="28"/>
      <c r="AE166" s="28"/>
    </row>
    <row r="167">
      <c r="A167" s="28"/>
      <c r="B167" s="14"/>
      <c r="C167" s="28"/>
      <c r="D167" s="28"/>
      <c r="E167" s="28"/>
      <c r="F167" s="28"/>
      <c r="G167" s="28"/>
      <c r="H167" s="28"/>
      <c r="I167" s="28"/>
      <c r="J167" s="28"/>
      <c r="K167" s="28"/>
      <c r="L167" s="28"/>
      <c r="M167" s="28"/>
      <c r="N167" s="42"/>
      <c r="O167" s="42"/>
      <c r="P167" s="42"/>
      <c r="Q167" s="40"/>
      <c r="R167" s="38"/>
      <c r="S167" s="38"/>
      <c r="T167" s="38"/>
      <c r="U167" s="28"/>
      <c r="V167" s="28"/>
      <c r="W167" s="28"/>
      <c r="X167" s="28"/>
      <c r="Y167" s="28"/>
      <c r="Z167" s="28"/>
      <c r="AA167" s="28"/>
      <c r="AB167" s="28"/>
      <c r="AC167" s="28"/>
      <c r="AD167" s="28"/>
      <c r="AE167" s="28"/>
    </row>
    <row r="168">
      <c r="A168" s="28"/>
      <c r="B168" s="14"/>
      <c r="C168" s="28"/>
      <c r="D168" s="28"/>
      <c r="E168" s="28"/>
      <c r="F168" s="28"/>
      <c r="G168" s="28"/>
      <c r="H168" s="28"/>
      <c r="I168" s="28"/>
      <c r="J168" s="28"/>
      <c r="K168" s="28"/>
      <c r="L168" s="28"/>
      <c r="M168" s="28"/>
      <c r="N168" s="42"/>
      <c r="O168" s="42"/>
      <c r="P168" s="42"/>
      <c r="Q168" s="40"/>
      <c r="R168" s="38"/>
      <c r="S168" s="38"/>
      <c r="T168" s="38"/>
      <c r="U168" s="28"/>
      <c r="V168" s="28"/>
      <c r="W168" s="28"/>
      <c r="X168" s="28"/>
      <c r="Y168" s="28"/>
      <c r="Z168" s="28"/>
      <c r="AA168" s="28"/>
      <c r="AB168" s="28"/>
      <c r="AC168" s="28"/>
      <c r="AD168" s="28"/>
      <c r="AE168" s="28"/>
    </row>
    <row r="169">
      <c r="A169" s="28"/>
      <c r="B169" s="14"/>
      <c r="C169" s="28"/>
      <c r="D169" s="28"/>
      <c r="E169" s="28"/>
      <c r="F169" s="28"/>
      <c r="G169" s="28"/>
      <c r="H169" s="28"/>
      <c r="I169" s="28"/>
      <c r="J169" s="28"/>
      <c r="K169" s="28"/>
      <c r="L169" s="28"/>
      <c r="M169" s="28"/>
      <c r="N169" s="42"/>
      <c r="O169" s="42"/>
      <c r="P169" s="42"/>
      <c r="Q169" s="40"/>
      <c r="R169" s="38"/>
      <c r="S169" s="38"/>
      <c r="T169" s="38"/>
      <c r="U169" s="28"/>
      <c r="V169" s="28"/>
      <c r="W169" s="28"/>
      <c r="X169" s="28"/>
      <c r="Y169" s="28"/>
      <c r="Z169" s="28"/>
      <c r="AA169" s="28"/>
      <c r="AB169" s="28"/>
      <c r="AC169" s="28"/>
      <c r="AD169" s="28"/>
      <c r="AE169" s="28"/>
    </row>
    <row r="170">
      <c r="A170" s="28"/>
      <c r="B170" s="14"/>
      <c r="C170" s="28"/>
      <c r="D170" s="28"/>
      <c r="E170" s="28"/>
      <c r="F170" s="28"/>
      <c r="G170" s="28"/>
      <c r="H170" s="28"/>
      <c r="I170" s="28"/>
      <c r="J170" s="28"/>
      <c r="K170" s="28"/>
      <c r="L170" s="28"/>
      <c r="M170" s="28"/>
      <c r="N170" s="42"/>
      <c r="O170" s="42"/>
      <c r="P170" s="42"/>
      <c r="Q170" s="40"/>
      <c r="R170" s="38"/>
      <c r="S170" s="38"/>
      <c r="T170" s="38"/>
      <c r="U170" s="28"/>
      <c r="V170" s="28"/>
      <c r="W170" s="28"/>
      <c r="X170" s="28"/>
      <c r="Y170" s="28"/>
      <c r="Z170" s="28"/>
      <c r="AA170" s="28"/>
      <c r="AB170" s="28"/>
      <c r="AC170" s="28"/>
      <c r="AD170" s="28"/>
      <c r="AE170" s="28"/>
    </row>
    <row r="171">
      <c r="A171" s="28"/>
      <c r="B171" s="14"/>
      <c r="C171" s="28"/>
      <c r="D171" s="28"/>
      <c r="E171" s="28"/>
      <c r="F171" s="28"/>
      <c r="G171" s="28"/>
      <c r="H171" s="28"/>
      <c r="I171" s="28"/>
      <c r="J171" s="28"/>
      <c r="K171" s="28"/>
      <c r="L171" s="28"/>
      <c r="M171" s="28"/>
      <c r="N171" s="42"/>
      <c r="O171" s="42"/>
      <c r="P171" s="42"/>
      <c r="Q171" s="40"/>
      <c r="R171" s="38"/>
      <c r="S171" s="38"/>
      <c r="T171" s="38"/>
      <c r="U171" s="28"/>
      <c r="V171" s="28"/>
      <c r="W171" s="28"/>
      <c r="X171" s="28"/>
      <c r="Y171" s="28"/>
      <c r="Z171" s="28"/>
      <c r="AA171" s="28"/>
      <c r="AB171" s="28"/>
      <c r="AC171" s="28"/>
      <c r="AD171" s="28"/>
      <c r="AE171" s="28"/>
    </row>
    <row r="172">
      <c r="A172" s="28"/>
      <c r="B172" s="14"/>
      <c r="C172" s="28"/>
      <c r="D172" s="28"/>
      <c r="E172" s="28"/>
      <c r="F172" s="28"/>
      <c r="G172" s="28"/>
      <c r="H172" s="28"/>
      <c r="I172" s="28"/>
      <c r="J172" s="28"/>
      <c r="K172" s="28"/>
      <c r="L172" s="28"/>
      <c r="M172" s="28"/>
      <c r="N172" s="42"/>
      <c r="O172" s="42"/>
      <c r="P172" s="42"/>
      <c r="Q172" s="40"/>
      <c r="R172" s="38"/>
      <c r="S172" s="38"/>
      <c r="T172" s="38"/>
      <c r="U172" s="28"/>
      <c r="V172" s="28"/>
      <c r="W172" s="28"/>
      <c r="X172" s="28"/>
      <c r="Y172" s="28"/>
      <c r="Z172" s="28"/>
      <c r="AA172" s="28"/>
      <c r="AB172" s="28"/>
      <c r="AC172" s="28"/>
      <c r="AD172" s="28"/>
      <c r="AE172" s="28"/>
    </row>
    <row r="173">
      <c r="A173" s="28"/>
      <c r="B173" s="14"/>
      <c r="C173" s="28"/>
      <c r="D173" s="28"/>
      <c r="E173" s="28"/>
      <c r="F173" s="28"/>
      <c r="G173" s="28"/>
      <c r="H173" s="28"/>
      <c r="I173" s="28"/>
      <c r="J173" s="28"/>
      <c r="K173" s="28"/>
      <c r="L173" s="28"/>
      <c r="M173" s="28"/>
      <c r="N173" s="42"/>
      <c r="O173" s="42"/>
      <c r="P173" s="42"/>
      <c r="Q173" s="40"/>
      <c r="R173" s="38"/>
      <c r="S173" s="38"/>
      <c r="T173" s="38"/>
      <c r="U173" s="28"/>
      <c r="V173" s="28"/>
      <c r="W173" s="28"/>
      <c r="X173" s="28"/>
      <c r="Y173" s="28"/>
      <c r="Z173" s="28"/>
      <c r="AA173" s="28"/>
      <c r="AB173" s="28"/>
      <c r="AC173" s="28"/>
      <c r="AD173" s="28"/>
      <c r="AE173" s="28"/>
    </row>
    <row r="174">
      <c r="A174" s="28"/>
      <c r="B174" s="14"/>
      <c r="C174" s="28"/>
      <c r="D174" s="28"/>
      <c r="E174" s="28"/>
      <c r="F174" s="28"/>
      <c r="G174" s="28"/>
      <c r="H174" s="28"/>
      <c r="I174" s="28"/>
      <c r="J174" s="28"/>
      <c r="K174" s="28"/>
      <c r="L174" s="28"/>
      <c r="M174" s="28"/>
      <c r="N174" s="42"/>
      <c r="O174" s="42"/>
      <c r="P174" s="42"/>
      <c r="Q174" s="40"/>
      <c r="R174" s="38"/>
      <c r="S174" s="38"/>
      <c r="T174" s="38"/>
      <c r="U174" s="28"/>
      <c r="V174" s="28"/>
      <c r="W174" s="28"/>
      <c r="X174" s="28"/>
      <c r="Y174" s="28"/>
      <c r="Z174" s="28"/>
      <c r="AA174" s="28"/>
      <c r="AB174" s="28"/>
      <c r="AC174" s="28"/>
      <c r="AD174" s="28"/>
      <c r="AE174" s="28"/>
    </row>
    <row r="175">
      <c r="A175" s="28"/>
      <c r="B175" s="14"/>
      <c r="C175" s="28"/>
      <c r="D175" s="28"/>
      <c r="E175" s="28"/>
      <c r="F175" s="28"/>
      <c r="G175" s="28"/>
      <c r="H175" s="28"/>
      <c r="I175" s="28"/>
      <c r="J175" s="28"/>
      <c r="K175" s="28"/>
      <c r="L175" s="28"/>
      <c r="M175" s="28"/>
      <c r="N175" s="42"/>
      <c r="O175" s="42"/>
      <c r="P175" s="42"/>
      <c r="Q175" s="40"/>
      <c r="R175" s="38"/>
      <c r="S175" s="38"/>
      <c r="T175" s="38"/>
      <c r="U175" s="28"/>
      <c r="V175" s="28"/>
      <c r="W175" s="28"/>
      <c r="X175" s="28"/>
      <c r="Y175" s="28"/>
      <c r="Z175" s="28"/>
      <c r="AA175" s="28"/>
      <c r="AB175" s="28"/>
      <c r="AC175" s="28"/>
      <c r="AD175" s="28"/>
      <c r="AE175" s="28"/>
    </row>
    <row r="176">
      <c r="A176" s="28"/>
      <c r="B176" s="14"/>
      <c r="C176" s="28"/>
      <c r="D176" s="28"/>
      <c r="E176" s="28"/>
      <c r="F176" s="28"/>
      <c r="G176" s="28"/>
      <c r="H176" s="28"/>
      <c r="I176" s="28"/>
      <c r="J176" s="28"/>
      <c r="K176" s="28"/>
      <c r="L176" s="28"/>
      <c r="M176" s="28"/>
      <c r="N176" s="42"/>
      <c r="O176" s="42"/>
      <c r="P176" s="42"/>
      <c r="Q176" s="40"/>
      <c r="R176" s="38"/>
      <c r="S176" s="38"/>
      <c r="T176" s="38"/>
      <c r="U176" s="28"/>
      <c r="V176" s="28"/>
      <c r="W176" s="28"/>
      <c r="X176" s="28"/>
      <c r="Y176" s="28"/>
      <c r="Z176" s="28"/>
      <c r="AA176" s="28"/>
      <c r="AB176" s="28"/>
      <c r="AC176" s="28"/>
      <c r="AD176" s="28"/>
      <c r="AE176" s="28"/>
    </row>
    <row r="177">
      <c r="A177" s="28"/>
      <c r="B177" s="14"/>
      <c r="C177" s="28"/>
      <c r="D177" s="28"/>
      <c r="E177" s="28"/>
      <c r="F177" s="28"/>
      <c r="G177" s="28"/>
      <c r="H177" s="28"/>
      <c r="I177" s="28"/>
      <c r="J177" s="28"/>
      <c r="K177" s="28"/>
      <c r="L177" s="28"/>
      <c r="M177" s="28"/>
      <c r="N177" s="42"/>
      <c r="O177" s="42"/>
      <c r="P177" s="42"/>
      <c r="Q177" s="40"/>
      <c r="R177" s="38"/>
      <c r="S177" s="38"/>
      <c r="T177" s="38"/>
      <c r="U177" s="28"/>
      <c r="V177" s="28"/>
      <c r="W177" s="28"/>
      <c r="X177" s="28"/>
      <c r="Y177" s="28"/>
      <c r="Z177" s="28"/>
      <c r="AA177" s="28"/>
      <c r="AB177" s="28"/>
      <c r="AC177" s="28"/>
      <c r="AD177" s="28"/>
      <c r="AE177" s="28"/>
    </row>
    <row r="178">
      <c r="A178" s="28"/>
      <c r="B178" s="14"/>
      <c r="C178" s="28"/>
      <c r="D178" s="28"/>
      <c r="E178" s="28"/>
      <c r="F178" s="28"/>
      <c r="G178" s="28"/>
      <c r="H178" s="28"/>
      <c r="I178" s="28"/>
      <c r="J178" s="28"/>
      <c r="K178" s="28"/>
      <c r="L178" s="28"/>
      <c r="M178" s="28"/>
      <c r="N178" s="42"/>
      <c r="O178" s="42"/>
      <c r="P178" s="42"/>
      <c r="Q178" s="40"/>
      <c r="R178" s="38"/>
      <c r="S178" s="38"/>
      <c r="T178" s="38"/>
      <c r="U178" s="28"/>
      <c r="V178" s="28"/>
      <c r="W178" s="28"/>
      <c r="X178" s="28"/>
      <c r="Y178" s="28"/>
      <c r="Z178" s="28"/>
      <c r="AA178" s="28"/>
      <c r="AB178" s="28"/>
      <c r="AC178" s="28"/>
      <c r="AD178" s="28"/>
      <c r="AE178" s="28"/>
    </row>
    <row r="179">
      <c r="A179" s="28"/>
      <c r="B179" s="14"/>
      <c r="C179" s="28"/>
      <c r="D179" s="28"/>
      <c r="E179" s="28"/>
      <c r="F179" s="28"/>
      <c r="G179" s="28"/>
      <c r="H179" s="28"/>
      <c r="I179" s="28"/>
      <c r="J179" s="28"/>
      <c r="K179" s="28"/>
      <c r="L179" s="28"/>
      <c r="M179" s="28"/>
      <c r="N179" s="42"/>
      <c r="O179" s="42"/>
      <c r="P179" s="42"/>
      <c r="Q179" s="40"/>
      <c r="R179" s="38"/>
      <c r="S179" s="38"/>
      <c r="T179" s="38"/>
      <c r="U179" s="28"/>
      <c r="V179" s="28"/>
      <c r="W179" s="28"/>
      <c r="X179" s="28"/>
      <c r="Y179" s="28"/>
      <c r="Z179" s="28"/>
      <c r="AA179" s="28"/>
      <c r="AB179" s="28"/>
      <c r="AC179" s="28"/>
      <c r="AD179" s="28"/>
      <c r="AE179" s="28"/>
    </row>
    <row r="180">
      <c r="A180" s="28"/>
      <c r="B180" s="14"/>
      <c r="C180" s="28"/>
      <c r="D180" s="28"/>
      <c r="E180" s="28"/>
      <c r="F180" s="28"/>
      <c r="G180" s="28"/>
      <c r="H180" s="28"/>
      <c r="I180" s="28"/>
      <c r="J180" s="28"/>
      <c r="K180" s="28"/>
      <c r="L180" s="28"/>
      <c r="M180" s="28"/>
      <c r="N180" s="42"/>
      <c r="O180" s="42"/>
      <c r="P180" s="42"/>
      <c r="Q180" s="40"/>
      <c r="R180" s="38"/>
      <c r="S180" s="38"/>
      <c r="T180" s="38"/>
      <c r="U180" s="28"/>
      <c r="V180" s="28"/>
      <c r="W180" s="28"/>
      <c r="X180" s="28"/>
      <c r="Y180" s="28"/>
      <c r="Z180" s="28"/>
      <c r="AA180" s="28"/>
      <c r="AB180" s="28"/>
      <c r="AC180" s="28"/>
      <c r="AD180" s="28"/>
      <c r="AE180" s="28"/>
    </row>
    <row r="181">
      <c r="A181" s="28"/>
      <c r="B181" s="14"/>
      <c r="C181" s="28"/>
      <c r="D181" s="28"/>
      <c r="E181" s="28"/>
      <c r="F181" s="28"/>
      <c r="G181" s="28"/>
      <c r="H181" s="28"/>
      <c r="I181" s="28"/>
      <c r="J181" s="28"/>
      <c r="K181" s="28"/>
      <c r="L181" s="28"/>
      <c r="M181" s="28"/>
      <c r="N181" s="42"/>
      <c r="O181" s="42"/>
      <c r="P181" s="42"/>
      <c r="Q181" s="40"/>
      <c r="R181" s="38"/>
      <c r="S181" s="38"/>
      <c r="T181" s="38"/>
      <c r="U181" s="28"/>
      <c r="V181" s="28"/>
      <c r="W181" s="28"/>
      <c r="X181" s="28"/>
      <c r="Y181" s="28"/>
      <c r="Z181" s="28"/>
      <c r="AA181" s="28"/>
      <c r="AB181" s="28"/>
      <c r="AC181" s="28"/>
      <c r="AD181" s="28"/>
      <c r="AE181" s="28"/>
    </row>
    <row r="182">
      <c r="A182" s="28"/>
      <c r="B182" s="14"/>
      <c r="C182" s="28"/>
      <c r="D182" s="28"/>
      <c r="E182" s="28"/>
      <c r="F182" s="28"/>
      <c r="G182" s="28"/>
      <c r="H182" s="28"/>
      <c r="I182" s="28"/>
      <c r="J182" s="28"/>
      <c r="K182" s="28"/>
      <c r="L182" s="28"/>
      <c r="M182" s="28"/>
      <c r="N182" s="42"/>
      <c r="O182" s="42"/>
      <c r="P182" s="42"/>
      <c r="Q182" s="40"/>
      <c r="R182" s="38"/>
      <c r="S182" s="38"/>
      <c r="T182" s="38"/>
      <c r="U182" s="28"/>
      <c r="V182" s="28"/>
      <c r="W182" s="28"/>
      <c r="X182" s="28"/>
      <c r="Y182" s="28"/>
      <c r="Z182" s="28"/>
      <c r="AA182" s="28"/>
      <c r="AB182" s="28"/>
      <c r="AC182" s="28"/>
      <c r="AD182" s="28"/>
      <c r="AE182" s="28"/>
    </row>
    <row r="183">
      <c r="A183" s="28"/>
      <c r="B183" s="14"/>
      <c r="C183" s="28"/>
      <c r="D183" s="28"/>
      <c r="E183" s="28"/>
      <c r="F183" s="28"/>
      <c r="G183" s="28"/>
      <c r="H183" s="28"/>
      <c r="I183" s="28"/>
      <c r="J183" s="28"/>
      <c r="K183" s="28"/>
      <c r="L183" s="28"/>
      <c r="M183" s="28"/>
      <c r="N183" s="42"/>
      <c r="O183" s="42"/>
      <c r="P183" s="42"/>
      <c r="Q183" s="40"/>
      <c r="R183" s="38"/>
      <c r="S183" s="38"/>
      <c r="T183" s="38"/>
      <c r="U183" s="28"/>
      <c r="V183" s="28"/>
      <c r="W183" s="28"/>
      <c r="X183" s="28"/>
      <c r="Y183" s="28"/>
      <c r="Z183" s="28"/>
      <c r="AA183" s="28"/>
      <c r="AB183" s="28"/>
      <c r="AC183" s="28"/>
      <c r="AD183" s="28"/>
      <c r="AE183" s="28"/>
    </row>
    <row r="184">
      <c r="A184" s="28"/>
      <c r="B184" s="14"/>
      <c r="C184" s="28"/>
      <c r="D184" s="28"/>
      <c r="E184" s="28"/>
      <c r="F184" s="28"/>
      <c r="G184" s="28"/>
      <c r="H184" s="28"/>
      <c r="I184" s="28"/>
      <c r="J184" s="28"/>
      <c r="K184" s="28"/>
      <c r="L184" s="28"/>
      <c r="M184" s="28"/>
      <c r="N184" s="42"/>
      <c r="O184" s="42"/>
      <c r="P184" s="42"/>
      <c r="Q184" s="40"/>
      <c r="R184" s="38"/>
      <c r="S184" s="38"/>
      <c r="T184" s="38"/>
      <c r="U184" s="28"/>
      <c r="V184" s="28"/>
      <c r="W184" s="28"/>
      <c r="X184" s="28"/>
      <c r="Y184" s="28"/>
      <c r="Z184" s="28"/>
      <c r="AA184" s="28"/>
      <c r="AB184" s="28"/>
      <c r="AC184" s="28"/>
      <c r="AD184" s="28"/>
      <c r="AE184" s="28"/>
    </row>
    <row r="185">
      <c r="A185" s="28"/>
      <c r="B185" s="14"/>
      <c r="C185" s="28"/>
      <c r="D185" s="28"/>
      <c r="E185" s="28"/>
      <c r="F185" s="28"/>
      <c r="G185" s="28"/>
      <c r="H185" s="28"/>
      <c r="I185" s="28"/>
      <c r="J185" s="28"/>
      <c r="K185" s="28"/>
      <c r="L185" s="28"/>
      <c r="M185" s="28"/>
      <c r="N185" s="42"/>
      <c r="O185" s="42"/>
      <c r="P185" s="42"/>
      <c r="Q185" s="40"/>
      <c r="R185" s="38"/>
      <c r="S185" s="38"/>
      <c r="T185" s="38"/>
      <c r="U185" s="28"/>
      <c r="V185" s="28"/>
      <c r="W185" s="28"/>
      <c r="X185" s="28"/>
      <c r="Y185" s="28"/>
      <c r="Z185" s="28"/>
      <c r="AA185" s="28"/>
      <c r="AB185" s="28"/>
      <c r="AC185" s="28"/>
      <c r="AD185" s="28"/>
      <c r="AE185" s="28"/>
    </row>
    <row r="186">
      <c r="A186" s="28"/>
      <c r="B186" s="14"/>
      <c r="C186" s="28"/>
      <c r="D186" s="28"/>
      <c r="E186" s="28"/>
      <c r="F186" s="28"/>
      <c r="G186" s="28"/>
      <c r="H186" s="28"/>
      <c r="I186" s="28"/>
      <c r="J186" s="28"/>
      <c r="K186" s="28"/>
      <c r="L186" s="28"/>
      <c r="M186" s="28"/>
      <c r="N186" s="42"/>
      <c r="O186" s="42"/>
      <c r="P186" s="42"/>
      <c r="Q186" s="40"/>
      <c r="R186" s="38"/>
      <c r="S186" s="38"/>
      <c r="T186" s="38"/>
      <c r="U186" s="28"/>
      <c r="V186" s="28"/>
      <c r="W186" s="28"/>
      <c r="X186" s="28"/>
      <c r="Y186" s="28"/>
      <c r="Z186" s="28"/>
      <c r="AA186" s="28"/>
      <c r="AB186" s="28"/>
      <c r="AC186" s="28"/>
      <c r="AD186" s="28"/>
      <c r="AE186" s="28"/>
    </row>
    <row r="187">
      <c r="A187" s="28"/>
      <c r="B187" s="14"/>
      <c r="C187" s="28"/>
      <c r="D187" s="28"/>
      <c r="E187" s="28"/>
      <c r="F187" s="28"/>
      <c r="G187" s="28"/>
      <c r="H187" s="28"/>
      <c r="I187" s="28"/>
      <c r="J187" s="28"/>
      <c r="K187" s="28"/>
      <c r="L187" s="28"/>
      <c r="M187" s="28"/>
      <c r="N187" s="42"/>
      <c r="O187" s="42"/>
      <c r="P187" s="42"/>
      <c r="Q187" s="40"/>
      <c r="R187" s="38"/>
      <c r="S187" s="38"/>
      <c r="T187" s="38"/>
      <c r="U187" s="28"/>
      <c r="V187" s="28"/>
      <c r="W187" s="28"/>
      <c r="X187" s="28"/>
      <c r="Y187" s="28"/>
      <c r="Z187" s="28"/>
      <c r="AA187" s="28"/>
      <c r="AB187" s="28"/>
      <c r="AC187" s="28"/>
      <c r="AD187" s="28"/>
      <c r="AE187" s="28"/>
    </row>
    <row r="188">
      <c r="A188" s="28"/>
      <c r="B188" s="14"/>
      <c r="C188" s="28"/>
      <c r="D188" s="28"/>
      <c r="E188" s="28"/>
      <c r="F188" s="28"/>
      <c r="G188" s="28"/>
      <c r="H188" s="28"/>
      <c r="I188" s="28"/>
      <c r="J188" s="28"/>
      <c r="K188" s="28"/>
      <c r="L188" s="28"/>
      <c r="M188" s="28"/>
      <c r="N188" s="42"/>
      <c r="O188" s="42"/>
      <c r="P188" s="42"/>
      <c r="Q188" s="40"/>
      <c r="R188" s="38"/>
      <c r="S188" s="38"/>
      <c r="T188" s="38"/>
      <c r="U188" s="28"/>
      <c r="V188" s="28"/>
      <c r="W188" s="28"/>
      <c r="X188" s="28"/>
      <c r="Y188" s="28"/>
      <c r="Z188" s="28"/>
      <c r="AA188" s="28"/>
      <c r="AB188" s="28"/>
      <c r="AC188" s="28"/>
      <c r="AD188" s="28"/>
      <c r="AE188" s="28"/>
    </row>
    <row r="189">
      <c r="A189" s="28"/>
      <c r="B189" s="14"/>
      <c r="C189" s="28"/>
      <c r="D189" s="28"/>
      <c r="E189" s="28"/>
      <c r="F189" s="28"/>
      <c r="G189" s="28"/>
      <c r="H189" s="28"/>
      <c r="I189" s="28"/>
      <c r="J189" s="28"/>
      <c r="K189" s="28"/>
      <c r="L189" s="28"/>
      <c r="M189" s="28"/>
      <c r="N189" s="42"/>
      <c r="O189" s="42"/>
      <c r="P189" s="42"/>
      <c r="Q189" s="40"/>
      <c r="R189" s="38"/>
      <c r="S189" s="38"/>
      <c r="T189" s="38"/>
      <c r="U189" s="28"/>
      <c r="V189" s="28"/>
      <c r="W189" s="28"/>
      <c r="X189" s="28"/>
      <c r="Y189" s="28"/>
      <c r="Z189" s="28"/>
      <c r="AA189" s="28"/>
      <c r="AB189" s="28"/>
      <c r="AC189" s="28"/>
      <c r="AD189" s="28"/>
      <c r="AE189" s="28"/>
    </row>
    <row r="190">
      <c r="A190" s="28"/>
      <c r="B190" s="14"/>
      <c r="C190" s="28"/>
      <c r="D190" s="28"/>
      <c r="E190" s="28"/>
      <c r="F190" s="28"/>
      <c r="G190" s="28"/>
      <c r="H190" s="28"/>
      <c r="I190" s="28"/>
      <c r="J190" s="28"/>
      <c r="K190" s="28"/>
      <c r="L190" s="28"/>
      <c r="M190" s="28"/>
      <c r="N190" s="42"/>
      <c r="O190" s="42"/>
      <c r="P190" s="42"/>
      <c r="Q190" s="40"/>
      <c r="R190" s="38"/>
      <c r="S190" s="38"/>
      <c r="T190" s="38"/>
      <c r="U190" s="28"/>
      <c r="V190" s="28"/>
      <c r="W190" s="28"/>
      <c r="X190" s="28"/>
      <c r="Y190" s="28"/>
      <c r="Z190" s="28"/>
      <c r="AA190" s="28"/>
      <c r="AB190" s="28"/>
      <c r="AC190" s="28"/>
      <c r="AD190" s="28"/>
      <c r="AE190" s="28"/>
    </row>
    <row r="191">
      <c r="A191" s="28"/>
      <c r="B191" s="14"/>
      <c r="C191" s="28"/>
      <c r="D191" s="28"/>
      <c r="E191" s="28"/>
      <c r="F191" s="28"/>
      <c r="G191" s="28"/>
      <c r="H191" s="28"/>
      <c r="I191" s="28"/>
      <c r="J191" s="28"/>
      <c r="K191" s="28"/>
      <c r="L191" s="28"/>
      <c r="M191" s="28"/>
      <c r="N191" s="42"/>
      <c r="O191" s="42"/>
      <c r="P191" s="42"/>
      <c r="Q191" s="40"/>
      <c r="R191" s="38"/>
      <c r="S191" s="38"/>
      <c r="T191" s="38"/>
      <c r="U191" s="28"/>
      <c r="V191" s="28"/>
      <c r="W191" s="28"/>
      <c r="X191" s="28"/>
      <c r="Y191" s="28"/>
      <c r="Z191" s="28"/>
      <c r="AA191" s="28"/>
      <c r="AB191" s="28"/>
      <c r="AC191" s="28"/>
      <c r="AD191" s="28"/>
      <c r="AE191" s="28"/>
    </row>
    <row r="192">
      <c r="A192" s="28"/>
      <c r="B192" s="14"/>
      <c r="C192" s="28"/>
      <c r="D192" s="28"/>
      <c r="E192" s="28"/>
      <c r="F192" s="28"/>
      <c r="G192" s="28"/>
      <c r="H192" s="28"/>
      <c r="I192" s="28"/>
      <c r="J192" s="28"/>
      <c r="K192" s="28"/>
      <c r="L192" s="28"/>
      <c r="M192" s="28"/>
      <c r="N192" s="42"/>
      <c r="O192" s="42"/>
      <c r="P192" s="42"/>
      <c r="Q192" s="40"/>
      <c r="R192" s="38"/>
      <c r="S192" s="38"/>
      <c r="T192" s="38"/>
      <c r="U192" s="28"/>
      <c r="V192" s="28"/>
      <c r="W192" s="28"/>
      <c r="X192" s="28"/>
      <c r="Y192" s="28"/>
      <c r="Z192" s="28"/>
      <c r="AA192" s="28"/>
      <c r="AB192" s="28"/>
      <c r="AC192" s="28"/>
      <c r="AD192" s="28"/>
      <c r="AE192" s="28"/>
    </row>
    <row r="193">
      <c r="A193" s="28"/>
      <c r="B193" s="14"/>
      <c r="C193" s="28"/>
      <c r="D193" s="28"/>
      <c r="E193" s="28"/>
      <c r="F193" s="28"/>
      <c r="G193" s="28"/>
      <c r="H193" s="28"/>
      <c r="I193" s="28"/>
      <c r="J193" s="28"/>
      <c r="K193" s="28"/>
      <c r="L193" s="28"/>
      <c r="M193" s="28"/>
      <c r="N193" s="42"/>
      <c r="O193" s="42"/>
      <c r="P193" s="42"/>
      <c r="Q193" s="19"/>
      <c r="R193" s="38"/>
      <c r="S193" s="38"/>
      <c r="T193" s="38"/>
      <c r="U193" s="28"/>
      <c r="V193" s="28"/>
      <c r="W193" s="28"/>
      <c r="X193" s="28"/>
      <c r="Y193" s="28"/>
      <c r="Z193" s="28"/>
      <c r="AA193" s="28"/>
      <c r="AB193" s="28"/>
      <c r="AC193" s="28"/>
      <c r="AD193" s="28"/>
      <c r="AE193" s="28"/>
    </row>
    <row r="194">
      <c r="A194" s="28"/>
      <c r="B194" s="14"/>
      <c r="C194" s="28"/>
      <c r="D194" s="28"/>
      <c r="E194" s="28"/>
      <c r="F194" s="28"/>
      <c r="G194" s="28"/>
      <c r="H194" s="28"/>
      <c r="I194" s="28"/>
      <c r="J194" s="28"/>
      <c r="K194" s="28"/>
      <c r="L194" s="28"/>
      <c r="M194" s="28"/>
      <c r="N194" s="42"/>
      <c r="O194" s="42"/>
      <c r="P194" s="42"/>
      <c r="Q194" s="40"/>
      <c r="R194" s="38"/>
      <c r="S194" s="38"/>
      <c r="T194" s="38"/>
      <c r="U194" s="28"/>
      <c r="V194" s="28"/>
      <c r="W194" s="28"/>
      <c r="X194" s="28"/>
      <c r="Y194" s="28"/>
      <c r="Z194" s="28"/>
      <c r="AA194" s="28"/>
      <c r="AB194" s="28"/>
      <c r="AC194" s="28"/>
      <c r="AD194" s="28"/>
      <c r="AE194" s="28"/>
    </row>
    <row r="195">
      <c r="A195" s="28"/>
      <c r="B195" s="14"/>
      <c r="C195" s="28"/>
      <c r="D195" s="28"/>
      <c r="E195" s="28"/>
      <c r="F195" s="28"/>
      <c r="G195" s="28"/>
      <c r="H195" s="28"/>
      <c r="I195" s="28"/>
      <c r="J195" s="28"/>
      <c r="K195" s="28"/>
      <c r="L195" s="28"/>
      <c r="M195" s="28"/>
      <c r="N195" s="42"/>
      <c r="O195" s="42"/>
      <c r="P195" s="42"/>
      <c r="Q195" s="40"/>
      <c r="R195" s="38"/>
      <c r="S195" s="38"/>
      <c r="T195" s="38"/>
      <c r="U195" s="28"/>
      <c r="V195" s="28"/>
      <c r="W195" s="28"/>
      <c r="X195" s="28"/>
      <c r="Y195" s="28"/>
      <c r="Z195" s="28"/>
      <c r="AA195" s="28"/>
      <c r="AB195" s="28"/>
      <c r="AC195" s="28"/>
      <c r="AD195" s="28"/>
      <c r="AE195" s="28"/>
    </row>
    <row r="196">
      <c r="A196" s="28"/>
      <c r="B196" s="14"/>
      <c r="C196" s="28"/>
      <c r="D196" s="28"/>
      <c r="E196" s="28"/>
      <c r="F196" s="28"/>
      <c r="G196" s="28"/>
      <c r="H196" s="28"/>
      <c r="I196" s="28"/>
      <c r="J196" s="28"/>
      <c r="K196" s="28"/>
      <c r="L196" s="28"/>
      <c r="M196" s="28"/>
      <c r="N196" s="42"/>
      <c r="O196" s="42"/>
      <c r="P196" s="42"/>
      <c r="Q196" s="40"/>
      <c r="R196" s="38"/>
      <c r="S196" s="38"/>
      <c r="T196" s="38"/>
      <c r="U196" s="28"/>
      <c r="V196" s="28"/>
      <c r="W196" s="28"/>
      <c r="X196" s="28"/>
      <c r="Y196" s="28"/>
      <c r="Z196" s="28"/>
      <c r="AA196" s="28"/>
      <c r="AB196" s="28"/>
      <c r="AC196" s="28"/>
      <c r="AD196" s="28"/>
      <c r="AE196" s="28"/>
    </row>
    <row r="197">
      <c r="A197" s="28"/>
      <c r="B197" s="14"/>
      <c r="C197" s="28"/>
      <c r="D197" s="28"/>
      <c r="E197" s="28"/>
      <c r="F197" s="28"/>
      <c r="G197" s="28"/>
      <c r="H197" s="28"/>
      <c r="I197" s="28"/>
      <c r="J197" s="28"/>
      <c r="K197" s="28"/>
      <c r="L197" s="28"/>
      <c r="M197" s="28"/>
      <c r="N197" s="42"/>
      <c r="O197" s="42"/>
      <c r="P197" s="42"/>
      <c r="Q197" s="40"/>
      <c r="R197" s="38"/>
      <c r="S197" s="38"/>
      <c r="T197" s="38"/>
      <c r="U197" s="28"/>
      <c r="V197" s="28"/>
      <c r="W197" s="28"/>
      <c r="X197" s="28"/>
      <c r="Y197" s="28"/>
      <c r="Z197" s="28"/>
      <c r="AA197" s="28"/>
      <c r="AB197" s="28"/>
      <c r="AC197" s="28"/>
      <c r="AD197" s="28"/>
      <c r="AE197" s="28"/>
    </row>
    <row r="198">
      <c r="A198" s="28"/>
      <c r="B198" s="14"/>
      <c r="C198" s="28"/>
      <c r="D198" s="28"/>
      <c r="E198" s="28"/>
      <c r="F198" s="28"/>
      <c r="G198" s="28"/>
      <c r="H198" s="28"/>
      <c r="I198" s="28"/>
      <c r="J198" s="28"/>
      <c r="K198" s="28"/>
      <c r="L198" s="28"/>
      <c r="M198" s="28"/>
      <c r="N198" s="42"/>
      <c r="O198" s="42"/>
      <c r="P198" s="42"/>
      <c r="Q198" s="40"/>
      <c r="R198" s="38"/>
      <c r="S198" s="38"/>
      <c r="T198" s="38"/>
      <c r="U198" s="28"/>
      <c r="V198" s="28"/>
      <c r="W198" s="28"/>
      <c r="X198" s="28"/>
      <c r="Y198" s="28"/>
      <c r="Z198" s="28"/>
      <c r="AA198" s="28"/>
      <c r="AB198" s="28"/>
      <c r="AC198" s="28"/>
      <c r="AD198" s="28"/>
      <c r="AE198" s="28"/>
    </row>
    <row r="199">
      <c r="A199" s="28"/>
      <c r="B199" s="14"/>
      <c r="C199" s="28"/>
      <c r="D199" s="28"/>
      <c r="E199" s="28"/>
      <c r="F199" s="28"/>
      <c r="G199" s="28"/>
      <c r="H199" s="28"/>
      <c r="I199" s="28"/>
      <c r="J199" s="28"/>
      <c r="K199" s="28"/>
      <c r="L199" s="28"/>
      <c r="M199" s="28"/>
      <c r="N199" s="42"/>
      <c r="O199" s="42"/>
      <c r="P199" s="42"/>
      <c r="Q199" s="40"/>
      <c r="R199" s="38"/>
      <c r="S199" s="38"/>
      <c r="T199" s="38"/>
      <c r="U199" s="28"/>
      <c r="V199" s="28"/>
      <c r="W199" s="28"/>
      <c r="X199" s="28"/>
      <c r="Y199" s="28"/>
      <c r="Z199" s="28"/>
      <c r="AA199" s="28"/>
      <c r="AB199" s="28"/>
      <c r="AC199" s="28"/>
      <c r="AD199" s="28"/>
      <c r="AE199" s="28"/>
    </row>
    <row r="200">
      <c r="A200" s="28"/>
      <c r="B200" s="14"/>
      <c r="C200" s="28"/>
      <c r="D200" s="28"/>
      <c r="E200" s="28"/>
      <c r="F200" s="28"/>
      <c r="G200" s="28"/>
      <c r="H200" s="28"/>
      <c r="I200" s="28"/>
      <c r="J200" s="28"/>
      <c r="K200" s="28"/>
      <c r="L200" s="28"/>
      <c r="M200" s="28"/>
      <c r="N200" s="42"/>
      <c r="O200" s="42"/>
      <c r="P200" s="42"/>
      <c r="Q200" s="19"/>
      <c r="R200" s="38"/>
      <c r="S200" s="38"/>
      <c r="T200" s="38"/>
      <c r="U200" s="28"/>
      <c r="V200" s="28"/>
      <c r="W200" s="28"/>
      <c r="X200" s="28"/>
      <c r="Y200" s="28"/>
      <c r="Z200" s="28"/>
      <c r="AA200" s="28"/>
      <c r="AB200" s="28"/>
      <c r="AC200" s="28"/>
      <c r="AD200" s="28"/>
      <c r="AE200" s="28"/>
    </row>
    <row r="201">
      <c r="A201" s="28"/>
      <c r="B201" s="14"/>
      <c r="C201" s="28"/>
      <c r="D201" s="28"/>
      <c r="E201" s="28"/>
      <c r="F201" s="28"/>
      <c r="G201" s="28"/>
      <c r="H201" s="28"/>
      <c r="I201" s="28"/>
      <c r="J201" s="28"/>
      <c r="K201" s="28"/>
      <c r="L201" s="28"/>
      <c r="M201" s="28"/>
      <c r="N201" s="42"/>
      <c r="O201" s="42"/>
      <c r="P201" s="42"/>
      <c r="Q201" s="40"/>
      <c r="R201" s="38"/>
      <c r="S201" s="38"/>
      <c r="T201" s="38"/>
      <c r="U201" s="28"/>
      <c r="V201" s="28"/>
      <c r="W201" s="28"/>
      <c r="X201" s="28"/>
      <c r="Y201" s="28"/>
      <c r="Z201" s="28"/>
      <c r="AA201" s="28"/>
      <c r="AB201" s="28"/>
      <c r="AC201" s="28"/>
      <c r="AD201" s="28"/>
      <c r="AE201" s="28"/>
    </row>
    <row r="202">
      <c r="A202" s="28"/>
      <c r="B202" s="14"/>
      <c r="C202" s="28"/>
      <c r="D202" s="28"/>
      <c r="E202" s="28"/>
      <c r="F202" s="28"/>
      <c r="G202" s="28"/>
      <c r="H202" s="28"/>
      <c r="I202" s="28"/>
      <c r="J202" s="28"/>
      <c r="K202" s="28"/>
      <c r="L202" s="28"/>
      <c r="M202" s="28"/>
      <c r="N202" s="42"/>
      <c r="O202" s="42"/>
      <c r="P202" s="42"/>
      <c r="Q202" s="40"/>
      <c r="R202" s="38"/>
      <c r="S202" s="38"/>
      <c r="T202" s="38"/>
      <c r="U202" s="28"/>
      <c r="V202" s="28"/>
      <c r="W202" s="28"/>
      <c r="X202" s="28"/>
      <c r="Y202" s="28"/>
      <c r="Z202" s="28"/>
      <c r="AA202" s="28"/>
      <c r="AB202" s="28"/>
      <c r="AC202" s="28"/>
      <c r="AD202" s="28"/>
      <c r="AE202" s="28"/>
    </row>
    <row r="203">
      <c r="A203" s="28"/>
      <c r="B203" s="14"/>
      <c r="C203" s="28"/>
      <c r="D203" s="28"/>
      <c r="E203" s="28"/>
      <c r="F203" s="28"/>
      <c r="G203" s="28"/>
      <c r="H203" s="28"/>
      <c r="I203" s="28"/>
      <c r="J203" s="28"/>
      <c r="K203" s="28"/>
      <c r="L203" s="28"/>
      <c r="M203" s="28"/>
      <c r="N203" s="42"/>
      <c r="O203" s="42"/>
      <c r="P203" s="42"/>
      <c r="Q203" s="40"/>
      <c r="R203" s="38"/>
      <c r="S203" s="38"/>
      <c r="T203" s="38"/>
      <c r="U203" s="28"/>
      <c r="V203" s="28"/>
      <c r="W203" s="28"/>
      <c r="X203" s="28"/>
      <c r="Y203" s="28"/>
      <c r="Z203" s="28"/>
      <c r="AA203" s="28"/>
      <c r="AB203" s="28"/>
      <c r="AC203" s="28"/>
      <c r="AD203" s="28"/>
      <c r="AE203" s="28"/>
    </row>
    <row r="204">
      <c r="A204" s="28"/>
      <c r="B204" s="14"/>
      <c r="C204" s="28"/>
      <c r="D204" s="28"/>
      <c r="E204" s="28"/>
      <c r="F204" s="28"/>
      <c r="G204" s="28"/>
      <c r="H204" s="28"/>
      <c r="I204" s="28"/>
      <c r="J204" s="28"/>
      <c r="K204" s="28"/>
      <c r="L204" s="28"/>
      <c r="M204" s="28"/>
      <c r="N204" s="42"/>
      <c r="O204" s="42"/>
      <c r="P204" s="42"/>
      <c r="Q204" s="40"/>
      <c r="R204" s="38"/>
      <c r="S204" s="38"/>
      <c r="T204" s="38"/>
      <c r="U204" s="28"/>
      <c r="V204" s="28"/>
      <c r="W204" s="28"/>
      <c r="X204" s="28"/>
      <c r="Y204" s="28"/>
      <c r="Z204" s="28"/>
      <c r="AA204" s="28"/>
      <c r="AB204" s="28"/>
      <c r="AC204" s="28"/>
      <c r="AD204" s="28"/>
      <c r="AE204" s="28"/>
    </row>
    <row r="205">
      <c r="A205" s="28"/>
      <c r="B205" s="14"/>
      <c r="C205" s="28"/>
      <c r="D205" s="28"/>
      <c r="E205" s="28"/>
      <c r="F205" s="28"/>
      <c r="G205" s="28"/>
      <c r="H205" s="28"/>
      <c r="I205" s="28"/>
      <c r="J205" s="28"/>
      <c r="K205" s="28"/>
      <c r="L205" s="28"/>
      <c r="M205" s="28"/>
      <c r="N205" s="42"/>
      <c r="O205" s="42"/>
      <c r="P205" s="42"/>
      <c r="Q205" s="40"/>
      <c r="R205" s="38"/>
      <c r="S205" s="38"/>
      <c r="T205" s="38"/>
      <c r="U205" s="28"/>
      <c r="V205" s="28"/>
      <c r="W205" s="28"/>
      <c r="X205" s="28"/>
      <c r="Y205" s="28"/>
      <c r="Z205" s="28"/>
      <c r="AA205" s="28"/>
      <c r="AB205" s="28"/>
      <c r="AC205" s="28"/>
      <c r="AD205" s="28"/>
      <c r="AE205" s="28"/>
    </row>
    <row r="206">
      <c r="A206" s="28"/>
      <c r="B206" s="14"/>
      <c r="C206" s="28"/>
      <c r="D206" s="28"/>
      <c r="E206" s="28"/>
      <c r="F206" s="28"/>
      <c r="G206" s="28"/>
      <c r="H206" s="28"/>
      <c r="I206" s="28"/>
      <c r="J206" s="28"/>
      <c r="K206" s="28"/>
      <c r="L206" s="28"/>
      <c r="M206" s="28"/>
      <c r="N206" s="42"/>
      <c r="O206" s="42"/>
      <c r="P206" s="42"/>
      <c r="Q206" s="40"/>
      <c r="R206" s="38"/>
      <c r="S206" s="38"/>
      <c r="T206" s="38"/>
      <c r="U206" s="28"/>
      <c r="V206" s="28"/>
      <c r="W206" s="28"/>
      <c r="X206" s="28"/>
      <c r="Y206" s="28"/>
      <c r="Z206" s="28"/>
      <c r="AA206" s="28"/>
      <c r="AB206" s="28"/>
      <c r="AC206" s="28"/>
      <c r="AD206" s="28"/>
      <c r="AE206" s="28"/>
    </row>
    <row r="207">
      <c r="A207" s="28"/>
      <c r="B207" s="14"/>
      <c r="C207" s="28"/>
      <c r="D207" s="28"/>
      <c r="E207" s="28"/>
      <c r="F207" s="28"/>
      <c r="G207" s="28"/>
      <c r="H207" s="28"/>
      <c r="I207" s="28"/>
      <c r="J207" s="28"/>
      <c r="K207" s="28"/>
      <c r="L207" s="28"/>
      <c r="M207" s="28"/>
      <c r="N207" s="42"/>
      <c r="O207" s="42"/>
      <c r="P207" s="42"/>
      <c r="Q207" s="40"/>
      <c r="R207" s="38"/>
      <c r="S207" s="38"/>
      <c r="T207" s="38"/>
      <c r="U207" s="28"/>
      <c r="V207" s="28"/>
      <c r="W207" s="28"/>
      <c r="X207" s="28"/>
      <c r="Y207" s="28"/>
      <c r="Z207" s="28"/>
      <c r="AA207" s="28"/>
      <c r="AB207" s="28"/>
      <c r="AC207" s="28"/>
      <c r="AD207" s="28"/>
      <c r="AE207" s="28"/>
    </row>
    <row r="208">
      <c r="A208" s="28"/>
      <c r="B208" s="14"/>
      <c r="C208" s="28"/>
      <c r="D208" s="28"/>
      <c r="E208" s="28"/>
      <c r="F208" s="28"/>
      <c r="G208" s="28"/>
      <c r="H208" s="28"/>
      <c r="I208" s="28"/>
      <c r="J208" s="28"/>
      <c r="K208" s="28"/>
      <c r="L208" s="28"/>
      <c r="M208" s="28"/>
      <c r="N208" s="42"/>
      <c r="O208" s="42"/>
      <c r="P208" s="42"/>
      <c r="Q208" s="19"/>
      <c r="R208" s="38"/>
      <c r="S208" s="38"/>
      <c r="T208" s="38"/>
      <c r="U208" s="28"/>
      <c r="V208" s="28"/>
      <c r="W208" s="28"/>
      <c r="X208" s="28"/>
      <c r="Y208" s="28"/>
      <c r="Z208" s="28"/>
      <c r="AA208" s="28"/>
      <c r="AB208" s="28"/>
      <c r="AC208" s="28"/>
      <c r="AD208" s="28"/>
      <c r="AE208" s="28"/>
    </row>
    <row r="209">
      <c r="A209" s="28"/>
      <c r="B209" s="14"/>
      <c r="C209" s="28"/>
      <c r="D209" s="28"/>
      <c r="E209" s="28"/>
      <c r="F209" s="28"/>
      <c r="G209" s="28"/>
      <c r="H209" s="28"/>
      <c r="I209" s="28"/>
      <c r="J209" s="28"/>
      <c r="K209" s="28"/>
      <c r="L209" s="28"/>
      <c r="M209" s="28"/>
      <c r="N209" s="42"/>
      <c r="O209" s="42"/>
      <c r="P209" s="42"/>
      <c r="Q209" s="40"/>
      <c r="R209" s="38"/>
      <c r="S209" s="38"/>
      <c r="T209" s="38"/>
      <c r="U209" s="28"/>
      <c r="V209" s="28"/>
      <c r="W209" s="28"/>
      <c r="X209" s="28"/>
      <c r="Y209" s="28"/>
      <c r="Z209" s="28"/>
      <c r="AA209" s="28"/>
      <c r="AB209" s="28"/>
      <c r="AC209" s="28"/>
      <c r="AD209" s="28"/>
      <c r="AE209" s="28"/>
    </row>
    <row r="210">
      <c r="A210" s="28"/>
      <c r="B210" s="14"/>
      <c r="C210" s="28"/>
      <c r="D210" s="28"/>
      <c r="E210" s="28"/>
      <c r="F210" s="28"/>
      <c r="G210" s="28"/>
      <c r="H210" s="28"/>
      <c r="I210" s="28"/>
      <c r="J210" s="28"/>
      <c r="K210" s="28"/>
      <c r="L210" s="28"/>
      <c r="M210" s="28"/>
      <c r="N210" s="42"/>
      <c r="O210" s="42"/>
      <c r="P210" s="42"/>
      <c r="Q210" s="40"/>
      <c r="R210" s="38"/>
      <c r="S210" s="38"/>
      <c r="T210" s="38"/>
      <c r="U210" s="28"/>
      <c r="V210" s="28"/>
      <c r="W210" s="28"/>
      <c r="X210" s="28"/>
      <c r="Y210" s="28"/>
      <c r="Z210" s="28"/>
      <c r="AA210" s="28"/>
      <c r="AB210" s="28"/>
      <c r="AC210" s="28"/>
      <c r="AD210" s="28"/>
      <c r="AE210" s="28"/>
    </row>
    <row r="211">
      <c r="A211" s="28"/>
      <c r="B211" s="14"/>
      <c r="C211" s="28"/>
      <c r="D211" s="28"/>
      <c r="E211" s="28"/>
      <c r="F211" s="28"/>
      <c r="G211" s="28"/>
      <c r="H211" s="28"/>
      <c r="I211" s="28"/>
      <c r="J211" s="28"/>
      <c r="K211" s="28"/>
      <c r="L211" s="28"/>
      <c r="M211" s="28"/>
      <c r="N211" s="42"/>
      <c r="O211" s="42"/>
      <c r="P211" s="42"/>
      <c r="Q211" s="40"/>
      <c r="R211" s="38"/>
      <c r="S211" s="38"/>
      <c r="T211" s="38"/>
      <c r="U211" s="28"/>
      <c r="V211" s="28"/>
      <c r="W211" s="28"/>
      <c r="X211" s="28"/>
      <c r="Y211" s="28"/>
      <c r="Z211" s="28"/>
      <c r="AA211" s="28"/>
      <c r="AB211" s="28"/>
      <c r="AC211" s="28"/>
      <c r="AD211" s="28"/>
      <c r="AE211" s="28"/>
    </row>
    <row r="212">
      <c r="A212" s="28"/>
      <c r="B212" s="14"/>
      <c r="C212" s="28"/>
      <c r="D212" s="28"/>
      <c r="E212" s="28"/>
      <c r="F212" s="28"/>
      <c r="G212" s="28"/>
      <c r="H212" s="28"/>
      <c r="I212" s="28"/>
      <c r="J212" s="28"/>
      <c r="K212" s="28"/>
      <c r="L212" s="28"/>
      <c r="M212" s="28"/>
      <c r="N212" s="42"/>
      <c r="O212" s="42"/>
      <c r="P212" s="42"/>
      <c r="Q212" s="19"/>
      <c r="R212" s="38"/>
      <c r="S212" s="38"/>
      <c r="T212" s="38"/>
      <c r="U212" s="28"/>
      <c r="V212" s="28"/>
      <c r="W212" s="28"/>
      <c r="X212" s="28"/>
      <c r="Y212" s="28"/>
      <c r="Z212" s="28"/>
      <c r="AA212" s="28"/>
      <c r="AB212" s="28"/>
      <c r="AC212" s="28"/>
      <c r="AD212" s="28"/>
      <c r="AE212" s="28"/>
    </row>
    <row r="213">
      <c r="A213" s="28"/>
      <c r="B213" s="14"/>
      <c r="C213" s="28"/>
      <c r="D213" s="28"/>
      <c r="E213" s="28"/>
      <c r="F213" s="28"/>
      <c r="G213" s="28"/>
      <c r="H213" s="28"/>
      <c r="I213" s="28"/>
      <c r="J213" s="28"/>
      <c r="K213" s="28"/>
      <c r="L213" s="28"/>
      <c r="M213" s="28"/>
      <c r="N213" s="42"/>
      <c r="O213" s="42"/>
      <c r="P213" s="19"/>
      <c r="Q213" s="19"/>
      <c r="R213" s="38"/>
      <c r="S213" s="38"/>
      <c r="T213" s="38"/>
      <c r="U213" s="28"/>
      <c r="V213" s="28"/>
      <c r="W213" s="28"/>
      <c r="X213" s="28"/>
      <c r="Y213" s="28"/>
      <c r="Z213" s="28"/>
      <c r="AA213" s="28"/>
      <c r="AB213" s="28"/>
      <c r="AC213" s="28"/>
      <c r="AD213" s="28"/>
      <c r="AE213" s="28"/>
    </row>
    <row r="214">
      <c r="A214" s="28"/>
      <c r="B214" s="14"/>
      <c r="C214" s="28"/>
      <c r="D214" s="28"/>
      <c r="E214" s="28"/>
      <c r="F214" s="28"/>
      <c r="G214" s="28"/>
      <c r="H214" s="28"/>
      <c r="I214" s="28"/>
      <c r="J214" s="28"/>
      <c r="K214" s="28"/>
      <c r="L214" s="28"/>
      <c r="M214" s="28"/>
      <c r="N214" s="42"/>
      <c r="O214" s="42"/>
      <c r="P214" s="14"/>
      <c r="Q214" s="40"/>
      <c r="R214" s="38"/>
      <c r="S214" s="38"/>
      <c r="T214" s="38"/>
      <c r="U214" s="28"/>
      <c r="V214" s="28"/>
      <c r="W214" s="28"/>
      <c r="X214" s="28"/>
      <c r="Y214" s="28"/>
      <c r="Z214" s="28"/>
      <c r="AA214" s="28"/>
      <c r="AB214" s="28"/>
      <c r="AC214" s="28"/>
      <c r="AD214" s="28"/>
      <c r="AE214" s="28"/>
    </row>
    <row r="215">
      <c r="A215" s="28"/>
      <c r="B215" s="14"/>
      <c r="C215" s="28"/>
      <c r="D215" s="28"/>
      <c r="E215" s="28"/>
      <c r="F215" s="28"/>
      <c r="G215" s="28"/>
      <c r="H215" s="28"/>
      <c r="I215" s="28"/>
      <c r="J215" s="28"/>
      <c r="K215" s="28"/>
      <c r="L215" s="28"/>
      <c r="M215" s="28"/>
      <c r="N215" s="42"/>
      <c r="O215" s="42"/>
      <c r="P215" s="42"/>
      <c r="Q215" s="40"/>
      <c r="R215" s="38"/>
      <c r="S215" s="38"/>
      <c r="T215" s="38"/>
      <c r="U215" s="28"/>
      <c r="V215" s="28"/>
      <c r="W215" s="28"/>
      <c r="X215" s="28"/>
      <c r="Y215" s="28"/>
      <c r="Z215" s="28"/>
      <c r="AA215" s="28"/>
      <c r="AB215" s="28"/>
      <c r="AC215" s="28"/>
      <c r="AD215" s="28"/>
      <c r="AE215" s="28"/>
    </row>
    <row r="216">
      <c r="A216" s="28"/>
      <c r="B216" s="14"/>
      <c r="C216" s="28"/>
      <c r="D216" s="28"/>
      <c r="E216" s="28"/>
      <c r="F216" s="28"/>
      <c r="G216" s="28"/>
      <c r="H216" s="28"/>
      <c r="I216" s="28"/>
      <c r="J216" s="28"/>
      <c r="K216" s="28"/>
      <c r="L216" s="28"/>
      <c r="M216" s="28"/>
      <c r="N216" s="42"/>
      <c r="O216" s="42"/>
      <c r="P216" s="42"/>
      <c r="Q216" s="14"/>
      <c r="R216" s="38"/>
      <c r="S216" s="38"/>
      <c r="T216" s="38"/>
      <c r="U216" s="28"/>
      <c r="V216" s="28"/>
      <c r="W216" s="28"/>
      <c r="X216" s="28"/>
      <c r="Y216" s="28"/>
      <c r="Z216" s="28"/>
      <c r="AA216" s="28"/>
      <c r="AB216" s="28"/>
      <c r="AC216" s="28"/>
      <c r="AD216" s="28"/>
      <c r="AE216" s="28"/>
    </row>
    <row r="217">
      <c r="A217" s="28"/>
      <c r="B217" s="14"/>
      <c r="C217" s="28"/>
      <c r="D217" s="28"/>
      <c r="E217" s="28"/>
      <c r="F217" s="28"/>
      <c r="G217" s="28"/>
      <c r="H217" s="28"/>
      <c r="I217" s="28"/>
      <c r="J217" s="28"/>
      <c r="K217" s="28"/>
      <c r="L217" s="28"/>
      <c r="M217" s="28"/>
      <c r="N217" s="42"/>
      <c r="O217" s="42"/>
      <c r="P217" s="42"/>
      <c r="Q217" s="40"/>
      <c r="R217" s="38"/>
      <c r="S217" s="38"/>
      <c r="T217" s="38"/>
      <c r="U217" s="28"/>
      <c r="V217" s="28"/>
      <c r="W217" s="28"/>
      <c r="X217" s="28"/>
      <c r="Y217" s="28"/>
      <c r="Z217" s="28"/>
      <c r="AA217" s="28"/>
      <c r="AB217" s="28"/>
      <c r="AC217" s="28"/>
      <c r="AD217" s="28"/>
      <c r="AE217" s="28"/>
    </row>
    <row r="218">
      <c r="A218" s="28"/>
      <c r="B218" s="14"/>
      <c r="C218" s="28"/>
      <c r="D218" s="28"/>
      <c r="E218" s="28"/>
      <c r="F218" s="28"/>
      <c r="G218" s="28"/>
      <c r="H218" s="28"/>
      <c r="I218" s="28"/>
      <c r="J218" s="28"/>
      <c r="K218" s="28"/>
      <c r="L218" s="28"/>
      <c r="M218" s="28"/>
      <c r="N218" s="42"/>
      <c r="O218" s="42"/>
      <c r="P218" s="42"/>
      <c r="Q218" s="40"/>
      <c r="R218" s="38"/>
      <c r="S218" s="38"/>
      <c r="T218" s="38"/>
      <c r="U218" s="28"/>
      <c r="V218" s="28"/>
      <c r="W218" s="28"/>
      <c r="X218" s="28"/>
      <c r="Y218" s="28"/>
      <c r="Z218" s="28"/>
      <c r="AA218" s="28"/>
      <c r="AB218" s="28"/>
      <c r="AC218" s="28"/>
      <c r="AD218" s="28"/>
      <c r="AE218" s="28"/>
    </row>
    <row r="219">
      <c r="A219" s="28"/>
      <c r="B219" s="14"/>
      <c r="C219" s="28"/>
      <c r="D219" s="28"/>
      <c r="E219" s="28"/>
      <c r="F219" s="28"/>
      <c r="G219" s="28"/>
      <c r="H219" s="28"/>
      <c r="I219" s="28"/>
      <c r="J219" s="28"/>
      <c r="K219" s="28"/>
      <c r="L219" s="28"/>
      <c r="M219" s="28"/>
      <c r="N219" s="42"/>
      <c r="O219" s="42"/>
      <c r="P219" s="42"/>
      <c r="Q219" s="14"/>
      <c r="R219" s="38"/>
      <c r="S219" s="38"/>
      <c r="T219" s="38"/>
      <c r="U219" s="28"/>
      <c r="V219" s="28"/>
      <c r="W219" s="28"/>
      <c r="X219" s="28"/>
      <c r="Y219" s="28"/>
      <c r="Z219" s="28"/>
      <c r="AA219" s="28"/>
      <c r="AB219" s="28"/>
      <c r="AC219" s="28"/>
      <c r="AD219" s="28"/>
      <c r="AE219" s="28"/>
    </row>
    <row r="220">
      <c r="A220" s="28"/>
      <c r="B220" s="14"/>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row>
    <row r="221">
      <c r="A221" s="28"/>
      <c r="B221" s="14"/>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row>
    <row r="222">
      <c r="A222" s="28"/>
      <c r="B222" s="14"/>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row>
    <row r="223">
      <c r="A223" s="28"/>
      <c r="B223" s="14"/>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row>
    <row r="224">
      <c r="A224" s="28"/>
      <c r="B224" s="14"/>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row>
    <row r="225">
      <c r="A225" s="28"/>
      <c r="B225" s="14"/>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row>
    <row r="226">
      <c r="A226" s="28"/>
      <c r="B226" s="14"/>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c r="A227" s="28"/>
      <c r="B227" s="14"/>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c r="A228" s="28"/>
      <c r="B228" s="14"/>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row>
    <row r="229">
      <c r="A229" s="28"/>
      <c r="B229" s="14"/>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c r="A230" s="28"/>
      <c r="B230" s="14"/>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row>
    <row r="231">
      <c r="A231" s="28"/>
      <c r="B231" s="14"/>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row>
    <row r="232">
      <c r="A232" s="28"/>
      <c r="B232" s="14"/>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row>
    <row r="233">
      <c r="A233" s="28"/>
      <c r="B233" s="14"/>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row>
    <row r="234">
      <c r="A234" s="28"/>
      <c r="B234" s="14"/>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row>
    <row r="235">
      <c r="A235" s="28"/>
      <c r="B235" s="14"/>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row>
    <row r="236">
      <c r="A236" s="28"/>
      <c r="B236" s="14"/>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row>
    <row r="237">
      <c r="A237" s="28"/>
      <c r="B237" s="14"/>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row>
    <row r="238">
      <c r="A238" s="28"/>
      <c r="B238" s="14"/>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row>
    <row r="239">
      <c r="A239" s="28"/>
      <c r="B239" s="14"/>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row>
    <row r="240">
      <c r="A240" s="28"/>
      <c r="B240" s="14"/>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row>
    <row r="241">
      <c r="A241" s="28"/>
      <c r="B241" s="14"/>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row>
    <row r="242">
      <c r="A242" s="28"/>
      <c r="B242" s="14"/>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row>
    <row r="243">
      <c r="A243" s="28"/>
      <c r="B243" s="14"/>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row>
    <row r="244">
      <c r="A244" s="28"/>
      <c r="B244" s="14"/>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row>
    <row r="245">
      <c r="A245" s="28"/>
      <c r="B245" s="14"/>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row>
    <row r="246">
      <c r="A246" s="28"/>
      <c r="B246" s="14"/>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row>
    <row r="247">
      <c r="A247" s="28"/>
      <c r="B247" s="14"/>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row>
    <row r="248">
      <c r="A248" s="28"/>
      <c r="B248" s="14"/>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row>
    <row r="249">
      <c r="A249" s="28"/>
      <c r="B249" s="14"/>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row>
    <row r="250">
      <c r="A250" s="28"/>
      <c r="B250" s="14"/>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row>
    <row r="251">
      <c r="A251" s="28"/>
      <c r="B251" s="14"/>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row>
    <row r="252">
      <c r="A252" s="28"/>
      <c r="B252" s="14"/>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row>
    <row r="253">
      <c r="A253" s="28"/>
      <c r="B253" s="14"/>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row>
    <row r="254">
      <c r="A254" s="28"/>
      <c r="B254" s="14"/>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row>
    <row r="255">
      <c r="A255" s="28"/>
      <c r="B255" s="14"/>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row>
    <row r="256">
      <c r="A256" s="28"/>
      <c r="B256" s="14"/>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row>
    <row r="257">
      <c r="A257" s="28"/>
      <c r="B257" s="14"/>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row>
    <row r="258">
      <c r="A258" s="28"/>
      <c r="B258" s="14"/>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row>
    <row r="259">
      <c r="A259" s="28"/>
      <c r="B259" s="14"/>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row>
    <row r="260">
      <c r="A260" s="28"/>
      <c r="B260" s="14"/>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row>
    <row r="261">
      <c r="A261" s="28"/>
      <c r="B261" s="14"/>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row>
    <row r="262">
      <c r="A262" s="28"/>
      <c r="B262" s="14"/>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row>
    <row r="263">
      <c r="A263" s="28"/>
      <c r="B263" s="14"/>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row>
    <row r="264">
      <c r="A264" s="28"/>
      <c r="B264" s="14"/>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row>
    <row r="265">
      <c r="A265" s="28"/>
      <c r="B265" s="14"/>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row>
    <row r="266">
      <c r="A266" s="28"/>
      <c r="B266" s="14"/>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row>
    <row r="267">
      <c r="A267" s="28"/>
      <c r="B267" s="14"/>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row>
    <row r="268">
      <c r="A268" s="28"/>
      <c r="B268" s="14"/>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row>
    <row r="269">
      <c r="A269" s="28"/>
      <c r="B269" s="14"/>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row>
    <row r="270">
      <c r="A270" s="28"/>
      <c r="B270" s="14"/>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row>
    <row r="271">
      <c r="A271" s="28"/>
      <c r="B271" s="14"/>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row>
    <row r="272">
      <c r="A272" s="28"/>
      <c r="B272" s="14"/>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row>
    <row r="273">
      <c r="A273" s="28"/>
      <c r="B273" s="14"/>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row>
    <row r="274">
      <c r="A274" s="28"/>
      <c r="B274" s="14"/>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row>
    <row r="275">
      <c r="A275" s="28"/>
      <c r="B275" s="14"/>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row>
    <row r="276">
      <c r="A276" s="28"/>
      <c r="B276" s="14"/>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row>
    <row r="1000">
      <c r="A1000" s="28"/>
      <c r="B1000" s="28"/>
      <c r="C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20.5"/>
    <col customWidth="1" min="6" max="6" width="15.38"/>
  </cols>
  <sheetData>
    <row r="1">
      <c r="A1" s="2" t="s">
        <v>29</v>
      </c>
      <c r="B1" s="9" t="s">
        <v>30</v>
      </c>
      <c r="D1" s="11" t="s">
        <v>320</v>
      </c>
      <c r="E1" s="11" t="s">
        <v>321</v>
      </c>
      <c r="F1" s="11" t="s">
        <v>322</v>
      </c>
      <c r="H1" s="43" t="s">
        <v>323</v>
      </c>
    </row>
    <row r="2">
      <c r="A2" s="13" t="s">
        <v>32</v>
      </c>
      <c r="B2" s="14" t="s">
        <v>33</v>
      </c>
      <c r="D2" s="16">
        <v>0.35</v>
      </c>
      <c r="E2" s="16">
        <v>0.16</v>
      </c>
      <c r="F2" s="16">
        <v>0.0</v>
      </c>
      <c r="G2" s="44"/>
      <c r="H2" s="45">
        <f t="shared" ref="H2:H138" si="1">$D2-($E2*8.84/4+$F2)</f>
        <v>-0.0036</v>
      </c>
      <c r="I2" s="44"/>
      <c r="J2" s="17"/>
      <c r="K2" s="16"/>
      <c r="L2" s="16"/>
      <c r="M2" s="16"/>
    </row>
    <row r="3">
      <c r="A3" s="13" t="s">
        <v>34</v>
      </c>
      <c r="B3" s="14" t="s">
        <v>35</v>
      </c>
      <c r="D3" s="16">
        <v>0.16</v>
      </c>
      <c r="E3" s="16">
        <v>0.02</v>
      </c>
      <c r="F3" s="16">
        <v>0.02</v>
      </c>
      <c r="G3" s="44"/>
      <c r="H3" s="45">
        <f t="shared" si="1"/>
        <v>0.0958</v>
      </c>
      <c r="I3" s="44"/>
      <c r="J3" s="17"/>
      <c r="K3" s="16"/>
      <c r="L3" s="16"/>
      <c r="M3" s="16"/>
    </row>
    <row r="4">
      <c r="A4" s="13" t="s">
        <v>36</v>
      </c>
      <c r="B4" s="14" t="s">
        <v>37</v>
      </c>
      <c r="D4" s="16">
        <v>1.59</v>
      </c>
      <c r="E4" s="16">
        <v>0.19</v>
      </c>
      <c r="F4" s="16">
        <v>0.13</v>
      </c>
      <c r="G4" s="44"/>
      <c r="H4" s="45">
        <f t="shared" si="1"/>
        <v>1.0401</v>
      </c>
      <c r="I4" s="44"/>
      <c r="J4" s="17"/>
      <c r="K4" s="16"/>
      <c r="L4" s="16"/>
      <c r="M4" s="16"/>
    </row>
    <row r="5">
      <c r="A5" s="13" t="s">
        <v>38</v>
      </c>
      <c r="B5" s="14" t="s">
        <v>39</v>
      </c>
      <c r="D5" s="16">
        <v>0.22</v>
      </c>
      <c r="E5" s="16">
        <v>0.02</v>
      </c>
      <c r="F5" s="16">
        <v>0.0</v>
      </c>
      <c r="G5" s="44"/>
      <c r="H5" s="45">
        <f t="shared" si="1"/>
        <v>0.1758</v>
      </c>
      <c r="I5" s="44"/>
      <c r="J5" s="17"/>
      <c r="K5" s="16"/>
      <c r="L5" s="16"/>
      <c r="M5" s="16"/>
    </row>
    <row r="6">
      <c r="A6" s="13" t="s">
        <v>40</v>
      </c>
      <c r="B6" s="14" t="s">
        <v>41</v>
      </c>
      <c r="D6" s="16">
        <v>10.07</v>
      </c>
      <c r="E6" s="16">
        <v>3.14</v>
      </c>
      <c r="F6" s="16">
        <v>0.29</v>
      </c>
      <c r="G6" s="44"/>
      <c r="H6" s="45">
        <f t="shared" si="1"/>
        <v>2.8406</v>
      </c>
      <c r="I6" s="44"/>
      <c r="J6" s="17"/>
      <c r="K6" s="16"/>
      <c r="L6" s="16"/>
      <c r="M6" s="16"/>
    </row>
    <row r="7">
      <c r="A7" s="13" t="s">
        <v>42</v>
      </c>
      <c r="B7" s="14" t="s">
        <v>43</v>
      </c>
      <c r="D7" s="16">
        <v>0.06</v>
      </c>
      <c r="E7" s="16">
        <v>0.01</v>
      </c>
      <c r="F7" s="16">
        <v>0.01</v>
      </c>
      <c r="G7" s="44"/>
      <c r="H7" s="45">
        <f t="shared" si="1"/>
        <v>0.0279</v>
      </c>
      <c r="I7" s="44"/>
      <c r="J7" s="17"/>
      <c r="K7" s="16"/>
      <c r="L7" s="16"/>
      <c r="M7" s="16"/>
    </row>
    <row r="8">
      <c r="A8" s="13" t="s">
        <v>44</v>
      </c>
      <c r="B8" s="14" t="s">
        <v>45</v>
      </c>
      <c r="D8" s="16">
        <v>1.0</v>
      </c>
      <c r="E8" s="16">
        <v>0.18</v>
      </c>
      <c r="F8" s="16">
        <v>0.02</v>
      </c>
      <c r="G8" s="44"/>
      <c r="H8" s="45">
        <f t="shared" si="1"/>
        <v>0.5822</v>
      </c>
      <c r="I8" s="44"/>
      <c r="J8" s="17"/>
      <c r="K8" s="16"/>
      <c r="L8" s="16"/>
      <c r="M8" s="16"/>
    </row>
    <row r="9">
      <c r="A9" s="13" t="s">
        <v>46</v>
      </c>
      <c r="B9" s="14" t="s">
        <v>47</v>
      </c>
      <c r="D9" s="16">
        <v>0.5</v>
      </c>
      <c r="E9" s="16">
        <v>0.19</v>
      </c>
      <c r="F9" s="16">
        <v>0.02</v>
      </c>
      <c r="G9" s="44"/>
      <c r="H9" s="45">
        <f t="shared" si="1"/>
        <v>0.0601</v>
      </c>
      <c r="I9" s="44"/>
      <c r="J9" s="17"/>
      <c r="K9" s="16"/>
      <c r="L9" s="16"/>
      <c r="M9" s="16"/>
    </row>
    <row r="10">
      <c r="A10" s="13" t="s">
        <v>48</v>
      </c>
      <c r="B10" s="14" t="s">
        <v>49</v>
      </c>
      <c r="D10" s="16">
        <v>0.0</v>
      </c>
      <c r="E10" s="16">
        <v>0.0</v>
      </c>
      <c r="F10" s="16">
        <v>0.0</v>
      </c>
      <c r="G10" s="44"/>
      <c r="H10" s="45">
        <f t="shared" si="1"/>
        <v>0</v>
      </c>
      <c r="I10" s="44"/>
      <c r="J10" s="17"/>
      <c r="K10" s="16"/>
      <c r="L10" s="16"/>
      <c r="M10" s="16"/>
    </row>
    <row r="11">
      <c r="A11" s="13" t="s">
        <v>50</v>
      </c>
      <c r="B11" s="14" t="s">
        <v>51</v>
      </c>
      <c r="D11" s="16">
        <v>14.23</v>
      </c>
      <c r="E11" s="16">
        <v>1.97</v>
      </c>
      <c r="F11" s="16">
        <v>1.08</v>
      </c>
      <c r="G11" s="44"/>
      <c r="H11" s="45">
        <f t="shared" si="1"/>
        <v>8.7963</v>
      </c>
      <c r="I11" s="44"/>
      <c r="J11" s="17"/>
      <c r="K11" s="16"/>
      <c r="L11" s="16"/>
      <c r="M11" s="16"/>
    </row>
    <row r="12">
      <c r="A12" s="13" t="s">
        <v>52</v>
      </c>
      <c r="B12" s="14" t="s">
        <v>53</v>
      </c>
      <c r="D12" s="16">
        <v>0.0</v>
      </c>
      <c r="E12" s="16">
        <v>0.0</v>
      </c>
      <c r="F12" s="16">
        <v>0.0</v>
      </c>
      <c r="G12" s="44"/>
      <c r="H12" s="45">
        <f t="shared" si="1"/>
        <v>0</v>
      </c>
      <c r="I12" s="44"/>
      <c r="J12" s="17"/>
      <c r="K12" s="16"/>
      <c r="L12" s="16"/>
      <c r="M12" s="16"/>
    </row>
    <row r="13">
      <c r="A13" s="13" t="s">
        <v>54</v>
      </c>
      <c r="B13" s="14" t="s">
        <v>55</v>
      </c>
      <c r="D13" s="16">
        <v>0.31</v>
      </c>
      <c r="E13" s="16">
        <v>0.11</v>
      </c>
      <c r="F13" s="16">
        <v>0.01</v>
      </c>
      <c r="G13" s="44"/>
      <c r="H13" s="45">
        <f t="shared" si="1"/>
        <v>0.0569</v>
      </c>
      <c r="I13" s="44"/>
      <c r="J13" s="17"/>
      <c r="K13" s="16"/>
      <c r="L13" s="16"/>
      <c r="M13" s="16"/>
    </row>
    <row r="14">
      <c r="A14" s="13" t="s">
        <v>56</v>
      </c>
      <c r="B14" s="14" t="s">
        <v>57</v>
      </c>
      <c r="D14" s="16">
        <v>0.9</v>
      </c>
      <c r="E14" s="16">
        <v>0.22</v>
      </c>
      <c r="F14" s="16">
        <v>0.05</v>
      </c>
      <c r="G14" s="44"/>
      <c r="H14" s="45">
        <f t="shared" si="1"/>
        <v>0.3638</v>
      </c>
      <c r="I14" s="44"/>
      <c r="J14" s="17"/>
      <c r="K14" s="16"/>
      <c r="L14" s="16"/>
      <c r="M14" s="16"/>
    </row>
    <row r="15">
      <c r="A15" s="13" t="s">
        <v>58</v>
      </c>
      <c r="B15" s="14" t="s">
        <v>59</v>
      </c>
      <c r="D15" s="16">
        <v>0.0</v>
      </c>
      <c r="E15" s="16">
        <v>0.0</v>
      </c>
      <c r="F15" s="16">
        <v>0.0</v>
      </c>
      <c r="G15" s="44"/>
      <c r="H15" s="45">
        <f t="shared" si="1"/>
        <v>0</v>
      </c>
      <c r="I15" s="44"/>
      <c r="J15" s="17"/>
      <c r="K15" s="16"/>
      <c r="L15" s="16"/>
      <c r="M15" s="16"/>
    </row>
    <row r="16">
      <c r="A16" s="13" t="s">
        <v>60</v>
      </c>
      <c r="B16" s="19" t="s">
        <v>61</v>
      </c>
      <c r="D16" s="16">
        <v>0.36</v>
      </c>
      <c r="E16" s="16">
        <v>0.07</v>
      </c>
      <c r="F16" s="16">
        <v>0.0</v>
      </c>
      <c r="G16" s="44"/>
      <c r="H16" s="45">
        <f t="shared" si="1"/>
        <v>0.2053</v>
      </c>
      <c r="I16" s="44"/>
      <c r="J16" s="17"/>
      <c r="K16" s="16"/>
      <c r="L16" s="16"/>
      <c r="M16" s="16"/>
    </row>
    <row r="17">
      <c r="A17" s="13" t="s">
        <v>62</v>
      </c>
      <c r="B17" s="14" t="s">
        <v>63</v>
      </c>
      <c r="D17" s="16">
        <v>0.97</v>
      </c>
      <c r="E17" s="16">
        <v>0.14</v>
      </c>
      <c r="F17" s="16">
        <v>0.07</v>
      </c>
      <c r="G17" s="44"/>
      <c r="H17" s="45">
        <f t="shared" si="1"/>
        <v>0.5906</v>
      </c>
      <c r="I17" s="44"/>
      <c r="J17" s="17"/>
      <c r="K17" s="16"/>
      <c r="L17" s="16"/>
      <c r="M17" s="16"/>
    </row>
    <row r="18">
      <c r="A18" s="13" t="s">
        <v>64</v>
      </c>
      <c r="B18" s="14" t="s">
        <v>65</v>
      </c>
      <c r="D18" s="16">
        <v>0.02</v>
      </c>
      <c r="E18" s="16">
        <v>0.0</v>
      </c>
      <c r="F18" s="16">
        <v>0.0</v>
      </c>
      <c r="G18" s="44"/>
      <c r="H18" s="45">
        <f t="shared" si="1"/>
        <v>0.02</v>
      </c>
      <c r="I18" s="44"/>
      <c r="J18" s="17"/>
      <c r="K18" s="16"/>
      <c r="L18" s="16"/>
      <c r="M18" s="16"/>
    </row>
    <row r="19">
      <c r="A19" s="13" t="s">
        <v>66</v>
      </c>
      <c r="B19" s="14" t="s">
        <v>67</v>
      </c>
      <c r="D19" s="16">
        <v>59.09</v>
      </c>
      <c r="E19" s="16">
        <v>5.87</v>
      </c>
      <c r="F19" s="16">
        <v>0.98</v>
      </c>
      <c r="G19" s="44"/>
      <c r="H19" s="45">
        <f t="shared" si="1"/>
        <v>45.1373</v>
      </c>
      <c r="I19" s="44"/>
      <c r="J19" s="17"/>
      <c r="K19" s="16"/>
      <c r="L19" s="16"/>
      <c r="M19" s="16"/>
    </row>
    <row r="20">
      <c r="A20" s="13" t="s">
        <v>68</v>
      </c>
      <c r="B20" s="19" t="s">
        <v>69</v>
      </c>
      <c r="D20" s="16">
        <v>0.0</v>
      </c>
      <c r="E20" s="16">
        <v>0.0</v>
      </c>
      <c r="F20" s="16">
        <v>0.0</v>
      </c>
      <c r="G20" s="44"/>
      <c r="H20" s="45">
        <f t="shared" si="1"/>
        <v>0</v>
      </c>
      <c r="I20" s="44"/>
      <c r="J20" s="17"/>
      <c r="K20" s="16"/>
      <c r="L20" s="16"/>
      <c r="M20" s="16"/>
    </row>
    <row r="21">
      <c r="A21" s="13" t="s">
        <v>70</v>
      </c>
      <c r="B21" s="14" t="s">
        <v>71</v>
      </c>
      <c r="D21" s="16">
        <v>0.05</v>
      </c>
      <c r="E21" s="16">
        <v>0.0</v>
      </c>
      <c r="F21" s="16">
        <v>0.01</v>
      </c>
      <c r="G21" s="44"/>
      <c r="H21" s="45">
        <f t="shared" si="1"/>
        <v>0.04</v>
      </c>
      <c r="I21" s="44"/>
      <c r="J21" s="17"/>
      <c r="K21" s="16"/>
      <c r="L21" s="16"/>
      <c r="M21" s="16"/>
    </row>
    <row r="22">
      <c r="A22" s="13" t="s">
        <v>72</v>
      </c>
      <c r="B22" s="19" t="s">
        <v>73</v>
      </c>
      <c r="D22" s="16">
        <v>3.24</v>
      </c>
      <c r="E22" s="16">
        <v>0.55</v>
      </c>
      <c r="F22" s="16">
        <v>0.07</v>
      </c>
      <c r="G22" s="44"/>
      <c r="H22" s="45">
        <f t="shared" si="1"/>
        <v>1.9545</v>
      </c>
      <c r="I22" s="44"/>
      <c r="J22" s="17"/>
      <c r="K22" s="16"/>
      <c r="L22" s="16"/>
      <c r="M22" s="16"/>
    </row>
    <row r="23">
      <c r="A23" s="13" t="s">
        <v>74</v>
      </c>
      <c r="B23" s="14" t="s">
        <v>75</v>
      </c>
      <c r="D23" s="16">
        <v>0.0</v>
      </c>
      <c r="E23" s="16">
        <v>0.0</v>
      </c>
      <c r="F23" s="16">
        <v>0.0</v>
      </c>
      <c r="G23" s="44"/>
      <c r="H23" s="45">
        <f t="shared" si="1"/>
        <v>0</v>
      </c>
      <c r="I23" s="44"/>
      <c r="J23" s="17"/>
      <c r="K23" s="16"/>
      <c r="L23" s="16"/>
      <c r="M23" s="16"/>
    </row>
    <row r="24">
      <c r="A24" s="13" t="s">
        <v>76</v>
      </c>
      <c r="B24" s="14" t="s">
        <v>77</v>
      </c>
      <c r="D24" s="16">
        <v>0.03</v>
      </c>
      <c r="E24" s="16">
        <v>0.0</v>
      </c>
      <c r="F24" s="16">
        <v>0.0</v>
      </c>
      <c r="G24" s="44"/>
      <c r="H24" s="45">
        <f t="shared" si="1"/>
        <v>0.03</v>
      </c>
      <c r="I24" s="44"/>
      <c r="J24" s="17"/>
      <c r="K24" s="16"/>
      <c r="L24" s="16"/>
      <c r="M24" s="16"/>
    </row>
    <row r="25">
      <c r="A25" s="13" t="s">
        <v>78</v>
      </c>
      <c r="B25" s="14" t="s">
        <v>79</v>
      </c>
      <c r="D25" s="16">
        <v>4.03</v>
      </c>
      <c r="E25" s="16">
        <v>0.03</v>
      </c>
      <c r="F25" s="16">
        <v>0.24</v>
      </c>
      <c r="G25" s="44"/>
      <c r="H25" s="45">
        <f t="shared" si="1"/>
        <v>3.7237</v>
      </c>
      <c r="I25" s="44"/>
      <c r="J25" s="17"/>
      <c r="K25" s="16"/>
      <c r="L25" s="16"/>
      <c r="M25" s="16"/>
    </row>
    <row r="26">
      <c r="A26" s="13" t="s">
        <v>80</v>
      </c>
      <c r="B26" s="14" t="s">
        <v>81</v>
      </c>
      <c r="D26" s="16">
        <v>0.69</v>
      </c>
      <c r="E26" s="16">
        <v>0.18</v>
      </c>
      <c r="F26" s="16">
        <v>0.02</v>
      </c>
      <c r="G26" s="44"/>
      <c r="H26" s="45">
        <f t="shared" si="1"/>
        <v>0.2722</v>
      </c>
      <c r="I26" s="44"/>
      <c r="J26" s="17"/>
      <c r="K26" s="16"/>
      <c r="L26" s="16"/>
      <c r="M26" s="16"/>
    </row>
    <row r="27">
      <c r="A27" s="13" t="s">
        <v>82</v>
      </c>
      <c r="B27" s="14" t="s">
        <v>83</v>
      </c>
      <c r="D27" s="16">
        <v>10.1</v>
      </c>
      <c r="E27" s="16">
        <v>0.6</v>
      </c>
      <c r="F27" s="16">
        <v>0.93</v>
      </c>
      <c r="G27" s="44"/>
      <c r="H27" s="45">
        <f t="shared" si="1"/>
        <v>7.844</v>
      </c>
      <c r="I27" s="44"/>
      <c r="J27" s="17"/>
      <c r="K27" s="16"/>
      <c r="L27" s="16"/>
      <c r="M27" s="16"/>
    </row>
    <row r="28">
      <c r="A28" s="13" t="s">
        <v>84</v>
      </c>
      <c r="B28" s="14" t="s">
        <v>85</v>
      </c>
      <c r="D28" s="16">
        <v>0.02</v>
      </c>
      <c r="E28" s="16">
        <v>0.01</v>
      </c>
      <c r="F28" s="16">
        <v>0.0</v>
      </c>
      <c r="G28" s="44"/>
      <c r="H28" s="45">
        <f t="shared" si="1"/>
        <v>-0.0021</v>
      </c>
      <c r="I28" s="44"/>
      <c r="J28" s="17"/>
      <c r="K28" s="16"/>
      <c r="L28" s="16"/>
      <c r="M28" s="16"/>
    </row>
    <row r="29">
      <c r="A29" s="13" t="s">
        <v>86</v>
      </c>
      <c r="B29" s="14" t="s">
        <v>87</v>
      </c>
      <c r="D29" s="16">
        <v>0.0</v>
      </c>
      <c r="E29" s="16">
        <v>0.0</v>
      </c>
      <c r="F29" s="16">
        <v>0.0</v>
      </c>
      <c r="G29" s="44"/>
      <c r="H29" s="45">
        <f t="shared" si="1"/>
        <v>0</v>
      </c>
      <c r="I29" s="44"/>
      <c r="J29" s="17"/>
      <c r="K29" s="16"/>
      <c r="L29" s="16"/>
      <c r="M29" s="16"/>
    </row>
    <row r="30">
      <c r="A30" s="13" t="s">
        <v>88</v>
      </c>
      <c r="B30" s="14" t="s">
        <v>89</v>
      </c>
      <c r="D30" s="16">
        <v>0.9</v>
      </c>
      <c r="E30" s="16">
        <v>0.3</v>
      </c>
      <c r="F30" s="16">
        <v>0.0</v>
      </c>
      <c r="G30" s="44"/>
      <c r="H30" s="45">
        <f t="shared" si="1"/>
        <v>0.237</v>
      </c>
      <c r="I30" s="44"/>
      <c r="J30" s="17"/>
      <c r="K30" s="16"/>
      <c r="L30" s="16"/>
      <c r="M30" s="16"/>
    </row>
    <row r="31">
      <c r="A31" s="13" t="s">
        <v>90</v>
      </c>
      <c r="B31" s="14" t="s">
        <v>91</v>
      </c>
      <c r="D31" s="16">
        <v>128.96</v>
      </c>
      <c r="E31" s="16">
        <v>30.31</v>
      </c>
      <c r="F31" s="16">
        <v>7.85</v>
      </c>
      <c r="G31" s="44"/>
      <c r="H31" s="45">
        <f t="shared" si="1"/>
        <v>54.1249</v>
      </c>
      <c r="I31" s="44"/>
      <c r="J31" s="17"/>
      <c r="K31" s="16"/>
      <c r="L31" s="16"/>
      <c r="M31" s="16"/>
    </row>
    <row r="32">
      <c r="A32" s="13" t="s">
        <v>92</v>
      </c>
      <c r="B32" s="14" t="s">
        <v>93</v>
      </c>
      <c r="D32" s="16">
        <v>3.12</v>
      </c>
      <c r="E32" s="16">
        <v>1.03</v>
      </c>
      <c r="F32" s="16">
        <v>0.01</v>
      </c>
      <c r="G32" s="44"/>
      <c r="H32" s="45">
        <f t="shared" si="1"/>
        <v>0.8337</v>
      </c>
      <c r="I32" s="44"/>
      <c r="J32" s="17"/>
      <c r="K32" s="16"/>
      <c r="L32" s="16"/>
      <c r="M32" s="16"/>
    </row>
    <row r="33">
      <c r="A33" s="13" t="s">
        <v>94</v>
      </c>
      <c r="B33" s="14" t="s">
        <v>95</v>
      </c>
      <c r="D33" s="16">
        <v>0.13</v>
      </c>
      <c r="E33" s="16">
        <v>0.05</v>
      </c>
      <c r="F33" s="16">
        <v>0.0</v>
      </c>
      <c r="G33" s="44"/>
      <c r="H33" s="45">
        <f t="shared" si="1"/>
        <v>0.0195</v>
      </c>
      <c r="I33" s="44"/>
      <c r="J33" s="17"/>
      <c r="K33" s="16"/>
      <c r="L33" s="16"/>
      <c r="M33" s="16"/>
    </row>
    <row r="34">
      <c r="A34" s="13" t="s">
        <v>96</v>
      </c>
      <c r="B34" s="20" t="s">
        <v>97</v>
      </c>
      <c r="D34" s="16">
        <v>0.0</v>
      </c>
      <c r="E34" s="16">
        <v>0.0</v>
      </c>
      <c r="F34" s="16">
        <v>0.0</v>
      </c>
      <c r="G34" s="44"/>
      <c r="H34" s="45">
        <f t="shared" si="1"/>
        <v>0</v>
      </c>
      <c r="I34" s="44"/>
      <c r="J34" s="17"/>
      <c r="K34" s="16"/>
      <c r="L34" s="16"/>
      <c r="M34" s="16"/>
    </row>
    <row r="35">
      <c r="A35" s="13" t="s">
        <v>98</v>
      </c>
      <c r="B35" s="14" t="s">
        <v>99</v>
      </c>
      <c r="D35" s="16">
        <v>0.35</v>
      </c>
      <c r="E35" s="16">
        <v>0.13</v>
      </c>
      <c r="F35" s="16">
        <v>0.0</v>
      </c>
      <c r="G35" s="44"/>
      <c r="H35" s="45">
        <f t="shared" si="1"/>
        <v>0.0627</v>
      </c>
      <c r="I35" s="44"/>
      <c r="J35" s="17"/>
      <c r="K35" s="16"/>
      <c r="L35" s="16"/>
      <c r="M35" s="16"/>
    </row>
    <row r="36">
      <c r="A36" s="13" t="s">
        <v>100</v>
      </c>
      <c r="B36" s="19" t="s">
        <v>101</v>
      </c>
      <c r="D36" s="16">
        <v>0.33</v>
      </c>
      <c r="E36" s="16">
        <v>0.12</v>
      </c>
      <c r="F36" s="16">
        <v>0.01</v>
      </c>
      <c r="G36" s="44"/>
      <c r="H36" s="45">
        <f t="shared" si="1"/>
        <v>0.0548</v>
      </c>
      <c r="I36" s="44"/>
      <c r="J36" s="17"/>
      <c r="K36" s="16"/>
      <c r="L36" s="16"/>
      <c r="M36" s="16"/>
    </row>
    <row r="37">
      <c r="A37" s="13" t="s">
        <v>102</v>
      </c>
      <c r="B37" s="14" t="s">
        <v>103</v>
      </c>
      <c r="D37" s="16">
        <v>0.12</v>
      </c>
      <c r="E37" s="16">
        <v>0.04</v>
      </c>
      <c r="F37" s="16">
        <v>0.0</v>
      </c>
      <c r="G37" s="44"/>
      <c r="H37" s="45">
        <f t="shared" si="1"/>
        <v>0.0316</v>
      </c>
      <c r="I37" s="44"/>
      <c r="J37" s="17"/>
      <c r="K37" s="16"/>
      <c r="L37" s="16"/>
      <c r="M37" s="16"/>
    </row>
    <row r="38">
      <c r="A38" s="13" t="s">
        <v>104</v>
      </c>
      <c r="B38" s="14" t="s">
        <v>105</v>
      </c>
      <c r="D38" s="16">
        <v>0.98</v>
      </c>
      <c r="E38" s="16">
        <v>0.42</v>
      </c>
      <c r="F38" s="16">
        <v>0.0</v>
      </c>
      <c r="G38" s="44"/>
      <c r="H38" s="45">
        <f t="shared" si="1"/>
        <v>0.0518</v>
      </c>
      <c r="I38" s="44"/>
      <c r="J38" s="17"/>
      <c r="K38" s="16"/>
      <c r="L38" s="16"/>
      <c r="M38" s="16"/>
    </row>
    <row r="39">
      <c r="A39" s="13" t="s">
        <v>106</v>
      </c>
      <c r="B39" s="14" t="s">
        <v>107</v>
      </c>
      <c r="D39" s="16">
        <v>0.25</v>
      </c>
      <c r="E39" s="16">
        <v>0.11</v>
      </c>
      <c r="F39" s="16">
        <v>0.0</v>
      </c>
      <c r="G39" s="44"/>
      <c r="H39" s="45">
        <f t="shared" si="1"/>
        <v>0.0069</v>
      </c>
      <c r="I39" s="44"/>
      <c r="J39" s="17"/>
      <c r="K39" s="16"/>
      <c r="L39" s="16"/>
      <c r="M39" s="16"/>
    </row>
    <row r="40">
      <c r="A40" s="13" t="s">
        <v>108</v>
      </c>
      <c r="B40" s="14" t="s">
        <v>109</v>
      </c>
      <c r="D40" s="16">
        <v>0.83</v>
      </c>
      <c r="E40" s="16">
        <v>0.15</v>
      </c>
      <c r="F40" s="16">
        <v>0.01</v>
      </c>
      <c r="G40" s="44"/>
      <c r="H40" s="45">
        <f t="shared" si="1"/>
        <v>0.4885</v>
      </c>
      <c r="I40" s="44"/>
      <c r="J40" s="17"/>
      <c r="K40" s="16"/>
      <c r="L40" s="16"/>
      <c r="M40" s="16"/>
    </row>
    <row r="41">
      <c r="A41" s="13" t="s">
        <v>110</v>
      </c>
      <c r="B41" s="14" t="s">
        <v>111</v>
      </c>
      <c r="D41" s="16">
        <v>5.02</v>
      </c>
      <c r="E41" s="16">
        <v>1.43</v>
      </c>
      <c r="F41" s="16">
        <v>0.12</v>
      </c>
      <c r="G41" s="44"/>
      <c r="H41" s="45">
        <f t="shared" si="1"/>
        <v>1.7397</v>
      </c>
      <c r="I41" s="44"/>
      <c r="J41" s="17"/>
      <c r="K41" s="16"/>
      <c r="L41" s="16"/>
      <c r="M41" s="16"/>
    </row>
    <row r="42">
      <c r="A42" s="13" t="s">
        <v>112</v>
      </c>
      <c r="B42" s="14" t="s">
        <v>113</v>
      </c>
      <c r="D42" s="16">
        <v>0.31</v>
      </c>
      <c r="E42" s="16">
        <v>0.11</v>
      </c>
      <c r="F42" s="16">
        <v>0.0</v>
      </c>
      <c r="G42" s="44"/>
      <c r="H42" s="45">
        <f t="shared" si="1"/>
        <v>0.0669</v>
      </c>
      <c r="I42" s="44"/>
      <c r="J42" s="17"/>
      <c r="K42" s="16"/>
      <c r="L42" s="16"/>
      <c r="M42" s="16"/>
    </row>
    <row r="43">
      <c r="A43" s="13" t="s">
        <v>114</v>
      </c>
      <c r="B43" s="14" t="s">
        <v>115</v>
      </c>
      <c r="D43" s="16">
        <v>0.0</v>
      </c>
      <c r="E43" s="16">
        <v>0.0</v>
      </c>
      <c r="F43" s="16">
        <v>0.0</v>
      </c>
      <c r="G43" s="44"/>
      <c r="H43" s="45">
        <f t="shared" si="1"/>
        <v>0</v>
      </c>
      <c r="I43" s="44"/>
      <c r="J43" s="17"/>
      <c r="K43" s="16"/>
      <c r="L43" s="16"/>
      <c r="M43" s="16"/>
    </row>
    <row r="44">
      <c r="A44" s="13" t="s">
        <v>116</v>
      </c>
      <c r="B44" s="14" t="s">
        <v>117</v>
      </c>
      <c r="D44" s="16">
        <v>0.32</v>
      </c>
      <c r="E44" s="16">
        <v>0.01</v>
      </c>
      <c r="F44" s="16">
        <v>0.0</v>
      </c>
      <c r="G44" s="44"/>
      <c r="H44" s="45">
        <f t="shared" si="1"/>
        <v>0.2979</v>
      </c>
      <c r="I44" s="44"/>
      <c r="J44" s="17"/>
      <c r="K44" s="16"/>
      <c r="L44" s="16"/>
      <c r="M44" s="16"/>
    </row>
    <row r="45">
      <c r="A45" s="13" t="s">
        <v>118</v>
      </c>
      <c r="B45" s="14" t="s">
        <v>119</v>
      </c>
      <c r="D45" s="16">
        <v>6.32</v>
      </c>
      <c r="E45" s="16">
        <v>0.44</v>
      </c>
      <c r="F45" s="16">
        <v>0.71</v>
      </c>
      <c r="G45" s="44"/>
      <c r="H45" s="45">
        <f t="shared" si="1"/>
        <v>4.6376</v>
      </c>
      <c r="I45" s="44"/>
      <c r="J45" s="17"/>
      <c r="K45" s="16"/>
      <c r="L45" s="16"/>
      <c r="M45" s="16"/>
    </row>
    <row r="46">
      <c r="A46" s="22" t="s">
        <v>120</v>
      </c>
      <c r="B46" s="19" t="s">
        <v>121</v>
      </c>
      <c r="C46" s="13"/>
      <c r="D46" s="16">
        <v>65.32</v>
      </c>
      <c r="E46" s="16">
        <v>20.72</v>
      </c>
      <c r="F46" s="16">
        <v>1.1</v>
      </c>
      <c r="G46" s="44"/>
      <c r="H46" s="45">
        <f t="shared" si="1"/>
        <v>18.4288</v>
      </c>
      <c r="I46" s="44"/>
      <c r="J46" s="17"/>
      <c r="K46" s="16"/>
      <c r="L46" s="16"/>
      <c r="M46" s="16"/>
    </row>
    <row r="47">
      <c r="A47" s="13" t="s">
        <v>122</v>
      </c>
      <c r="B47" s="14" t="s">
        <v>123</v>
      </c>
      <c r="D47" s="16">
        <v>0.03</v>
      </c>
      <c r="E47" s="16">
        <v>0.01</v>
      </c>
      <c r="F47" s="16">
        <v>0.0</v>
      </c>
      <c r="G47" s="44"/>
      <c r="H47" s="45">
        <f t="shared" si="1"/>
        <v>0.0079</v>
      </c>
      <c r="I47" s="44"/>
      <c r="J47" s="17"/>
      <c r="K47" s="16"/>
      <c r="L47" s="16"/>
      <c r="M47" s="16"/>
    </row>
    <row r="48">
      <c r="A48" s="13" t="s">
        <v>124</v>
      </c>
      <c r="B48" s="14" t="s">
        <v>125</v>
      </c>
      <c r="D48" s="16">
        <v>0.04</v>
      </c>
      <c r="E48" s="16">
        <v>0.02</v>
      </c>
      <c r="F48" s="16">
        <v>0.0</v>
      </c>
      <c r="G48" s="44"/>
      <c r="H48" s="45">
        <f t="shared" si="1"/>
        <v>-0.0042</v>
      </c>
      <c r="I48" s="44"/>
      <c r="J48" s="17"/>
      <c r="K48" s="16"/>
      <c r="L48" s="16"/>
      <c r="M48" s="16"/>
    </row>
    <row r="49">
      <c r="A49" s="13" t="s">
        <v>126</v>
      </c>
      <c r="B49" s="19" t="s">
        <v>127</v>
      </c>
      <c r="D49" s="16">
        <v>0.13</v>
      </c>
      <c r="E49" s="16">
        <v>0.04</v>
      </c>
      <c r="F49" s="16">
        <v>0.0</v>
      </c>
      <c r="G49" s="44"/>
      <c r="H49" s="45">
        <f t="shared" si="1"/>
        <v>0.0416</v>
      </c>
      <c r="I49" s="44"/>
      <c r="J49" s="17"/>
      <c r="K49" s="16"/>
      <c r="L49" s="16"/>
      <c r="M49" s="16"/>
    </row>
    <row r="50">
      <c r="A50" s="13" t="s">
        <v>128</v>
      </c>
      <c r="B50" s="14" t="s">
        <v>129</v>
      </c>
      <c r="D50" s="16">
        <v>0.13</v>
      </c>
      <c r="E50" s="16">
        <v>0.03</v>
      </c>
      <c r="F50" s="16">
        <v>0.0</v>
      </c>
      <c r="G50" s="44"/>
      <c r="H50" s="45">
        <f t="shared" si="1"/>
        <v>0.0637</v>
      </c>
      <c r="I50" s="44"/>
      <c r="J50" s="17"/>
      <c r="K50" s="16"/>
      <c r="L50" s="16"/>
      <c r="M50" s="16"/>
    </row>
    <row r="51">
      <c r="A51" s="13" t="s">
        <v>130</v>
      </c>
      <c r="B51" s="14" t="s">
        <v>131</v>
      </c>
      <c r="D51" s="16">
        <v>1.71</v>
      </c>
      <c r="E51" s="16">
        <v>0.45</v>
      </c>
      <c r="F51" s="16">
        <v>0.03</v>
      </c>
      <c r="G51" s="44"/>
      <c r="H51" s="45">
        <f t="shared" si="1"/>
        <v>0.6855</v>
      </c>
      <c r="I51" s="44"/>
      <c r="J51" s="17"/>
      <c r="K51" s="16"/>
      <c r="L51" s="16"/>
      <c r="M51" s="16"/>
    </row>
    <row r="52">
      <c r="A52" s="13" t="s">
        <v>132</v>
      </c>
      <c r="B52" s="14" t="s">
        <v>133</v>
      </c>
      <c r="D52" s="16">
        <v>1.27</v>
      </c>
      <c r="E52" s="16">
        <v>0.08</v>
      </c>
      <c r="F52" s="16">
        <v>0.02</v>
      </c>
      <c r="G52" s="44"/>
      <c r="H52" s="45">
        <f t="shared" si="1"/>
        <v>1.0732</v>
      </c>
      <c r="I52" s="44"/>
      <c r="J52" s="17"/>
      <c r="K52" s="16"/>
      <c r="L52" s="16"/>
      <c r="M52" s="16"/>
    </row>
    <row r="53">
      <c r="A53" s="13" t="s">
        <v>134</v>
      </c>
      <c r="B53" s="14" t="s">
        <v>135</v>
      </c>
      <c r="D53" s="16">
        <v>0.36</v>
      </c>
      <c r="E53" s="16">
        <v>0.06</v>
      </c>
      <c r="F53" s="16">
        <v>0.03</v>
      </c>
      <c r="G53" s="44"/>
      <c r="H53" s="45">
        <f t="shared" si="1"/>
        <v>0.1974</v>
      </c>
      <c r="I53" s="44"/>
      <c r="J53" s="17"/>
      <c r="K53" s="16"/>
      <c r="L53" s="16"/>
      <c r="M53" s="16"/>
    </row>
    <row r="54">
      <c r="A54" s="13" t="s">
        <v>136</v>
      </c>
      <c r="B54" s="14" t="s">
        <v>137</v>
      </c>
      <c r="D54" s="16">
        <v>0.02</v>
      </c>
      <c r="E54" s="16">
        <v>0.01</v>
      </c>
      <c r="F54" s="16">
        <v>0.0</v>
      </c>
      <c r="G54" s="44"/>
      <c r="H54" s="45">
        <f t="shared" si="1"/>
        <v>-0.0021</v>
      </c>
      <c r="I54" s="44"/>
      <c r="J54" s="17"/>
      <c r="K54" s="16"/>
      <c r="L54" s="16"/>
      <c r="M54" s="16"/>
    </row>
    <row r="55">
      <c r="A55" s="13" t="s">
        <v>138</v>
      </c>
      <c r="B55" s="14" t="s">
        <v>139</v>
      </c>
      <c r="D55" s="16">
        <v>0.16</v>
      </c>
      <c r="E55" s="16">
        <v>0.02</v>
      </c>
      <c r="F55" s="16">
        <v>0.01</v>
      </c>
      <c r="G55" s="44"/>
      <c r="H55" s="45">
        <f t="shared" si="1"/>
        <v>0.1058</v>
      </c>
      <c r="I55" s="44"/>
      <c r="J55" s="17"/>
      <c r="K55" s="16"/>
      <c r="L55" s="16"/>
      <c r="M55" s="16"/>
    </row>
    <row r="56">
      <c r="A56" s="13" t="s">
        <v>140</v>
      </c>
      <c r="B56" s="14" t="s">
        <v>141</v>
      </c>
      <c r="D56" s="16">
        <v>0.35</v>
      </c>
      <c r="E56" s="16">
        <v>0.15</v>
      </c>
      <c r="F56" s="16">
        <v>0.0</v>
      </c>
      <c r="G56" s="44"/>
      <c r="H56" s="45">
        <f t="shared" si="1"/>
        <v>0.0185</v>
      </c>
      <c r="I56" s="44"/>
      <c r="J56" s="17"/>
      <c r="K56" s="16"/>
      <c r="L56" s="16"/>
      <c r="M56" s="16"/>
    </row>
    <row r="57">
      <c r="A57" s="13" t="s">
        <v>142</v>
      </c>
      <c r="B57" s="14" t="s">
        <v>143</v>
      </c>
      <c r="D57" s="16">
        <v>0.25</v>
      </c>
      <c r="E57" s="16">
        <v>0.11</v>
      </c>
      <c r="F57" s="16">
        <v>0.0</v>
      </c>
      <c r="G57" s="44"/>
      <c r="H57" s="45">
        <f t="shared" si="1"/>
        <v>0.0069</v>
      </c>
      <c r="I57" s="44"/>
      <c r="J57" s="17"/>
      <c r="K57" s="16"/>
      <c r="L57" s="16"/>
      <c r="M57" s="16"/>
    </row>
    <row r="58">
      <c r="A58" s="13" t="s">
        <v>144</v>
      </c>
      <c r="B58" s="14" t="s">
        <v>145</v>
      </c>
      <c r="D58" s="16">
        <v>30.68</v>
      </c>
      <c r="E58" s="16">
        <v>10.19</v>
      </c>
      <c r="F58" s="16">
        <v>0.09</v>
      </c>
      <c r="G58" s="44"/>
      <c r="H58" s="45">
        <f t="shared" si="1"/>
        <v>8.0701</v>
      </c>
      <c r="I58" s="44"/>
      <c r="J58" s="17"/>
      <c r="K58" s="16"/>
      <c r="L58" s="16"/>
      <c r="M58" s="16"/>
    </row>
    <row r="59">
      <c r="A59" s="13" t="s">
        <v>146</v>
      </c>
      <c r="B59" s="14" t="s">
        <v>147</v>
      </c>
      <c r="D59" s="16">
        <v>56.87</v>
      </c>
      <c r="E59" s="16">
        <v>10.48</v>
      </c>
      <c r="F59" s="16">
        <v>3.14</v>
      </c>
      <c r="G59" s="44"/>
      <c r="H59" s="45">
        <f t="shared" si="1"/>
        <v>30.5692</v>
      </c>
      <c r="I59" s="44"/>
      <c r="J59" s="17"/>
      <c r="K59" s="16"/>
      <c r="L59" s="16"/>
      <c r="M59" s="16"/>
    </row>
    <row r="60">
      <c r="A60" s="13" t="s">
        <v>148</v>
      </c>
      <c r="B60" s="19" t="s">
        <v>149</v>
      </c>
      <c r="D60" s="16">
        <v>1.44</v>
      </c>
      <c r="E60" s="16">
        <v>0.64</v>
      </c>
      <c r="F60" s="16">
        <v>0.0</v>
      </c>
      <c r="G60" s="44"/>
      <c r="H60" s="45">
        <f t="shared" si="1"/>
        <v>0.0256</v>
      </c>
      <c r="I60" s="44"/>
      <c r="J60" s="17"/>
      <c r="K60" s="16"/>
      <c r="L60" s="16"/>
      <c r="M60" s="16"/>
    </row>
    <row r="61">
      <c r="A61" s="13" t="s">
        <v>150</v>
      </c>
      <c r="B61" s="14" t="s">
        <v>151</v>
      </c>
      <c r="D61" s="16">
        <v>1.28</v>
      </c>
      <c r="E61" s="16">
        <v>0.37</v>
      </c>
      <c r="F61" s="16">
        <v>0.0</v>
      </c>
      <c r="G61" s="44"/>
      <c r="H61" s="45">
        <f t="shared" si="1"/>
        <v>0.4623</v>
      </c>
      <c r="I61" s="44"/>
      <c r="J61" s="17"/>
      <c r="K61" s="16"/>
      <c r="L61" s="16"/>
      <c r="M61" s="16"/>
    </row>
    <row r="62">
      <c r="A62" s="13" t="s">
        <v>152</v>
      </c>
      <c r="B62" s="14" t="s">
        <v>153</v>
      </c>
      <c r="D62" s="16">
        <v>0.5</v>
      </c>
      <c r="E62" s="16">
        <v>0.06</v>
      </c>
      <c r="F62" s="16">
        <v>0.03</v>
      </c>
      <c r="G62" s="44"/>
      <c r="H62" s="45">
        <f t="shared" si="1"/>
        <v>0.3374</v>
      </c>
      <c r="I62" s="44"/>
      <c r="J62" s="17"/>
      <c r="K62" s="16"/>
      <c r="L62" s="16"/>
      <c r="M62" s="16"/>
    </row>
    <row r="63">
      <c r="A63" s="13" t="s">
        <v>154</v>
      </c>
      <c r="B63" s="14" t="s">
        <v>155</v>
      </c>
      <c r="D63" s="16">
        <v>0.2</v>
      </c>
      <c r="E63" s="16">
        <v>0.02</v>
      </c>
      <c r="F63" s="16">
        <v>0.0</v>
      </c>
      <c r="G63" s="44"/>
      <c r="H63" s="45">
        <f t="shared" si="1"/>
        <v>0.1558</v>
      </c>
      <c r="I63" s="44"/>
      <c r="J63" s="17"/>
      <c r="K63" s="16"/>
      <c r="L63" s="16"/>
      <c r="M63" s="16"/>
    </row>
    <row r="64">
      <c r="A64" s="13" t="s">
        <v>156</v>
      </c>
      <c r="B64" s="14" t="s">
        <v>157</v>
      </c>
      <c r="D64" s="16">
        <v>4.34</v>
      </c>
      <c r="E64" s="16">
        <v>1.2</v>
      </c>
      <c r="F64" s="16">
        <v>0.09</v>
      </c>
      <c r="G64" s="44"/>
      <c r="H64" s="45">
        <f t="shared" si="1"/>
        <v>1.598</v>
      </c>
      <c r="I64" s="44"/>
      <c r="J64" s="17"/>
      <c r="K64" s="16"/>
      <c r="L64" s="16"/>
      <c r="M64" s="16"/>
    </row>
    <row r="65">
      <c r="A65" s="13" t="s">
        <v>158</v>
      </c>
      <c r="B65" s="14" t="s">
        <v>159</v>
      </c>
      <c r="D65" s="16">
        <v>0.08</v>
      </c>
      <c r="E65" s="16">
        <v>0.03</v>
      </c>
      <c r="F65" s="16">
        <v>0.0</v>
      </c>
      <c r="G65" s="44"/>
      <c r="H65" s="45">
        <f t="shared" si="1"/>
        <v>0.0137</v>
      </c>
      <c r="I65" s="44"/>
      <c r="J65" s="17"/>
      <c r="K65" s="16"/>
      <c r="L65" s="16"/>
      <c r="M65" s="16"/>
    </row>
    <row r="66">
      <c r="A66" s="13" t="s">
        <v>160</v>
      </c>
      <c r="B66" s="14" t="s">
        <v>161</v>
      </c>
      <c r="D66" s="16">
        <v>3.36</v>
      </c>
      <c r="E66" s="16">
        <v>0.22</v>
      </c>
      <c r="F66" s="16">
        <v>0.42</v>
      </c>
      <c r="G66" s="44"/>
      <c r="H66" s="45">
        <f t="shared" si="1"/>
        <v>2.4538</v>
      </c>
      <c r="I66" s="44"/>
      <c r="J66" s="17"/>
      <c r="K66" s="16"/>
      <c r="L66" s="16"/>
      <c r="M66" s="16"/>
    </row>
    <row r="67">
      <c r="A67" s="13" t="s">
        <v>162</v>
      </c>
      <c r="B67" s="14" t="s">
        <v>163</v>
      </c>
      <c r="D67" s="16">
        <v>1.08</v>
      </c>
      <c r="E67" s="16">
        <v>0.44</v>
      </c>
      <c r="F67" s="16">
        <v>0.0</v>
      </c>
      <c r="G67" s="44"/>
      <c r="H67" s="45">
        <f t="shared" si="1"/>
        <v>0.1076</v>
      </c>
      <c r="I67" s="44"/>
      <c r="J67" s="17"/>
      <c r="K67" s="16"/>
      <c r="L67" s="16"/>
      <c r="M67" s="16"/>
    </row>
    <row r="68">
      <c r="A68" s="13" t="s">
        <v>164</v>
      </c>
      <c r="B68" s="19" t="s">
        <v>165</v>
      </c>
      <c r="D68" s="16">
        <v>0.22</v>
      </c>
      <c r="E68" s="16">
        <v>0.0</v>
      </c>
      <c r="F68" s="16">
        <v>0.0</v>
      </c>
      <c r="G68" s="44"/>
      <c r="H68" s="45">
        <f t="shared" si="1"/>
        <v>0.22</v>
      </c>
      <c r="I68" s="44"/>
      <c r="J68" s="17"/>
      <c r="K68" s="16"/>
      <c r="L68" s="16"/>
      <c r="M68" s="16"/>
    </row>
    <row r="69">
      <c r="A69" s="13" t="s">
        <v>166</v>
      </c>
      <c r="B69" s="19" t="s">
        <v>167</v>
      </c>
      <c r="D69" s="16">
        <v>4.06</v>
      </c>
      <c r="E69" s="16">
        <v>1.02</v>
      </c>
      <c r="F69" s="16">
        <v>0.3</v>
      </c>
      <c r="G69" s="44"/>
      <c r="H69" s="45">
        <f t="shared" si="1"/>
        <v>1.5058</v>
      </c>
      <c r="I69" s="44"/>
      <c r="J69" s="17"/>
      <c r="K69" s="16"/>
      <c r="L69" s="16"/>
      <c r="M69" s="16"/>
    </row>
    <row r="70">
      <c r="A70" s="13" t="s">
        <v>168</v>
      </c>
      <c r="B70" s="14" t="s">
        <v>169</v>
      </c>
      <c r="D70" s="16">
        <v>0.15</v>
      </c>
      <c r="E70" s="16">
        <v>0.06</v>
      </c>
      <c r="F70" s="16">
        <v>0.0</v>
      </c>
      <c r="G70" s="44"/>
      <c r="H70" s="45">
        <f t="shared" si="1"/>
        <v>0.0174</v>
      </c>
      <c r="I70" s="44"/>
      <c r="J70" s="17"/>
      <c r="K70" s="16"/>
      <c r="L70" s="16"/>
      <c r="M70" s="16"/>
    </row>
    <row r="71">
      <c r="A71" s="13" t="s">
        <v>170</v>
      </c>
      <c r="B71" s="14" t="s">
        <v>171</v>
      </c>
      <c r="D71" s="16">
        <v>0.1</v>
      </c>
      <c r="E71" s="16">
        <v>0.04</v>
      </c>
      <c r="F71" s="16">
        <v>0.01</v>
      </c>
      <c r="G71" s="44"/>
      <c r="H71" s="45">
        <f t="shared" si="1"/>
        <v>0.0016</v>
      </c>
      <c r="I71" s="44"/>
      <c r="J71" s="17"/>
      <c r="K71" s="16"/>
      <c r="L71" s="16"/>
      <c r="M71" s="16"/>
    </row>
    <row r="72">
      <c r="A72" s="13" t="s">
        <v>172</v>
      </c>
      <c r="B72" s="19" t="s">
        <v>173</v>
      </c>
      <c r="D72" s="16">
        <v>1.46</v>
      </c>
      <c r="E72" s="16">
        <v>0.02</v>
      </c>
      <c r="F72" s="16">
        <v>0.09</v>
      </c>
      <c r="G72" s="44"/>
      <c r="H72" s="45">
        <f t="shared" si="1"/>
        <v>1.3258</v>
      </c>
      <c r="I72" s="44"/>
      <c r="J72" s="17"/>
      <c r="K72" s="16"/>
      <c r="L72" s="16"/>
      <c r="M72" s="16"/>
    </row>
    <row r="73">
      <c r="A73" s="13" t="s">
        <v>174</v>
      </c>
      <c r="B73" s="14" t="s">
        <v>175</v>
      </c>
      <c r="D73" s="16">
        <v>0.29</v>
      </c>
      <c r="E73" s="16">
        <v>0.11</v>
      </c>
      <c r="F73" s="16">
        <v>0.01</v>
      </c>
      <c r="G73" s="44"/>
      <c r="H73" s="45">
        <f t="shared" si="1"/>
        <v>0.0369</v>
      </c>
      <c r="I73" s="44"/>
      <c r="J73" s="17"/>
      <c r="K73" s="16"/>
      <c r="L73" s="16"/>
      <c r="M73" s="16"/>
    </row>
    <row r="74">
      <c r="A74" s="13" t="s">
        <v>176</v>
      </c>
      <c r="B74" s="14" t="s">
        <v>177</v>
      </c>
      <c r="D74" s="16">
        <v>0.0</v>
      </c>
      <c r="E74" s="16">
        <v>0.0</v>
      </c>
      <c r="F74" s="16">
        <v>0.0</v>
      </c>
      <c r="G74" s="44"/>
      <c r="H74" s="45">
        <f t="shared" si="1"/>
        <v>0</v>
      </c>
      <c r="I74" s="44"/>
      <c r="J74" s="17"/>
      <c r="K74" s="16"/>
      <c r="L74" s="16"/>
      <c r="M74" s="16"/>
    </row>
    <row r="75">
      <c r="A75" s="13" t="s">
        <v>178</v>
      </c>
      <c r="B75" s="14" t="s">
        <v>179</v>
      </c>
      <c r="D75" s="16">
        <v>0.01</v>
      </c>
      <c r="E75" s="16">
        <v>0.0</v>
      </c>
      <c r="F75" s="16">
        <v>0.0</v>
      </c>
      <c r="G75" s="44"/>
      <c r="H75" s="45">
        <f t="shared" si="1"/>
        <v>0.01</v>
      </c>
      <c r="I75" s="44"/>
      <c r="J75" s="17"/>
      <c r="K75" s="16"/>
      <c r="L75" s="16"/>
      <c r="M75" s="16"/>
    </row>
    <row r="76">
      <c r="A76" s="13" t="s">
        <v>180</v>
      </c>
      <c r="B76" s="14" t="s">
        <v>181</v>
      </c>
      <c r="D76" s="16">
        <v>0.0</v>
      </c>
      <c r="E76" s="16">
        <v>0.0</v>
      </c>
      <c r="F76" s="16">
        <v>0.0</v>
      </c>
      <c r="G76" s="44"/>
      <c r="H76" s="45">
        <f t="shared" si="1"/>
        <v>0</v>
      </c>
      <c r="I76" s="44"/>
      <c r="J76" s="17"/>
      <c r="K76" s="16"/>
      <c r="L76" s="16"/>
      <c r="M76" s="16"/>
    </row>
    <row r="77">
      <c r="A77" s="13" t="s">
        <v>182</v>
      </c>
      <c r="B77" s="14" t="s">
        <v>183</v>
      </c>
      <c r="D77" s="16">
        <v>0.51</v>
      </c>
      <c r="E77" s="16">
        <v>0.15</v>
      </c>
      <c r="F77" s="16">
        <v>0.0</v>
      </c>
      <c r="G77" s="44"/>
      <c r="H77" s="45">
        <f t="shared" si="1"/>
        <v>0.1785</v>
      </c>
      <c r="I77" s="44"/>
      <c r="J77" s="17"/>
      <c r="K77" s="16"/>
      <c r="L77" s="16"/>
      <c r="M77" s="16"/>
    </row>
    <row r="78">
      <c r="A78" s="13" t="s">
        <v>184</v>
      </c>
      <c r="B78" s="14" t="s">
        <v>185</v>
      </c>
      <c r="D78" s="16">
        <v>0.08</v>
      </c>
      <c r="E78" s="16">
        <v>0.03</v>
      </c>
      <c r="F78" s="16">
        <v>0.0</v>
      </c>
      <c r="G78" s="44"/>
      <c r="H78" s="45">
        <f t="shared" si="1"/>
        <v>0.0137</v>
      </c>
      <c r="I78" s="44"/>
      <c r="J78" s="17"/>
      <c r="K78" s="16"/>
      <c r="L78" s="16"/>
      <c r="M78" s="16"/>
    </row>
    <row r="79">
      <c r="A79" s="13" t="s">
        <v>186</v>
      </c>
      <c r="B79" s="14" t="s">
        <v>187</v>
      </c>
      <c r="D79" s="16">
        <v>11.59</v>
      </c>
      <c r="E79" s="16">
        <v>5.01</v>
      </c>
      <c r="F79" s="16">
        <v>0.08</v>
      </c>
      <c r="G79" s="44"/>
      <c r="H79" s="45">
        <f t="shared" si="1"/>
        <v>0.4379</v>
      </c>
      <c r="I79" s="44"/>
      <c r="J79" s="17"/>
      <c r="K79" s="16"/>
      <c r="L79" s="16"/>
      <c r="M79" s="16"/>
    </row>
    <row r="80">
      <c r="A80" s="13" t="s">
        <v>188</v>
      </c>
      <c r="B80" s="14" t="s">
        <v>189</v>
      </c>
      <c r="D80" s="16">
        <v>1.84</v>
      </c>
      <c r="E80" s="16">
        <v>0.14</v>
      </c>
      <c r="F80" s="16">
        <v>0.17</v>
      </c>
      <c r="G80" s="44"/>
      <c r="H80" s="45">
        <f t="shared" si="1"/>
        <v>1.3606</v>
      </c>
      <c r="I80" s="44"/>
      <c r="J80" s="17"/>
      <c r="K80" s="16"/>
      <c r="L80" s="16"/>
      <c r="M80" s="16"/>
    </row>
    <row r="81">
      <c r="A81" s="13" t="s">
        <v>190</v>
      </c>
      <c r="B81" s="14" t="s">
        <v>191</v>
      </c>
      <c r="D81" s="16">
        <v>0.3</v>
      </c>
      <c r="E81" s="16">
        <v>0.11</v>
      </c>
      <c r="F81" s="16">
        <v>0.0</v>
      </c>
      <c r="G81" s="44"/>
      <c r="H81" s="45">
        <f t="shared" si="1"/>
        <v>0.0569</v>
      </c>
      <c r="I81" s="44"/>
      <c r="J81" s="17"/>
      <c r="K81" s="16"/>
      <c r="L81" s="16"/>
      <c r="M81" s="16"/>
    </row>
    <row r="82">
      <c r="A82" s="13" t="s">
        <v>192</v>
      </c>
      <c r="B82" s="14" t="s">
        <v>193</v>
      </c>
      <c r="D82" s="16">
        <v>0.06</v>
      </c>
      <c r="E82" s="16">
        <v>0.02</v>
      </c>
      <c r="F82" s="16">
        <v>0.0</v>
      </c>
      <c r="G82" s="44"/>
      <c r="H82" s="45">
        <f t="shared" si="1"/>
        <v>0.0158</v>
      </c>
      <c r="I82" s="44"/>
      <c r="J82" s="17"/>
      <c r="K82" s="16"/>
      <c r="L82" s="16"/>
      <c r="M82" s="16"/>
    </row>
    <row r="83">
      <c r="A83" s="13" t="s">
        <v>194</v>
      </c>
      <c r="B83" s="14" t="s">
        <v>195</v>
      </c>
      <c r="D83" s="16">
        <v>7.94</v>
      </c>
      <c r="E83" s="16">
        <v>1.59</v>
      </c>
      <c r="F83" s="16">
        <v>0.85</v>
      </c>
      <c r="G83" s="44"/>
      <c r="H83" s="45">
        <f t="shared" si="1"/>
        <v>3.5761</v>
      </c>
      <c r="I83" s="44"/>
      <c r="J83" s="17"/>
      <c r="K83" s="16"/>
      <c r="L83" s="16"/>
      <c r="M83" s="16"/>
    </row>
    <row r="84">
      <c r="A84" s="13" t="s">
        <v>196</v>
      </c>
      <c r="B84" s="19" t="s">
        <v>197</v>
      </c>
      <c r="D84" s="16">
        <v>0.07</v>
      </c>
      <c r="E84" s="16">
        <v>0.01</v>
      </c>
      <c r="F84" s="16">
        <v>0.0</v>
      </c>
      <c r="G84" s="44"/>
      <c r="H84" s="45">
        <f t="shared" si="1"/>
        <v>0.0479</v>
      </c>
      <c r="I84" s="44"/>
      <c r="J84" s="17"/>
      <c r="K84" s="16"/>
      <c r="L84" s="16"/>
      <c r="M84" s="16"/>
    </row>
    <row r="85">
      <c r="A85" s="13" t="s">
        <v>198</v>
      </c>
      <c r="B85" s="14" t="s">
        <v>199</v>
      </c>
      <c r="D85" s="16">
        <v>0.06</v>
      </c>
      <c r="E85" s="16">
        <v>0.01</v>
      </c>
      <c r="F85" s="16">
        <v>0.01</v>
      </c>
      <c r="G85" s="44"/>
      <c r="H85" s="45">
        <f t="shared" si="1"/>
        <v>0.0279</v>
      </c>
      <c r="I85" s="44"/>
      <c r="J85" s="17"/>
      <c r="K85" s="16"/>
      <c r="L85" s="16"/>
      <c r="M85" s="16"/>
    </row>
    <row r="86">
      <c r="A86" s="13" t="s">
        <v>200</v>
      </c>
      <c r="B86" s="14" t="s">
        <v>201</v>
      </c>
      <c r="D86" s="16">
        <v>1.89</v>
      </c>
      <c r="E86" s="16">
        <v>0.41</v>
      </c>
      <c r="F86" s="16">
        <v>0.14</v>
      </c>
      <c r="G86" s="44"/>
      <c r="H86" s="45">
        <f t="shared" si="1"/>
        <v>0.8439</v>
      </c>
      <c r="I86" s="44"/>
      <c r="J86" s="17"/>
      <c r="K86" s="16"/>
      <c r="L86" s="16"/>
      <c r="M86" s="16"/>
    </row>
    <row r="87">
      <c r="A87" s="13" t="s">
        <v>202</v>
      </c>
      <c r="B87" s="14" t="s">
        <v>203</v>
      </c>
      <c r="D87" s="16">
        <v>0.31</v>
      </c>
      <c r="E87" s="16">
        <v>0.14</v>
      </c>
      <c r="F87" s="16">
        <v>0.0</v>
      </c>
      <c r="G87" s="44"/>
      <c r="H87" s="45">
        <f t="shared" si="1"/>
        <v>0.0006</v>
      </c>
      <c r="I87" s="44"/>
      <c r="J87" s="17"/>
      <c r="K87" s="16"/>
      <c r="L87" s="16"/>
      <c r="M87" s="16"/>
    </row>
    <row r="88">
      <c r="A88" s="13" t="s">
        <v>204</v>
      </c>
      <c r="B88" s="14" t="s">
        <v>205</v>
      </c>
      <c r="D88" s="16">
        <v>0.01</v>
      </c>
      <c r="E88" s="16">
        <v>0.0</v>
      </c>
      <c r="F88" s="16">
        <v>0.0</v>
      </c>
      <c r="G88" s="44"/>
      <c r="H88" s="45">
        <f t="shared" si="1"/>
        <v>0.01</v>
      </c>
      <c r="I88" s="44"/>
      <c r="J88" s="17"/>
      <c r="K88" s="16"/>
      <c r="L88" s="16"/>
      <c r="M88" s="16"/>
    </row>
    <row r="89">
      <c r="A89" s="13" t="s">
        <v>206</v>
      </c>
      <c r="B89" s="14" t="s">
        <v>207</v>
      </c>
      <c r="D89" s="16">
        <v>1.1</v>
      </c>
      <c r="E89" s="16">
        <v>0.16</v>
      </c>
      <c r="F89" s="16">
        <v>0.07</v>
      </c>
      <c r="G89" s="44"/>
      <c r="H89" s="45">
        <f t="shared" si="1"/>
        <v>0.6764</v>
      </c>
      <c r="I89" s="44"/>
      <c r="J89" s="17"/>
      <c r="K89" s="16"/>
      <c r="L89" s="16"/>
      <c r="M89" s="16"/>
    </row>
    <row r="90">
      <c r="A90" s="13" t="s">
        <v>208</v>
      </c>
      <c r="B90" s="14" t="s">
        <v>209</v>
      </c>
      <c r="D90" s="16">
        <v>0.64</v>
      </c>
      <c r="E90" s="16">
        <v>0.18</v>
      </c>
      <c r="F90" s="16">
        <v>0.04</v>
      </c>
      <c r="G90" s="44"/>
      <c r="H90" s="45">
        <f t="shared" si="1"/>
        <v>0.2022</v>
      </c>
      <c r="I90" s="44"/>
      <c r="J90" s="17"/>
      <c r="K90" s="16"/>
      <c r="L90" s="16"/>
      <c r="M90" s="16"/>
    </row>
    <row r="91">
      <c r="A91" s="13" t="s">
        <v>210</v>
      </c>
      <c r="B91" s="14" t="s">
        <v>211</v>
      </c>
      <c r="D91" s="16">
        <v>0.35</v>
      </c>
      <c r="E91" s="16">
        <v>0.08</v>
      </c>
      <c r="F91" s="16">
        <v>0.01</v>
      </c>
      <c r="G91" s="44"/>
      <c r="H91" s="45">
        <f t="shared" si="1"/>
        <v>0.1632</v>
      </c>
      <c r="I91" s="44"/>
      <c r="J91" s="17"/>
      <c r="K91" s="16"/>
      <c r="L91" s="16"/>
      <c r="M91" s="16"/>
    </row>
    <row r="92">
      <c r="A92" s="13" t="s">
        <v>212</v>
      </c>
      <c r="B92" s="14" t="s">
        <v>213</v>
      </c>
      <c r="D92" s="16">
        <v>0.0</v>
      </c>
      <c r="E92" s="16">
        <v>0.0</v>
      </c>
      <c r="F92" s="16">
        <v>0.0</v>
      </c>
      <c r="G92" s="44"/>
      <c r="H92" s="45">
        <f t="shared" si="1"/>
        <v>0</v>
      </c>
      <c r="I92" s="44"/>
      <c r="J92" s="17"/>
      <c r="K92" s="16"/>
      <c r="L92" s="16"/>
      <c r="M92" s="16"/>
    </row>
    <row r="93">
      <c r="A93" s="13" t="s">
        <v>214</v>
      </c>
      <c r="B93" s="14" t="s">
        <v>215</v>
      </c>
      <c r="D93" s="16">
        <v>3.08</v>
      </c>
      <c r="E93" s="16">
        <v>0.82</v>
      </c>
      <c r="F93" s="16">
        <v>0.07</v>
      </c>
      <c r="G93" s="44"/>
      <c r="H93" s="45">
        <f t="shared" si="1"/>
        <v>1.1978</v>
      </c>
      <c r="I93" s="44"/>
      <c r="J93" s="17"/>
      <c r="K93" s="16"/>
      <c r="L93" s="16"/>
      <c r="M93" s="16"/>
    </row>
    <row r="94">
      <c r="A94" s="13" t="s">
        <v>216</v>
      </c>
      <c r="B94" s="14" t="s">
        <v>217</v>
      </c>
      <c r="D94" s="16">
        <v>0.11</v>
      </c>
      <c r="E94" s="16">
        <v>0.02</v>
      </c>
      <c r="F94" s="16">
        <v>0.01</v>
      </c>
      <c r="G94" s="44"/>
      <c r="H94" s="45">
        <f t="shared" si="1"/>
        <v>0.0558</v>
      </c>
      <c r="I94" s="44"/>
      <c r="J94" s="17"/>
      <c r="K94" s="16"/>
      <c r="L94" s="16"/>
      <c r="M94" s="16"/>
    </row>
    <row r="95">
      <c r="A95" s="13" t="s">
        <v>218</v>
      </c>
      <c r="B95" s="14" t="s">
        <v>219</v>
      </c>
      <c r="D95" s="16">
        <v>1.71</v>
      </c>
      <c r="E95" s="16">
        <v>0.57</v>
      </c>
      <c r="F95" s="16">
        <v>0.19</v>
      </c>
      <c r="G95" s="44"/>
      <c r="H95" s="45">
        <f t="shared" si="1"/>
        <v>0.2603</v>
      </c>
      <c r="I95" s="44"/>
      <c r="J95" s="17"/>
      <c r="K95" s="16"/>
      <c r="L95" s="16"/>
      <c r="M95" s="16"/>
    </row>
    <row r="96">
      <c r="A96" s="13" t="s">
        <v>220</v>
      </c>
      <c r="B96" s="14" t="s">
        <v>221</v>
      </c>
      <c r="D96" s="16">
        <v>0.54</v>
      </c>
      <c r="E96" s="16">
        <v>0.16</v>
      </c>
      <c r="F96" s="16">
        <v>0.02</v>
      </c>
      <c r="G96" s="44"/>
      <c r="H96" s="45">
        <f t="shared" si="1"/>
        <v>0.1664</v>
      </c>
      <c r="I96" s="44"/>
      <c r="J96" s="17"/>
      <c r="K96" s="16"/>
      <c r="L96" s="16"/>
      <c r="M96" s="16"/>
    </row>
    <row r="97">
      <c r="A97" s="13" t="s">
        <v>222</v>
      </c>
      <c r="B97" s="14" t="s">
        <v>223</v>
      </c>
      <c r="D97" s="16">
        <v>4.46</v>
      </c>
      <c r="E97" s="16">
        <v>1.64</v>
      </c>
      <c r="F97" s="16">
        <v>0.15</v>
      </c>
      <c r="G97" s="44"/>
      <c r="H97" s="45">
        <f t="shared" si="1"/>
        <v>0.6856</v>
      </c>
      <c r="I97" s="44"/>
      <c r="J97" s="17"/>
      <c r="K97" s="16"/>
      <c r="L97" s="16"/>
      <c r="M97" s="16"/>
    </row>
    <row r="98">
      <c r="A98" s="13" t="s">
        <v>224</v>
      </c>
      <c r="B98" s="14" t="s">
        <v>225</v>
      </c>
      <c r="D98" s="16">
        <v>0.25</v>
      </c>
      <c r="E98" s="16">
        <v>0.02</v>
      </c>
      <c r="F98" s="16">
        <v>0.01</v>
      </c>
      <c r="G98" s="44"/>
      <c r="H98" s="45">
        <f t="shared" si="1"/>
        <v>0.1958</v>
      </c>
      <c r="I98" s="44"/>
      <c r="J98" s="17"/>
      <c r="K98" s="16"/>
      <c r="L98" s="16"/>
      <c r="M98" s="16"/>
    </row>
    <row r="99">
      <c r="A99" s="13" t="s">
        <v>226</v>
      </c>
      <c r="B99" s="14" t="s">
        <v>227</v>
      </c>
      <c r="D99" s="16">
        <v>0.15</v>
      </c>
      <c r="E99" s="16">
        <v>0.05</v>
      </c>
      <c r="F99" s="16">
        <v>0.0</v>
      </c>
      <c r="G99" s="44"/>
      <c r="H99" s="45">
        <f t="shared" si="1"/>
        <v>0.0395</v>
      </c>
      <c r="I99" s="44"/>
      <c r="J99" s="17"/>
      <c r="K99" s="16"/>
      <c r="L99" s="16"/>
      <c r="M99" s="16"/>
    </row>
    <row r="100">
      <c r="A100" s="13" t="s">
        <v>228</v>
      </c>
      <c r="B100" s="14" t="s">
        <v>229</v>
      </c>
      <c r="D100" s="16">
        <v>0.27</v>
      </c>
      <c r="E100" s="16">
        <v>0.02</v>
      </c>
      <c r="F100" s="16">
        <v>0.0</v>
      </c>
      <c r="G100" s="44"/>
      <c r="H100" s="45">
        <f t="shared" si="1"/>
        <v>0.2258</v>
      </c>
      <c r="I100" s="44"/>
      <c r="J100" s="17"/>
      <c r="K100" s="16"/>
      <c r="L100" s="16"/>
      <c r="M100" s="16"/>
    </row>
    <row r="101">
      <c r="A101" s="13" t="s">
        <v>230</v>
      </c>
      <c r="B101" s="14" t="s">
        <v>231</v>
      </c>
      <c r="D101" s="16">
        <v>2.71</v>
      </c>
      <c r="E101" s="16">
        <v>0.52</v>
      </c>
      <c r="F101" s="16">
        <v>0.18</v>
      </c>
      <c r="G101" s="44"/>
      <c r="H101" s="45">
        <f t="shared" si="1"/>
        <v>1.3808</v>
      </c>
      <c r="I101" s="44"/>
      <c r="J101" s="17"/>
      <c r="K101" s="16"/>
      <c r="L101" s="16"/>
      <c r="M101" s="16"/>
    </row>
    <row r="102">
      <c r="A102" s="13" t="s">
        <v>232</v>
      </c>
      <c r="B102" s="14" t="s">
        <v>233</v>
      </c>
      <c r="D102" s="16">
        <v>8.13</v>
      </c>
      <c r="E102" s="16">
        <v>2.55</v>
      </c>
      <c r="F102" s="16">
        <v>0.22</v>
      </c>
      <c r="G102" s="44"/>
      <c r="H102" s="45">
        <f t="shared" si="1"/>
        <v>2.2745</v>
      </c>
      <c r="I102" s="44"/>
      <c r="J102" s="17"/>
      <c r="K102" s="16"/>
      <c r="L102" s="16"/>
      <c r="M102" s="16"/>
    </row>
    <row r="103">
      <c r="A103" s="13" t="s">
        <v>234</v>
      </c>
      <c r="B103" s="14" t="s">
        <v>235</v>
      </c>
      <c r="D103" s="16">
        <v>0.0</v>
      </c>
      <c r="E103" s="16">
        <v>0.0</v>
      </c>
      <c r="F103" s="16">
        <v>0.0</v>
      </c>
      <c r="G103" s="44"/>
      <c r="H103" s="45">
        <f t="shared" si="1"/>
        <v>0</v>
      </c>
      <c r="I103" s="44"/>
      <c r="J103" s="17"/>
      <c r="K103" s="16"/>
      <c r="L103" s="16"/>
      <c r="M103" s="16"/>
    </row>
    <row r="104">
      <c r="A104" s="13" t="s">
        <v>236</v>
      </c>
      <c r="B104" s="19" t="s">
        <v>237</v>
      </c>
      <c r="D104" s="16">
        <v>4.65</v>
      </c>
      <c r="E104" s="16">
        <v>2.07</v>
      </c>
      <c r="F104" s="16">
        <v>0.05</v>
      </c>
      <c r="G104" s="44"/>
      <c r="H104" s="45">
        <f t="shared" si="1"/>
        <v>0.0253</v>
      </c>
      <c r="I104" s="44"/>
      <c r="J104" s="17"/>
      <c r="K104" s="16"/>
      <c r="L104" s="16"/>
      <c r="M104" s="16"/>
    </row>
    <row r="105">
      <c r="A105" s="13" t="s">
        <v>238</v>
      </c>
      <c r="B105" s="14" t="s">
        <v>239</v>
      </c>
      <c r="D105" s="16">
        <v>0.05</v>
      </c>
      <c r="E105" s="16">
        <v>0.02</v>
      </c>
      <c r="F105" s="16">
        <v>0.0</v>
      </c>
      <c r="G105" s="44"/>
      <c r="H105" s="45">
        <f t="shared" si="1"/>
        <v>0.0058</v>
      </c>
      <c r="I105" s="44"/>
      <c r="J105" s="17"/>
      <c r="K105" s="16"/>
      <c r="L105" s="16"/>
      <c r="M105" s="16"/>
    </row>
    <row r="106">
      <c r="A106" s="13" t="s">
        <v>240</v>
      </c>
      <c r="B106" s="14" t="s">
        <v>241</v>
      </c>
      <c r="D106" s="16">
        <v>0.56</v>
      </c>
      <c r="E106" s="16">
        <v>0.16</v>
      </c>
      <c r="F106" s="16">
        <v>0.01</v>
      </c>
      <c r="G106" s="44"/>
      <c r="H106" s="45">
        <f t="shared" si="1"/>
        <v>0.1964</v>
      </c>
      <c r="I106" s="44"/>
      <c r="J106" s="17"/>
      <c r="K106" s="16"/>
      <c r="L106" s="16"/>
      <c r="M106" s="16"/>
    </row>
    <row r="107">
      <c r="A107" s="13" t="s">
        <v>242</v>
      </c>
      <c r="B107" s="14" t="s">
        <v>243</v>
      </c>
      <c r="D107" s="16">
        <v>0.66</v>
      </c>
      <c r="E107" s="16">
        <v>0.2</v>
      </c>
      <c r="F107" s="16">
        <v>0.05</v>
      </c>
      <c r="G107" s="44"/>
      <c r="H107" s="45">
        <f t="shared" si="1"/>
        <v>0.168</v>
      </c>
      <c r="I107" s="44"/>
      <c r="J107" s="17"/>
      <c r="K107" s="16"/>
      <c r="L107" s="16"/>
      <c r="M107" s="16"/>
    </row>
    <row r="108">
      <c r="A108" s="13" t="s">
        <v>244</v>
      </c>
      <c r="B108" s="14" t="s">
        <v>245</v>
      </c>
      <c r="D108" s="16">
        <v>0.34</v>
      </c>
      <c r="E108" s="16">
        <v>0.05</v>
      </c>
      <c r="F108" s="16">
        <v>0.02</v>
      </c>
      <c r="G108" s="44"/>
      <c r="H108" s="45">
        <f t="shared" si="1"/>
        <v>0.2095</v>
      </c>
      <c r="I108" s="44"/>
      <c r="J108" s="17"/>
      <c r="K108" s="16"/>
      <c r="L108" s="16"/>
      <c r="M108" s="16"/>
    </row>
    <row r="109">
      <c r="A109" s="13" t="s">
        <v>246</v>
      </c>
      <c r="B109" s="14" t="s">
        <v>247</v>
      </c>
      <c r="D109" s="16">
        <v>0.07</v>
      </c>
      <c r="E109" s="16">
        <v>0.02</v>
      </c>
      <c r="F109" s="16">
        <v>0.0</v>
      </c>
      <c r="G109" s="44"/>
      <c r="H109" s="45">
        <f t="shared" si="1"/>
        <v>0.0258</v>
      </c>
      <c r="I109" s="44"/>
      <c r="J109" s="17"/>
      <c r="K109" s="16"/>
      <c r="L109" s="16"/>
      <c r="M109" s="16"/>
    </row>
    <row r="110">
      <c r="A110" s="13" t="s">
        <v>248</v>
      </c>
      <c r="B110" s="14" t="s">
        <v>249</v>
      </c>
      <c r="D110" s="16">
        <v>0.0</v>
      </c>
      <c r="E110" s="16">
        <v>0.0</v>
      </c>
      <c r="F110" s="16">
        <v>0.0</v>
      </c>
      <c r="G110" s="44"/>
      <c r="H110" s="45">
        <f t="shared" si="1"/>
        <v>0</v>
      </c>
      <c r="I110" s="44"/>
      <c r="J110" s="17"/>
      <c r="K110" s="16"/>
      <c r="L110" s="16"/>
      <c r="M110" s="16"/>
    </row>
    <row r="111">
      <c r="A111" s="13" t="s">
        <v>250</v>
      </c>
      <c r="B111" s="14" t="s">
        <v>251</v>
      </c>
      <c r="D111" s="16">
        <v>0.0</v>
      </c>
      <c r="E111" s="16">
        <v>0.0</v>
      </c>
      <c r="F111" s="16">
        <v>0.0</v>
      </c>
      <c r="G111" s="44"/>
      <c r="H111" s="45">
        <f t="shared" si="1"/>
        <v>0</v>
      </c>
      <c r="I111" s="44"/>
      <c r="J111" s="17"/>
      <c r="K111" s="16"/>
      <c r="L111" s="16"/>
      <c r="M111" s="16"/>
    </row>
    <row r="112">
      <c r="A112" s="13" t="s">
        <v>252</v>
      </c>
      <c r="B112" s="14" t="s">
        <v>253</v>
      </c>
      <c r="D112" s="16">
        <v>1.42</v>
      </c>
      <c r="E112" s="16">
        <v>0.62</v>
      </c>
      <c r="F112" s="16">
        <v>0.03</v>
      </c>
      <c r="G112" s="44"/>
      <c r="H112" s="45">
        <f t="shared" si="1"/>
        <v>0.0198</v>
      </c>
      <c r="I112" s="44"/>
      <c r="J112" s="17"/>
      <c r="K112" s="16"/>
      <c r="L112" s="16"/>
      <c r="M112" s="16"/>
    </row>
    <row r="113">
      <c r="A113" s="13" t="s">
        <v>254</v>
      </c>
      <c r="B113" s="14" t="s">
        <v>255</v>
      </c>
      <c r="D113" s="16">
        <v>0.0</v>
      </c>
      <c r="E113" s="16">
        <v>0.0</v>
      </c>
      <c r="F113" s="16">
        <v>0.0</v>
      </c>
      <c r="G113" s="44"/>
      <c r="H113" s="45">
        <f t="shared" si="1"/>
        <v>0</v>
      </c>
      <c r="I113" s="44"/>
      <c r="J113" s="17"/>
      <c r="K113" s="16"/>
      <c r="L113" s="16"/>
      <c r="M113" s="16"/>
    </row>
    <row r="114">
      <c r="A114" s="13" t="s">
        <v>256</v>
      </c>
      <c r="B114" s="14" t="s">
        <v>257</v>
      </c>
      <c r="D114" s="16">
        <v>0.76</v>
      </c>
      <c r="E114" s="16">
        <v>0.27</v>
      </c>
      <c r="F114" s="16">
        <v>0.02</v>
      </c>
      <c r="G114" s="44"/>
      <c r="H114" s="45">
        <f t="shared" si="1"/>
        <v>0.1433</v>
      </c>
      <c r="I114" s="44"/>
      <c r="J114" s="17"/>
      <c r="K114" s="16"/>
      <c r="L114" s="16"/>
      <c r="M114" s="16"/>
    </row>
    <row r="115">
      <c r="A115" s="13" t="s">
        <v>258</v>
      </c>
      <c r="B115" s="14" t="s">
        <v>259</v>
      </c>
      <c r="D115" s="16">
        <v>1.65</v>
      </c>
      <c r="E115" s="16">
        <v>0.35</v>
      </c>
      <c r="F115" s="16">
        <v>0.23</v>
      </c>
      <c r="G115" s="44"/>
      <c r="H115" s="45">
        <f t="shared" si="1"/>
        <v>0.6465</v>
      </c>
      <c r="I115" s="44"/>
      <c r="J115" s="17"/>
      <c r="K115" s="16"/>
      <c r="L115" s="16"/>
      <c r="M115" s="16"/>
    </row>
    <row r="116">
      <c r="A116" s="13" t="s">
        <v>260</v>
      </c>
      <c r="B116" s="14" t="s">
        <v>261</v>
      </c>
      <c r="D116" s="16">
        <v>0.06</v>
      </c>
      <c r="E116" s="16">
        <v>0.0</v>
      </c>
      <c r="F116" s="16">
        <v>0.0</v>
      </c>
      <c r="G116" s="44"/>
      <c r="H116" s="45">
        <f t="shared" si="1"/>
        <v>0.06</v>
      </c>
      <c r="I116" s="44"/>
      <c r="J116" s="17"/>
      <c r="K116" s="16"/>
      <c r="L116" s="16"/>
      <c r="M116" s="16"/>
    </row>
    <row r="117">
      <c r="A117" s="22" t="s">
        <v>262</v>
      </c>
      <c r="B117" s="14" t="s">
        <v>263</v>
      </c>
      <c r="D117" s="16">
        <v>0.31</v>
      </c>
      <c r="E117" s="16">
        <v>0.05</v>
      </c>
      <c r="F117" s="16">
        <v>0.0</v>
      </c>
      <c r="G117" s="44"/>
      <c r="H117" s="45">
        <f t="shared" si="1"/>
        <v>0.1995</v>
      </c>
      <c r="I117" s="44"/>
      <c r="J117" s="17"/>
      <c r="K117" s="16"/>
      <c r="L117" s="16"/>
      <c r="M117" s="16"/>
    </row>
    <row r="118">
      <c r="A118" s="13" t="s">
        <v>264</v>
      </c>
      <c r="B118" s="19" t="s">
        <v>265</v>
      </c>
      <c r="D118" s="16">
        <v>0.0</v>
      </c>
      <c r="E118" s="16">
        <v>0.0</v>
      </c>
      <c r="F118" s="16">
        <v>0.0</v>
      </c>
      <c r="G118" s="44"/>
      <c r="H118" s="45">
        <f t="shared" si="1"/>
        <v>0</v>
      </c>
      <c r="I118" s="44"/>
      <c r="J118" s="17"/>
      <c r="K118" s="16"/>
      <c r="L118" s="16"/>
      <c r="M118" s="16"/>
    </row>
    <row r="119">
      <c r="A119" s="13" t="s">
        <v>266</v>
      </c>
      <c r="B119" s="14" t="s">
        <v>267</v>
      </c>
      <c r="D119" s="16">
        <v>0.7</v>
      </c>
      <c r="E119" s="16">
        <v>0.25</v>
      </c>
      <c r="F119" s="16">
        <v>0.01</v>
      </c>
      <c r="G119" s="44"/>
      <c r="H119" s="45">
        <f t="shared" si="1"/>
        <v>0.1375</v>
      </c>
      <c r="I119" s="44"/>
      <c r="J119" s="17"/>
      <c r="K119" s="16"/>
      <c r="L119" s="16"/>
      <c r="M119" s="16"/>
    </row>
    <row r="120">
      <c r="A120" s="13" t="s">
        <v>268</v>
      </c>
      <c r="B120" s="14" t="s">
        <v>269</v>
      </c>
      <c r="D120" s="16">
        <v>0.02</v>
      </c>
      <c r="E120" s="16">
        <v>0.01</v>
      </c>
      <c r="F120" s="16">
        <v>0.0</v>
      </c>
      <c r="G120" s="44"/>
      <c r="H120" s="45">
        <f t="shared" si="1"/>
        <v>-0.0021</v>
      </c>
      <c r="I120" s="44"/>
      <c r="J120" s="17"/>
      <c r="K120" s="16"/>
      <c r="L120" s="16"/>
      <c r="M120" s="16"/>
    </row>
    <row r="121">
      <c r="A121" s="13" t="s">
        <v>270</v>
      </c>
      <c r="B121" s="19" t="s">
        <v>271</v>
      </c>
      <c r="D121" s="16">
        <v>0.73</v>
      </c>
      <c r="E121" s="16">
        <v>0.29</v>
      </c>
      <c r="F121" s="16">
        <v>0.04</v>
      </c>
      <c r="G121" s="44"/>
      <c r="H121" s="45">
        <f t="shared" si="1"/>
        <v>0.0491</v>
      </c>
      <c r="I121" s="44"/>
      <c r="J121" s="17"/>
      <c r="K121" s="16"/>
      <c r="L121" s="16"/>
      <c r="M121" s="16"/>
    </row>
    <row r="122">
      <c r="A122" s="13" t="s">
        <v>272</v>
      </c>
      <c r="B122" s="14" t="s">
        <v>273</v>
      </c>
      <c r="D122" s="16">
        <v>10.66</v>
      </c>
      <c r="E122" s="16">
        <v>2.81</v>
      </c>
      <c r="F122" s="16">
        <v>0.28</v>
      </c>
      <c r="G122" s="44"/>
      <c r="H122" s="45">
        <f t="shared" si="1"/>
        <v>4.1699</v>
      </c>
      <c r="I122" s="44"/>
      <c r="J122" s="17"/>
      <c r="K122" s="16"/>
      <c r="L122" s="16"/>
      <c r="M122" s="16"/>
    </row>
    <row r="123">
      <c r="A123" s="13" t="s">
        <v>274</v>
      </c>
      <c r="B123" s="14" t="s">
        <v>275</v>
      </c>
      <c r="D123" s="16">
        <v>0.22</v>
      </c>
      <c r="E123" s="16">
        <v>0.09</v>
      </c>
      <c r="F123" s="16">
        <v>0.0</v>
      </c>
      <c r="G123" s="44"/>
      <c r="H123" s="45">
        <f t="shared" si="1"/>
        <v>0.0211</v>
      </c>
      <c r="I123" s="44"/>
      <c r="J123" s="17"/>
      <c r="K123" s="16"/>
      <c r="L123" s="16"/>
      <c r="M123" s="16"/>
    </row>
    <row r="124">
      <c r="A124" s="13" t="s">
        <v>276</v>
      </c>
      <c r="B124" s="14" t="s">
        <v>277</v>
      </c>
      <c r="D124" s="16">
        <v>0.01</v>
      </c>
      <c r="E124" s="16">
        <v>0.0</v>
      </c>
      <c r="F124" s="16">
        <v>0.0</v>
      </c>
      <c r="G124" s="44"/>
      <c r="H124" s="45">
        <f t="shared" si="1"/>
        <v>0.01</v>
      </c>
      <c r="I124" s="44"/>
      <c r="J124" s="17"/>
      <c r="K124" s="16"/>
      <c r="L124" s="16"/>
      <c r="M124" s="16"/>
    </row>
    <row r="125">
      <c r="A125" s="13" t="s">
        <v>278</v>
      </c>
      <c r="B125" s="14" t="s">
        <v>279</v>
      </c>
      <c r="D125" s="16">
        <v>0.2</v>
      </c>
      <c r="E125" s="16">
        <v>0.08</v>
      </c>
      <c r="F125" s="16">
        <v>0.0</v>
      </c>
      <c r="G125" s="44"/>
      <c r="H125" s="45">
        <f t="shared" si="1"/>
        <v>0.0232</v>
      </c>
      <c r="I125" s="44"/>
      <c r="J125" s="17"/>
      <c r="K125" s="16"/>
      <c r="L125" s="16"/>
      <c r="M125" s="16"/>
    </row>
    <row r="126">
      <c r="A126" s="13" t="s">
        <v>280</v>
      </c>
      <c r="B126" s="19" t="s">
        <v>281</v>
      </c>
      <c r="D126" s="16">
        <v>3.35</v>
      </c>
      <c r="E126" s="16">
        <v>0.67</v>
      </c>
      <c r="F126" s="16">
        <v>0.2</v>
      </c>
      <c r="G126" s="44"/>
      <c r="H126" s="45">
        <f t="shared" si="1"/>
        <v>1.6693</v>
      </c>
      <c r="I126" s="44"/>
      <c r="J126" s="17"/>
      <c r="K126" s="16"/>
      <c r="L126" s="16"/>
      <c r="M126" s="16"/>
    </row>
    <row r="127">
      <c r="A127" s="13" t="s">
        <v>282</v>
      </c>
      <c r="B127" s="14" t="s">
        <v>283</v>
      </c>
      <c r="D127" s="16">
        <v>0.09</v>
      </c>
      <c r="E127" s="16">
        <v>0.03</v>
      </c>
      <c r="F127" s="16">
        <v>0.01</v>
      </c>
      <c r="G127" s="44"/>
      <c r="H127" s="45">
        <f t="shared" si="1"/>
        <v>0.0137</v>
      </c>
      <c r="I127" s="44"/>
      <c r="J127" s="17"/>
      <c r="K127" s="16"/>
      <c r="L127" s="16"/>
      <c r="M127" s="16"/>
    </row>
    <row r="128">
      <c r="A128" s="13" t="s">
        <v>284</v>
      </c>
      <c r="B128" s="14" t="s">
        <v>285</v>
      </c>
      <c r="D128" s="16">
        <v>0.1</v>
      </c>
      <c r="E128" s="16">
        <v>0.04</v>
      </c>
      <c r="F128" s="16">
        <v>0.0</v>
      </c>
      <c r="G128" s="44"/>
      <c r="H128" s="45">
        <f t="shared" si="1"/>
        <v>0.0116</v>
      </c>
      <c r="I128" s="44"/>
      <c r="J128" s="17"/>
      <c r="K128" s="16"/>
      <c r="L128" s="16"/>
      <c r="M128" s="16"/>
    </row>
    <row r="129">
      <c r="A129" s="13" t="s">
        <v>286</v>
      </c>
      <c r="B129" s="14" t="s">
        <v>287</v>
      </c>
      <c r="D129" s="16">
        <v>3.25</v>
      </c>
      <c r="E129" s="16">
        <v>0.73</v>
      </c>
      <c r="F129" s="16">
        <v>0.27</v>
      </c>
      <c r="G129" s="44"/>
      <c r="H129" s="45">
        <f t="shared" si="1"/>
        <v>1.3667</v>
      </c>
      <c r="I129" s="44"/>
      <c r="J129" s="17"/>
      <c r="K129" s="16"/>
      <c r="L129" s="16"/>
      <c r="M129" s="16"/>
    </row>
    <row r="130">
      <c r="A130" s="13" t="s">
        <v>288</v>
      </c>
      <c r="B130" s="14" t="s">
        <v>289</v>
      </c>
      <c r="D130" s="16">
        <v>0.65</v>
      </c>
      <c r="E130" s="16">
        <v>0.23</v>
      </c>
      <c r="F130" s="16">
        <v>0.0</v>
      </c>
      <c r="G130" s="44"/>
      <c r="H130" s="45">
        <f t="shared" si="1"/>
        <v>0.1417</v>
      </c>
      <c r="I130" s="44"/>
      <c r="J130" s="17"/>
      <c r="K130" s="16"/>
      <c r="L130" s="16"/>
      <c r="M130" s="16"/>
    </row>
    <row r="131">
      <c r="A131" s="13" t="s">
        <v>290</v>
      </c>
      <c r="B131" s="19" t="s">
        <v>291</v>
      </c>
      <c r="D131" s="16">
        <v>139.15</v>
      </c>
      <c r="E131" s="16">
        <v>15.89</v>
      </c>
      <c r="F131" s="16">
        <v>11.99</v>
      </c>
      <c r="G131" s="44"/>
      <c r="H131" s="45">
        <f t="shared" si="1"/>
        <v>92.0431</v>
      </c>
      <c r="I131" s="44"/>
      <c r="J131" s="17"/>
      <c r="K131" s="16"/>
      <c r="L131" s="16"/>
      <c r="M131" s="16"/>
    </row>
    <row r="132">
      <c r="A132" s="13" t="s">
        <v>292</v>
      </c>
      <c r="B132" s="14" t="s">
        <v>293</v>
      </c>
      <c r="D132" s="16">
        <v>0.14</v>
      </c>
      <c r="E132" s="16">
        <v>0.05</v>
      </c>
      <c r="F132" s="16">
        <v>0.0</v>
      </c>
      <c r="G132" s="44"/>
      <c r="H132" s="45">
        <f t="shared" si="1"/>
        <v>0.0295</v>
      </c>
      <c r="I132" s="44"/>
      <c r="J132" s="17"/>
      <c r="K132" s="16"/>
      <c r="L132" s="16"/>
      <c r="M132" s="16"/>
    </row>
    <row r="133">
      <c r="A133" s="13" t="s">
        <v>294</v>
      </c>
      <c r="B133" s="14" t="s">
        <v>295</v>
      </c>
      <c r="D133" s="16">
        <v>0.22</v>
      </c>
      <c r="E133" s="16">
        <v>0.08</v>
      </c>
      <c r="F133" s="16">
        <v>0.02</v>
      </c>
      <c r="G133" s="44"/>
      <c r="H133" s="45">
        <f t="shared" si="1"/>
        <v>0.0232</v>
      </c>
      <c r="I133" s="44"/>
      <c r="J133" s="17"/>
      <c r="K133" s="16"/>
      <c r="L133" s="16"/>
      <c r="M133" s="16"/>
    </row>
    <row r="134">
      <c r="A134" s="13" t="s">
        <v>296</v>
      </c>
      <c r="B134" s="19" t="s">
        <v>297</v>
      </c>
      <c r="D134" s="16">
        <v>0.35</v>
      </c>
      <c r="E134" s="16">
        <v>0.08</v>
      </c>
      <c r="F134" s="16">
        <v>0.0</v>
      </c>
      <c r="G134" s="44"/>
      <c r="H134" s="45">
        <f t="shared" si="1"/>
        <v>0.1732</v>
      </c>
      <c r="I134" s="44"/>
      <c r="J134" s="17"/>
      <c r="K134" s="16"/>
      <c r="L134" s="16"/>
      <c r="M134" s="16"/>
    </row>
    <row r="135">
      <c r="A135" s="13" t="s">
        <v>298</v>
      </c>
      <c r="B135" s="19" t="s">
        <v>299</v>
      </c>
      <c r="D135" s="16">
        <v>4.62</v>
      </c>
      <c r="E135" s="16">
        <v>0.88</v>
      </c>
      <c r="F135" s="16">
        <v>0.16</v>
      </c>
      <c r="G135" s="44"/>
      <c r="H135" s="45">
        <f t="shared" si="1"/>
        <v>2.5152</v>
      </c>
      <c r="I135" s="44"/>
      <c r="J135" s="17"/>
      <c r="K135" s="16"/>
      <c r="L135" s="16"/>
      <c r="M135" s="16"/>
    </row>
    <row r="136">
      <c r="A136" s="13" t="s">
        <v>300</v>
      </c>
      <c r="B136" s="14" t="s">
        <v>301</v>
      </c>
      <c r="D136" s="16">
        <v>0.12</v>
      </c>
      <c r="E136" s="16">
        <v>0.0</v>
      </c>
      <c r="F136" s="16">
        <v>0.0</v>
      </c>
      <c r="G136" s="44"/>
      <c r="H136" s="45">
        <f t="shared" si="1"/>
        <v>0.12</v>
      </c>
      <c r="I136" s="44"/>
      <c r="J136" s="17"/>
      <c r="K136" s="16"/>
      <c r="L136" s="16"/>
      <c r="M136" s="16"/>
    </row>
    <row r="137">
      <c r="A137" s="13" t="s">
        <v>302</v>
      </c>
      <c r="B137" s="14" t="s">
        <v>303</v>
      </c>
      <c r="D137" s="16">
        <v>0.09</v>
      </c>
      <c r="E137" s="16">
        <v>0.03</v>
      </c>
      <c r="F137" s="44">
        <v>0.0</v>
      </c>
      <c r="G137" s="44"/>
      <c r="H137" s="45">
        <f t="shared" si="1"/>
        <v>0.0237</v>
      </c>
      <c r="I137" s="44"/>
      <c r="J137" s="17"/>
      <c r="K137" s="16"/>
      <c r="L137" s="16"/>
      <c r="M137" s="16"/>
    </row>
    <row r="138">
      <c r="A138" s="13" t="s">
        <v>304</v>
      </c>
      <c r="B138" s="14" t="s">
        <v>305</v>
      </c>
      <c r="D138" s="16">
        <v>0.06</v>
      </c>
      <c r="E138" s="16">
        <v>0.02</v>
      </c>
      <c r="F138" s="16">
        <v>0.0</v>
      </c>
      <c r="G138" s="44"/>
      <c r="H138" s="45">
        <f t="shared" si="1"/>
        <v>0.0158</v>
      </c>
      <c r="I138" s="44"/>
      <c r="J138" s="17"/>
      <c r="K138" s="16"/>
      <c r="L138" s="16"/>
      <c r="M138" s="16"/>
    </row>
    <row r="139">
      <c r="B139" s="14"/>
    </row>
    <row r="140">
      <c r="B140" s="25" t="s">
        <v>306</v>
      </c>
      <c r="D140" s="46">
        <f t="shared" ref="D140:F140" si="2">SUM(D2:D138)</f>
        <v>655.24</v>
      </c>
      <c r="E140" s="46">
        <f t="shared" si="2"/>
        <v>135.39</v>
      </c>
      <c r="F140" s="46">
        <f t="shared" si="2"/>
        <v>33.64</v>
      </c>
    </row>
    <row r="141">
      <c r="B141" s="25"/>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29</v>
      </c>
      <c r="B1" s="47" t="s">
        <v>30</v>
      </c>
      <c r="C1" s="47" t="s">
        <v>324</v>
      </c>
      <c r="D1" s="47" t="s">
        <v>325</v>
      </c>
      <c r="E1" s="47" t="s">
        <v>326</v>
      </c>
    </row>
    <row r="2">
      <c r="A2" s="13" t="s">
        <v>32</v>
      </c>
      <c r="B2" s="13" t="s">
        <v>33</v>
      </c>
      <c r="C2" s="48">
        <v>27938.0</v>
      </c>
      <c r="D2" s="48">
        <v>0.0</v>
      </c>
      <c r="E2" s="48">
        <v>116008.0</v>
      </c>
    </row>
    <row r="3">
      <c r="A3" s="13" t="s">
        <v>34</v>
      </c>
      <c r="B3" s="13" t="s">
        <v>35</v>
      </c>
      <c r="C3" s="48">
        <v>12234.0</v>
      </c>
      <c r="D3" s="48">
        <v>9002.0</v>
      </c>
      <c r="E3" s="48">
        <v>32870.0</v>
      </c>
    </row>
    <row r="4">
      <c r="A4" s="13" t="s">
        <v>36</v>
      </c>
      <c r="B4" s="13" t="s">
        <v>37</v>
      </c>
      <c r="C4" s="48">
        <v>260269.0</v>
      </c>
      <c r="D4" s="48">
        <v>105.0</v>
      </c>
      <c r="E4" s="48">
        <v>144434.0</v>
      </c>
    </row>
    <row r="5">
      <c r="A5" s="13" t="s">
        <v>38</v>
      </c>
      <c r="B5" s="13" t="s">
        <v>39</v>
      </c>
      <c r="C5" s="48">
        <v>52216.0</v>
      </c>
      <c r="D5" s="48">
        <v>149772.0</v>
      </c>
      <c r="E5" s="48">
        <v>104876.0</v>
      </c>
    </row>
    <row r="6">
      <c r="A6" s="13" t="s">
        <v>40</v>
      </c>
      <c r="B6" s="13" t="s">
        <v>41</v>
      </c>
      <c r="C6" s="48">
        <v>2219238.0</v>
      </c>
      <c r="D6" s="48">
        <v>655382.0</v>
      </c>
      <c r="E6" s="48">
        <v>3168472.0</v>
      </c>
    </row>
    <row r="7">
      <c r="A7" s="13" t="s">
        <v>42</v>
      </c>
      <c r="B7" s="13" t="s">
        <v>43</v>
      </c>
      <c r="C7" s="48">
        <v>12300.0</v>
      </c>
      <c r="D7" s="48">
        <v>16200.0</v>
      </c>
      <c r="E7" s="48">
        <v>68300.0</v>
      </c>
    </row>
    <row r="8">
      <c r="A8" s="13" t="s">
        <v>44</v>
      </c>
      <c r="B8" s="13" t="s">
        <v>45</v>
      </c>
      <c r="C8" s="48">
        <v>1246544.0</v>
      </c>
      <c r="D8" s="48">
        <v>402704.0</v>
      </c>
      <c r="E8" s="48">
        <v>2371600.0</v>
      </c>
    </row>
    <row r="9">
      <c r="A9" s="13" t="s">
        <v>46</v>
      </c>
      <c r="B9" s="13" t="s">
        <v>47</v>
      </c>
      <c r="C9" s="48">
        <v>115388.0</v>
      </c>
      <c r="D9" s="48">
        <v>483.0</v>
      </c>
      <c r="E9" s="48">
        <v>143082.0</v>
      </c>
    </row>
    <row r="10">
      <c r="A10" s="13" t="s">
        <v>48</v>
      </c>
      <c r="B10" s="13" t="s">
        <v>49</v>
      </c>
      <c r="C10" s="48">
        <v>9125.0</v>
      </c>
      <c r="D10" s="48">
        <v>0.0</v>
      </c>
      <c r="E10" s="48">
        <v>853.0</v>
      </c>
    </row>
    <row r="11">
      <c r="A11" s="13" t="s">
        <v>50</v>
      </c>
      <c r="B11" s="13" t="s">
        <v>51</v>
      </c>
      <c r="C11" s="48">
        <v>210615.0</v>
      </c>
      <c r="D11" s="48">
        <v>0.0</v>
      </c>
      <c r="E11" s="48">
        <v>193671.0</v>
      </c>
    </row>
    <row r="12">
      <c r="A12" s="13" t="s">
        <v>52</v>
      </c>
      <c r="B12" s="13" t="s">
        <v>53</v>
      </c>
      <c r="C12" s="48">
        <v>15735.0</v>
      </c>
      <c r="D12" s="48">
        <v>2848.0</v>
      </c>
      <c r="E12" s="48">
        <v>146.0</v>
      </c>
    </row>
    <row r="13">
      <c r="A13" s="13" t="s">
        <v>54</v>
      </c>
      <c r="B13" s="13" t="s">
        <v>55</v>
      </c>
      <c r="C13" s="48">
        <v>512515.0</v>
      </c>
      <c r="D13" s="48">
        <v>402700.0</v>
      </c>
      <c r="E13" s="48">
        <v>340500.0</v>
      </c>
    </row>
    <row r="14">
      <c r="A14" s="13" t="s">
        <v>56</v>
      </c>
      <c r="B14" s="13" t="s">
        <v>57</v>
      </c>
      <c r="C14" s="48">
        <v>15508.0</v>
      </c>
      <c r="D14" s="48">
        <v>7087.0</v>
      </c>
      <c r="E14" s="48">
        <v>44064.0</v>
      </c>
    </row>
    <row r="15">
      <c r="A15" s="13" t="s">
        <v>58</v>
      </c>
      <c r="B15" s="13" t="s">
        <v>59</v>
      </c>
      <c r="C15" s="48">
        <v>1835.0</v>
      </c>
      <c r="D15" s="48">
        <v>879.0</v>
      </c>
      <c r="E15" s="48">
        <v>3900.0</v>
      </c>
    </row>
    <row r="16">
      <c r="A16" s="13" t="s">
        <v>60</v>
      </c>
      <c r="B16" s="13" t="s">
        <v>61</v>
      </c>
      <c r="C16" s="48">
        <v>471127.0</v>
      </c>
      <c r="D16" s="48">
        <v>113397.0</v>
      </c>
      <c r="E16" s="48">
        <v>276447.0</v>
      </c>
    </row>
    <row r="17">
      <c r="A17" s="13" t="s">
        <v>62</v>
      </c>
      <c r="B17" s="13" t="s">
        <v>63</v>
      </c>
      <c r="C17" s="48">
        <v>65932.0</v>
      </c>
      <c r="D17" s="48">
        <v>7621.0</v>
      </c>
      <c r="E17" s="48">
        <v>14465.0</v>
      </c>
    </row>
    <row r="18">
      <c r="A18" s="13" t="s">
        <v>64</v>
      </c>
      <c r="B18" s="13" t="s">
        <v>65</v>
      </c>
      <c r="C18" s="48">
        <v>3696.0</v>
      </c>
      <c r="D18" s="48">
        <v>344.0</v>
      </c>
      <c r="E18" s="48">
        <v>28277.0</v>
      </c>
    </row>
    <row r="19">
      <c r="A19" s="13" t="s">
        <v>66</v>
      </c>
      <c r="B19" s="13" t="s">
        <v>67</v>
      </c>
      <c r="C19" s="48">
        <v>1.378748E7</v>
      </c>
      <c r="D19" s="48">
        <v>4482048.0</v>
      </c>
      <c r="E19" s="48">
        <v>1.01E7</v>
      </c>
    </row>
    <row r="20">
      <c r="A20" s="13" t="s">
        <v>68</v>
      </c>
      <c r="B20" s="13" t="s">
        <v>69</v>
      </c>
      <c r="C20" s="48">
        <v>26326.0</v>
      </c>
      <c r="D20" s="48">
        <v>31.0</v>
      </c>
      <c r="E20" s="48">
        <v>1910.0</v>
      </c>
    </row>
    <row r="21">
      <c r="A21" s="13" t="s">
        <v>70</v>
      </c>
      <c r="B21" s="13" t="s">
        <v>71</v>
      </c>
      <c r="C21" s="48">
        <v>45297.0</v>
      </c>
      <c r="D21" s="48">
        <v>40538.0</v>
      </c>
      <c r="E21" s="48">
        <v>108296.0</v>
      </c>
    </row>
    <row r="22">
      <c r="A22" s="13" t="s">
        <v>72</v>
      </c>
      <c r="B22" s="13" t="s">
        <v>73</v>
      </c>
      <c r="C22" s="48">
        <v>1500000.0</v>
      </c>
      <c r="D22" s="48">
        <v>1127135.0</v>
      </c>
      <c r="E22" s="48">
        <v>456330.0</v>
      </c>
    </row>
    <row r="23">
      <c r="A23" s="13" t="s">
        <v>74</v>
      </c>
      <c r="B23" s="13" t="s">
        <v>75</v>
      </c>
      <c r="C23" s="48">
        <v>6653.0</v>
      </c>
      <c r="D23" s="48">
        <v>10061.0</v>
      </c>
      <c r="E23" s="48">
        <v>10514.0</v>
      </c>
    </row>
    <row r="24">
      <c r="A24" s="13" t="s">
        <v>76</v>
      </c>
      <c r="B24" s="13" t="s">
        <v>77</v>
      </c>
      <c r="C24" s="48">
        <v>756.0</v>
      </c>
      <c r="D24" s="48">
        <v>2457.0</v>
      </c>
      <c r="E24" s="48">
        <v>695.0</v>
      </c>
    </row>
    <row r="25">
      <c r="A25" s="13" t="s">
        <v>78</v>
      </c>
      <c r="B25" s="13" t="s">
        <v>79</v>
      </c>
      <c r="C25" s="48">
        <v>16863.0</v>
      </c>
      <c r="D25" s="48">
        <v>93196.0</v>
      </c>
      <c r="E25" s="48">
        <v>54327.0</v>
      </c>
    </row>
    <row r="26">
      <c r="A26" s="13" t="s">
        <v>80</v>
      </c>
      <c r="B26" s="13" t="s">
        <v>81</v>
      </c>
      <c r="C26" s="48">
        <v>85298.0</v>
      </c>
      <c r="D26" s="48">
        <v>32773.0</v>
      </c>
      <c r="E26" s="48">
        <v>80779.0</v>
      </c>
    </row>
    <row r="27">
      <c r="A27" s="13" t="s">
        <v>82</v>
      </c>
      <c r="B27" s="13" t="s">
        <v>83</v>
      </c>
      <c r="C27" s="48">
        <v>1304676.0</v>
      </c>
      <c r="D27" s="48">
        <v>2299446.0</v>
      </c>
      <c r="E27" s="48">
        <v>1381940.0</v>
      </c>
    </row>
    <row r="28">
      <c r="A28" s="13" t="s">
        <v>84</v>
      </c>
      <c r="B28" s="13" t="s">
        <v>85</v>
      </c>
      <c r="C28" s="48">
        <v>6860.0</v>
      </c>
      <c r="D28" s="48">
        <v>19726.0</v>
      </c>
      <c r="E28" s="48">
        <v>99158.0</v>
      </c>
    </row>
    <row r="29">
      <c r="A29" s="13" t="s">
        <v>86</v>
      </c>
      <c r="B29" s="13" t="s">
        <v>87</v>
      </c>
      <c r="C29" s="48">
        <v>6617.0</v>
      </c>
      <c r="D29" s="48">
        <v>2521.0</v>
      </c>
      <c r="E29" s="48">
        <v>472864.0</v>
      </c>
    </row>
    <row r="30">
      <c r="A30" s="13" t="s">
        <v>88</v>
      </c>
      <c r="B30" s="13" t="s">
        <v>89</v>
      </c>
      <c r="C30" s="48">
        <v>695709.0</v>
      </c>
      <c r="D30" s="48">
        <v>574369.0</v>
      </c>
      <c r="E30" s="48">
        <v>223350.0</v>
      </c>
    </row>
    <row r="31">
      <c r="A31" s="13" t="s">
        <v>90</v>
      </c>
      <c r="B31" s="13" t="s">
        <v>91</v>
      </c>
      <c r="C31" s="48">
        <v>1.5823712E7</v>
      </c>
      <c r="D31" s="48">
        <v>4.2102311E7</v>
      </c>
      <c r="E31" s="48">
        <v>6048629.0</v>
      </c>
    </row>
    <row r="32">
      <c r="A32" s="13" t="s">
        <v>92</v>
      </c>
      <c r="B32" s="13" t="s">
        <v>93</v>
      </c>
      <c r="C32" s="48">
        <v>1619784.0</v>
      </c>
      <c r="D32" s="48">
        <v>439682.0</v>
      </c>
      <c r="E32" s="48">
        <v>743901.0</v>
      </c>
    </row>
    <row r="33">
      <c r="A33" s="13" t="s">
        <v>94</v>
      </c>
      <c r="B33" s="13" t="s">
        <v>95</v>
      </c>
      <c r="C33" s="48">
        <v>10406.0</v>
      </c>
      <c r="D33" s="48">
        <v>25633.0</v>
      </c>
      <c r="E33" s="48">
        <v>21015.0</v>
      </c>
    </row>
    <row r="34">
      <c r="A34" s="13" t="s">
        <v>96</v>
      </c>
      <c r="B34" s="13" t="s">
        <v>97</v>
      </c>
      <c r="C34" s="48">
        <v>6821.0</v>
      </c>
      <c r="D34" s="48">
        <v>1779.0</v>
      </c>
      <c r="E34" s="48">
        <v>5833.0</v>
      </c>
    </row>
    <row r="35">
      <c r="A35" s="13" t="s">
        <v>98</v>
      </c>
      <c r="B35" s="13" t="s">
        <v>99</v>
      </c>
      <c r="C35" s="48">
        <v>137500.0</v>
      </c>
      <c r="D35" s="48">
        <v>67607.0</v>
      </c>
      <c r="E35" s="48">
        <v>89744.0</v>
      </c>
    </row>
    <row r="36">
      <c r="A36" s="13" t="s">
        <v>100</v>
      </c>
      <c r="B36" s="13" t="s">
        <v>101</v>
      </c>
      <c r="C36" s="48">
        <v>72832.0</v>
      </c>
      <c r="D36" s="48">
        <v>11938.0</v>
      </c>
      <c r="E36" s="48">
        <v>34109.0</v>
      </c>
    </row>
    <row r="37">
      <c r="A37" s="13" t="s">
        <v>102</v>
      </c>
      <c r="B37" s="13" t="s">
        <v>103</v>
      </c>
      <c r="C37" s="48">
        <v>16400.0</v>
      </c>
      <c r="D37" s="48">
        <v>128377.0</v>
      </c>
      <c r="E37" s="48">
        <v>66501.0</v>
      </c>
    </row>
    <row r="38">
      <c r="A38" s="13" t="s">
        <v>104</v>
      </c>
      <c r="B38" s="13" t="s">
        <v>105</v>
      </c>
      <c r="C38" s="48">
        <v>0.0</v>
      </c>
      <c r="D38" s="48">
        <v>0.0</v>
      </c>
      <c r="E38" s="48">
        <v>6074.0</v>
      </c>
    </row>
    <row r="39">
      <c r="A39" s="13" t="s">
        <v>106</v>
      </c>
      <c r="B39" s="13" t="s">
        <v>107</v>
      </c>
      <c r="C39" s="48">
        <v>312750.0</v>
      </c>
      <c r="D39" s="48">
        <v>61167.0</v>
      </c>
      <c r="E39" s="48">
        <v>66450.0</v>
      </c>
    </row>
    <row r="40">
      <c r="A40" s="13" t="s">
        <v>108</v>
      </c>
      <c r="B40" s="13" t="s">
        <v>109</v>
      </c>
      <c r="C40" s="48">
        <v>331001.0</v>
      </c>
      <c r="D40" s="48">
        <v>226148.0</v>
      </c>
      <c r="E40" s="48">
        <v>233425.0</v>
      </c>
    </row>
    <row r="41">
      <c r="A41" s="13" t="s">
        <v>110</v>
      </c>
      <c r="B41" s="13" t="s">
        <v>111</v>
      </c>
      <c r="C41" s="48">
        <v>1339068.0</v>
      </c>
      <c r="D41" s="48">
        <v>628.0</v>
      </c>
      <c r="E41" s="48">
        <v>310645.0</v>
      </c>
    </row>
    <row r="42">
      <c r="A42" s="13" t="s">
        <v>112</v>
      </c>
      <c r="B42" s="13" t="s">
        <v>113</v>
      </c>
      <c r="C42" s="48">
        <v>151719.0</v>
      </c>
      <c r="D42" s="48">
        <v>7000.0</v>
      </c>
      <c r="E42" s="48">
        <v>16896.0</v>
      </c>
    </row>
    <row r="43">
      <c r="A43" s="13" t="s">
        <v>114</v>
      </c>
      <c r="B43" s="13" t="s">
        <v>115</v>
      </c>
      <c r="C43" s="48">
        <v>1241.0</v>
      </c>
      <c r="D43" s="48">
        <v>0.0</v>
      </c>
      <c r="E43" s="48">
        <v>23068.0</v>
      </c>
    </row>
    <row r="44">
      <c r="A44" s="13" t="s">
        <v>116</v>
      </c>
      <c r="B44" s="13" t="s">
        <v>117</v>
      </c>
      <c r="C44" s="48">
        <v>6024.0</v>
      </c>
      <c r="D44" s="48">
        <v>1373.0</v>
      </c>
      <c r="E44" s="48">
        <v>16619.0</v>
      </c>
    </row>
    <row r="45">
      <c r="A45" s="13" t="s">
        <v>118</v>
      </c>
      <c r="B45" s="13" t="s">
        <v>119</v>
      </c>
      <c r="C45" s="48">
        <v>67803.0</v>
      </c>
      <c r="D45" s="48">
        <v>2165.0</v>
      </c>
      <c r="E45" s="48">
        <v>433025.0</v>
      </c>
    </row>
    <row r="46">
      <c r="A46" s="13" t="s">
        <v>120</v>
      </c>
      <c r="B46" s="13" t="s">
        <v>121</v>
      </c>
      <c r="C46" s="48">
        <v>1.2820941E7</v>
      </c>
      <c r="D46" s="48">
        <v>2.420268E7</v>
      </c>
      <c r="E46" s="48">
        <v>7834300.0</v>
      </c>
    </row>
    <row r="47">
      <c r="A47" s="13" t="s">
        <v>122</v>
      </c>
      <c r="B47" s="13" t="s">
        <v>123</v>
      </c>
      <c r="C47" s="48">
        <v>25368.0</v>
      </c>
      <c r="D47" s="48">
        <v>4085.0</v>
      </c>
      <c r="E47" s="48">
        <v>2507.0</v>
      </c>
    </row>
    <row r="48">
      <c r="A48" s="13" t="s">
        <v>124</v>
      </c>
      <c r="B48" s="13" t="s">
        <v>125</v>
      </c>
      <c r="C48" s="48">
        <v>3990.0</v>
      </c>
      <c r="D48" s="48">
        <v>3573.0</v>
      </c>
      <c r="E48" s="48">
        <v>984.0</v>
      </c>
    </row>
    <row r="49">
      <c r="A49" s="13" t="s">
        <v>126</v>
      </c>
      <c r="B49" s="13" t="s">
        <v>127</v>
      </c>
      <c r="C49" s="48">
        <v>1619.0</v>
      </c>
      <c r="D49" s="48">
        <v>491.0</v>
      </c>
      <c r="E49" s="48">
        <v>4249.0</v>
      </c>
    </row>
    <row r="50">
      <c r="A50" s="13" t="s">
        <v>128</v>
      </c>
      <c r="B50" s="13" t="s">
        <v>129</v>
      </c>
      <c r="C50" s="48">
        <v>23700.0</v>
      </c>
      <c r="D50" s="48">
        <v>19800.0</v>
      </c>
      <c r="E50" s="48">
        <v>20100.0</v>
      </c>
    </row>
    <row r="51">
      <c r="A51" s="13" t="s">
        <v>130</v>
      </c>
      <c r="B51" s="13" t="s">
        <v>131</v>
      </c>
      <c r="C51" s="48">
        <v>72138.0</v>
      </c>
      <c r="D51" s="48">
        <v>25358.0</v>
      </c>
      <c r="E51" s="48">
        <v>30729.0</v>
      </c>
    </row>
    <row r="52">
      <c r="A52" s="13" t="s">
        <v>132</v>
      </c>
      <c r="B52" s="13" t="s">
        <v>133</v>
      </c>
      <c r="C52" s="48">
        <v>234226.0</v>
      </c>
      <c r="D52" s="48">
        <v>64837.0</v>
      </c>
      <c r="E52" s="48">
        <v>227452.0</v>
      </c>
    </row>
    <row r="53">
      <c r="A53" s="13" t="s">
        <v>134</v>
      </c>
      <c r="B53" s="13" t="s">
        <v>135</v>
      </c>
      <c r="C53" s="48">
        <v>12384.0</v>
      </c>
      <c r="D53" s="48">
        <v>2677.0</v>
      </c>
      <c r="E53" s="48">
        <v>105217.0</v>
      </c>
    </row>
    <row r="54">
      <c r="A54" s="13" t="s">
        <v>136</v>
      </c>
      <c r="B54" s="13" t="s">
        <v>137</v>
      </c>
      <c r="C54" s="48">
        <v>3155.0</v>
      </c>
      <c r="D54" s="48">
        <v>14093.0</v>
      </c>
      <c r="E54" s="48">
        <v>7290.0</v>
      </c>
    </row>
    <row r="55">
      <c r="A55" s="13" t="s">
        <v>138</v>
      </c>
      <c r="B55" s="13" t="s">
        <v>139</v>
      </c>
      <c r="C55" s="48">
        <v>47112.0</v>
      </c>
      <c r="D55" s="48">
        <v>793.0</v>
      </c>
      <c r="E55" s="48">
        <v>2927.0</v>
      </c>
    </row>
    <row r="56">
      <c r="A56" s="13" t="s">
        <v>140</v>
      </c>
      <c r="B56" s="13" t="s">
        <v>141</v>
      </c>
      <c r="C56" s="48">
        <v>8707.0</v>
      </c>
      <c r="D56" s="48">
        <v>31810.0</v>
      </c>
      <c r="E56" s="48">
        <v>48287.0</v>
      </c>
    </row>
    <row r="57">
      <c r="A57" s="13" t="s">
        <v>142</v>
      </c>
      <c r="B57" s="13" t="s">
        <v>143</v>
      </c>
      <c r="C57" s="48">
        <v>193527.0</v>
      </c>
      <c r="D57" s="48">
        <v>9903.0</v>
      </c>
      <c r="E57" s="48">
        <v>63681.0</v>
      </c>
    </row>
    <row r="58">
      <c r="A58" s="13" t="s">
        <v>144</v>
      </c>
      <c r="B58" s="13" t="s">
        <v>145</v>
      </c>
      <c r="C58" s="48">
        <v>3550636.0</v>
      </c>
      <c r="D58" s="48">
        <v>335932.0</v>
      </c>
      <c r="E58" s="48">
        <v>916581.0</v>
      </c>
    </row>
    <row r="59">
      <c r="A59" s="13" t="s">
        <v>146</v>
      </c>
      <c r="B59" s="13" t="s">
        <v>147</v>
      </c>
      <c r="C59" s="48">
        <v>3707876.0</v>
      </c>
      <c r="D59" s="48">
        <v>241354.0</v>
      </c>
      <c r="E59" s="48">
        <v>515628.0</v>
      </c>
    </row>
    <row r="60">
      <c r="A60" s="13" t="s">
        <v>148</v>
      </c>
      <c r="B60" s="13" t="s">
        <v>149</v>
      </c>
      <c r="C60" s="48">
        <v>2219155.0</v>
      </c>
      <c r="D60" s="48">
        <v>0.0</v>
      </c>
      <c r="E60" s="48">
        <v>526429.0</v>
      </c>
    </row>
    <row r="61">
      <c r="A61" s="13" t="s">
        <v>150</v>
      </c>
      <c r="B61" s="13" t="s">
        <v>151</v>
      </c>
      <c r="C61" s="48">
        <v>156549.0</v>
      </c>
      <c r="D61" s="48">
        <v>0.0</v>
      </c>
      <c r="E61" s="48">
        <v>33258.0</v>
      </c>
    </row>
    <row r="62">
      <c r="A62" s="13" t="s">
        <v>152</v>
      </c>
      <c r="B62" s="13" t="s">
        <v>153</v>
      </c>
      <c r="C62" s="48">
        <v>578164.0</v>
      </c>
      <c r="D62" s="48">
        <v>15054.0</v>
      </c>
      <c r="E62" s="48">
        <v>145797.0</v>
      </c>
    </row>
    <row r="63">
      <c r="A63" s="13" t="s">
        <v>154</v>
      </c>
      <c r="B63" s="13" t="s">
        <v>155</v>
      </c>
      <c r="C63" s="48">
        <v>123636.0</v>
      </c>
      <c r="D63" s="48">
        <v>7986.0</v>
      </c>
      <c r="E63" s="48">
        <v>7124.0</v>
      </c>
    </row>
    <row r="64">
      <c r="A64" s="13" t="s">
        <v>156</v>
      </c>
      <c r="B64" s="13" t="s">
        <v>157</v>
      </c>
      <c r="C64" s="48">
        <v>2347667.0</v>
      </c>
      <c r="D64" s="48">
        <v>1305792.0</v>
      </c>
      <c r="E64" s="48">
        <v>477463.0</v>
      </c>
    </row>
    <row r="65">
      <c r="A65" s="13" t="s">
        <v>158</v>
      </c>
      <c r="B65" s="13" t="s">
        <v>159</v>
      </c>
      <c r="C65" s="48">
        <v>200034.0</v>
      </c>
      <c r="D65" s="48">
        <v>0.0</v>
      </c>
      <c r="E65" s="48">
        <v>30733.0</v>
      </c>
    </row>
    <row r="66">
      <c r="A66" s="13" t="s">
        <v>160</v>
      </c>
      <c r="B66" s="13" t="s">
        <v>161</v>
      </c>
      <c r="C66" s="48">
        <v>228630.0</v>
      </c>
      <c r="D66" s="48">
        <v>87478.0</v>
      </c>
      <c r="E66" s="48">
        <v>521847.0</v>
      </c>
    </row>
    <row r="67">
      <c r="A67" s="13" t="s">
        <v>162</v>
      </c>
      <c r="B67" s="13" t="s">
        <v>163</v>
      </c>
      <c r="C67" s="48">
        <v>69212.0</v>
      </c>
      <c r="D67" s="48">
        <v>25785.0</v>
      </c>
      <c r="E67" s="48">
        <v>244217.0</v>
      </c>
    </row>
    <row r="68">
      <c r="A68" s="13" t="s">
        <v>164</v>
      </c>
      <c r="B68" s="13" t="s">
        <v>165</v>
      </c>
      <c r="C68" s="48">
        <v>31687.0</v>
      </c>
      <c r="D68" s="48">
        <v>110291.0</v>
      </c>
      <c r="E68" s="48">
        <v>20926.0</v>
      </c>
      <c r="F68" s="48"/>
      <c r="G68" s="48"/>
      <c r="H68" s="48"/>
    </row>
    <row r="69">
      <c r="A69" s="13" t="s">
        <v>166</v>
      </c>
      <c r="B69" s="13" t="s">
        <v>167</v>
      </c>
      <c r="C69" s="48">
        <v>962000.0</v>
      </c>
      <c r="D69" s="48">
        <v>1403000.0</v>
      </c>
      <c r="E69" s="48">
        <v>287000.0</v>
      </c>
      <c r="F69" s="48"/>
      <c r="G69" s="48"/>
      <c r="H69" s="48"/>
    </row>
    <row r="70">
      <c r="A70" s="13" t="s">
        <v>168</v>
      </c>
      <c r="B70" s="13" t="s">
        <v>169</v>
      </c>
      <c r="C70" s="48">
        <v>62553.0</v>
      </c>
      <c r="D70" s="48">
        <v>0.0</v>
      </c>
      <c r="E70" s="48">
        <v>1900.0</v>
      </c>
    </row>
    <row r="71">
      <c r="A71" s="13" t="s">
        <v>170</v>
      </c>
      <c r="B71" s="13" t="s">
        <v>171</v>
      </c>
      <c r="C71" s="48">
        <v>9679.0</v>
      </c>
      <c r="D71" s="48">
        <v>14288.0</v>
      </c>
      <c r="E71" s="48">
        <v>113611.0</v>
      </c>
    </row>
    <row r="72">
      <c r="A72" s="13" t="s">
        <v>172</v>
      </c>
      <c r="B72" s="13" t="s">
        <v>173</v>
      </c>
      <c r="C72" s="48">
        <v>35698.0</v>
      </c>
      <c r="D72" s="48">
        <v>97575.0</v>
      </c>
      <c r="E72" s="48">
        <v>37409.0</v>
      </c>
    </row>
    <row r="73">
      <c r="A73" s="13" t="s">
        <v>174</v>
      </c>
      <c r="B73" s="13" t="s">
        <v>175</v>
      </c>
      <c r="C73" s="48">
        <v>126010.0</v>
      </c>
      <c r="D73" s="48">
        <v>774.0</v>
      </c>
      <c r="E73" s="48">
        <v>44265.0</v>
      </c>
    </row>
    <row r="74">
      <c r="A74" s="13" t="s">
        <v>176</v>
      </c>
      <c r="B74" s="13" t="s">
        <v>177</v>
      </c>
      <c r="C74" s="48">
        <v>1902.0</v>
      </c>
      <c r="D74" s="48">
        <v>736.0</v>
      </c>
      <c r="E74" s="48">
        <v>1686.0</v>
      </c>
    </row>
    <row r="75">
      <c r="A75" s="13" t="s">
        <v>178</v>
      </c>
      <c r="B75" s="13" t="s">
        <v>179</v>
      </c>
      <c r="C75" s="48">
        <v>15308.0</v>
      </c>
      <c r="D75" s="48">
        <v>13921.0</v>
      </c>
      <c r="E75" s="48">
        <v>1177.0</v>
      </c>
    </row>
    <row r="76">
      <c r="A76" s="13" t="s">
        <v>180</v>
      </c>
      <c r="B76" s="13" t="s">
        <v>181</v>
      </c>
      <c r="C76" s="48">
        <v>129748.0</v>
      </c>
      <c r="D76" s="48">
        <v>0.0</v>
      </c>
      <c r="E76" s="48">
        <v>7010.0</v>
      </c>
    </row>
    <row r="77">
      <c r="A77" s="13" t="s">
        <v>182</v>
      </c>
      <c r="B77" s="13" t="s">
        <v>183</v>
      </c>
      <c r="C77" s="48">
        <v>51440.0</v>
      </c>
      <c r="D77" s="48">
        <v>26947.0</v>
      </c>
      <c r="E77" s="48">
        <v>34887.0</v>
      </c>
    </row>
    <row r="78">
      <c r="A78" s="13" t="s">
        <v>184</v>
      </c>
      <c r="B78" s="13" t="s">
        <v>185</v>
      </c>
      <c r="C78" s="48">
        <v>109186.0</v>
      </c>
      <c r="D78" s="48">
        <v>226441.0</v>
      </c>
      <c r="E78" s="48">
        <v>55626.0</v>
      </c>
    </row>
    <row r="79">
      <c r="A79" s="13" t="s">
        <v>186</v>
      </c>
      <c r="B79" s="13" t="s">
        <v>187</v>
      </c>
      <c r="C79" s="48">
        <v>1532028.0</v>
      </c>
      <c r="D79" s="48">
        <v>221325.0</v>
      </c>
      <c r="E79" s="48">
        <v>36944.0</v>
      </c>
    </row>
    <row r="80">
      <c r="A80" s="13" t="s">
        <v>188</v>
      </c>
      <c r="B80" s="13" t="s">
        <v>189</v>
      </c>
      <c r="C80" s="48">
        <v>57844.0</v>
      </c>
      <c r="D80" s="48">
        <v>560.0</v>
      </c>
      <c r="E80" s="48">
        <v>71252.0</v>
      </c>
    </row>
    <row r="81">
      <c r="A81" s="13" t="s">
        <v>190</v>
      </c>
      <c r="B81" s="13" t="s">
        <v>191</v>
      </c>
      <c r="C81" s="48">
        <v>4624.0</v>
      </c>
      <c r="D81" s="48">
        <v>0.0</v>
      </c>
      <c r="E81" s="48">
        <v>29716.0</v>
      </c>
    </row>
    <row r="82">
      <c r="A82" s="13" t="s">
        <v>192</v>
      </c>
      <c r="B82" s="13" t="s">
        <v>193</v>
      </c>
      <c r="C82" s="48">
        <v>47500.0</v>
      </c>
      <c r="D82" s="48">
        <v>606.0</v>
      </c>
      <c r="E82" s="48">
        <v>1446.0</v>
      </c>
    </row>
    <row r="83">
      <c r="A83" s="13" t="s">
        <v>194</v>
      </c>
      <c r="B83" s="13" t="s">
        <v>195</v>
      </c>
      <c r="C83" s="48">
        <v>3578694.0</v>
      </c>
      <c r="D83" s="48">
        <v>1652362.0</v>
      </c>
      <c r="E83" s="48">
        <v>2081262.0</v>
      </c>
    </row>
    <row r="84">
      <c r="A84" s="13" t="s">
        <v>196</v>
      </c>
      <c r="B84" s="13" t="s">
        <v>197</v>
      </c>
      <c r="C84" s="48">
        <v>45463.0</v>
      </c>
      <c r="D84" s="48">
        <v>73639.0</v>
      </c>
      <c r="E84" s="48">
        <v>7881.0</v>
      </c>
    </row>
    <row r="85">
      <c r="A85" s="13" t="s">
        <v>198</v>
      </c>
      <c r="B85" s="13" t="s">
        <v>199</v>
      </c>
      <c r="C85" s="48">
        <v>286.0</v>
      </c>
      <c r="D85" s="48">
        <v>417.0</v>
      </c>
      <c r="E85" s="48">
        <v>158477.0</v>
      </c>
    </row>
    <row r="86">
      <c r="A86" s="13" t="s">
        <v>200</v>
      </c>
      <c r="B86" s="13" t="s">
        <v>201</v>
      </c>
      <c r="C86" s="48">
        <v>821525.0</v>
      </c>
      <c r="D86" s="48">
        <v>627.0</v>
      </c>
      <c r="E86" s="48">
        <v>282000.0</v>
      </c>
    </row>
    <row r="87">
      <c r="A87" s="13" t="s">
        <v>202</v>
      </c>
      <c r="B87" s="13" t="s">
        <v>203</v>
      </c>
      <c r="C87" s="48">
        <v>115027.0</v>
      </c>
      <c r="D87" s="48">
        <v>91708.0</v>
      </c>
      <c r="E87" s="48">
        <v>16184.0</v>
      </c>
    </row>
    <row r="88">
      <c r="A88" s="13" t="s">
        <v>204</v>
      </c>
      <c r="B88" s="13" t="s">
        <v>205</v>
      </c>
      <c r="C88" s="48">
        <v>11121.0</v>
      </c>
      <c r="D88" s="48">
        <v>6830.0</v>
      </c>
      <c r="E88" s="48">
        <v>31952.0</v>
      </c>
    </row>
    <row r="89">
      <c r="A89" s="13" t="s">
        <v>206</v>
      </c>
      <c r="B89" s="13" t="s">
        <v>207</v>
      </c>
      <c r="C89" s="48">
        <v>65000.0</v>
      </c>
      <c r="D89" s="48">
        <v>29493.0</v>
      </c>
      <c r="E89" s="48">
        <v>50200.0</v>
      </c>
    </row>
    <row r="90">
      <c r="A90" s="13" t="s">
        <v>208</v>
      </c>
      <c r="B90" s="13" t="s">
        <v>209</v>
      </c>
      <c r="C90" s="48">
        <v>216586.0</v>
      </c>
      <c r="D90" s="48">
        <v>45375.0</v>
      </c>
      <c r="E90" s="48">
        <v>701294.0</v>
      </c>
    </row>
    <row r="91">
      <c r="A91" s="13" t="s">
        <v>210</v>
      </c>
      <c r="B91" s="13" t="s">
        <v>211</v>
      </c>
      <c r="C91" s="48">
        <v>140475.0</v>
      </c>
      <c r="D91" s="48">
        <v>12494.0</v>
      </c>
      <c r="E91" s="48">
        <v>152411.0</v>
      </c>
    </row>
    <row r="92">
      <c r="A92" s="13" t="s">
        <v>212</v>
      </c>
      <c r="B92" s="13" t="s">
        <v>213</v>
      </c>
      <c r="C92" s="48">
        <v>20103.0</v>
      </c>
      <c r="D92" s="48">
        <v>1523.0</v>
      </c>
      <c r="E92" s="48">
        <v>68758.0</v>
      </c>
    </row>
    <row r="93">
      <c r="A93" s="13" t="s">
        <v>214</v>
      </c>
      <c r="B93" s="13" t="s">
        <v>215</v>
      </c>
      <c r="C93" s="48">
        <v>238250.0</v>
      </c>
      <c r="D93" s="48">
        <v>302976.0</v>
      </c>
      <c r="E93" s="48">
        <v>326398.0</v>
      </c>
    </row>
    <row r="94">
      <c r="A94" s="13" t="s">
        <v>216</v>
      </c>
      <c r="B94" s="13" t="s">
        <v>217</v>
      </c>
      <c r="C94" s="48">
        <v>1494.0</v>
      </c>
      <c r="D94" s="48">
        <v>14930.0</v>
      </c>
      <c r="E94" s="48">
        <v>3886.0</v>
      </c>
    </row>
    <row r="95">
      <c r="A95" s="13" t="s">
        <v>218</v>
      </c>
      <c r="B95" s="13" t="s">
        <v>219</v>
      </c>
      <c r="C95" s="48">
        <v>101867.0</v>
      </c>
      <c r="D95" s="48">
        <v>131041.0</v>
      </c>
      <c r="E95" s="48">
        <v>86126.0</v>
      </c>
    </row>
    <row r="96">
      <c r="A96" s="13" t="s">
        <v>220</v>
      </c>
      <c r="B96" s="13" t="s">
        <v>221</v>
      </c>
      <c r="C96" s="48">
        <v>6547.0</v>
      </c>
      <c r="D96" s="48">
        <v>0.0</v>
      </c>
      <c r="E96" s="48">
        <v>15333.0</v>
      </c>
    </row>
    <row r="97">
      <c r="A97" s="13" t="s">
        <v>222</v>
      </c>
      <c r="B97" s="13" t="s">
        <v>223</v>
      </c>
      <c r="C97" s="48">
        <v>1657000.0</v>
      </c>
      <c r="D97" s="48">
        <v>0.0</v>
      </c>
      <c r="E97" s="48">
        <v>1179000.0</v>
      </c>
    </row>
    <row r="98">
      <c r="A98" s="13" t="s">
        <v>224</v>
      </c>
      <c r="B98" s="13" t="s">
        <v>225</v>
      </c>
      <c r="C98" s="48">
        <v>211537.0</v>
      </c>
      <c r="D98" s="48">
        <v>41386.0</v>
      </c>
      <c r="E98" s="48">
        <v>71213.0</v>
      </c>
    </row>
    <row r="99">
      <c r="A99" s="13" t="s">
        <v>226</v>
      </c>
      <c r="B99" s="13" t="s">
        <v>227</v>
      </c>
      <c r="C99" s="48">
        <v>6639.0</v>
      </c>
      <c r="D99" s="48">
        <v>82952.0</v>
      </c>
      <c r="E99" s="48">
        <v>3128.0</v>
      </c>
    </row>
    <row r="100">
      <c r="A100" s="13" t="s">
        <v>228</v>
      </c>
      <c r="B100" s="13" t="s">
        <v>229</v>
      </c>
      <c r="C100" s="48">
        <v>71548.0</v>
      </c>
      <c r="D100" s="48">
        <v>65735.0</v>
      </c>
      <c r="E100" s="48">
        <v>515612.0</v>
      </c>
    </row>
    <row r="101">
      <c r="A101" s="13" t="s">
        <v>230</v>
      </c>
      <c r="B101" s="13" t="s">
        <v>231</v>
      </c>
      <c r="C101" s="48">
        <v>1723497.0</v>
      </c>
      <c r="D101" s="48">
        <v>169805.0</v>
      </c>
      <c r="E101" s="48">
        <v>183941.0</v>
      </c>
    </row>
    <row r="102">
      <c r="A102" s="13" t="s">
        <v>232</v>
      </c>
      <c r="B102" s="13" t="s">
        <v>233</v>
      </c>
      <c r="C102" s="48">
        <v>1393586.0</v>
      </c>
      <c r="D102" s="48">
        <v>1499853.0</v>
      </c>
      <c r="E102" s="48">
        <v>114563.0</v>
      </c>
    </row>
    <row r="103">
      <c r="A103" s="13" t="s">
        <v>234</v>
      </c>
      <c r="B103" s="13" t="s">
        <v>235</v>
      </c>
      <c r="C103" s="48">
        <v>34761.0</v>
      </c>
      <c r="D103" s="48">
        <v>0.0</v>
      </c>
      <c r="E103" s="48">
        <v>1512.0</v>
      </c>
    </row>
    <row r="104">
      <c r="A104" s="13" t="s">
        <v>236</v>
      </c>
      <c r="B104" s="13" t="s">
        <v>237</v>
      </c>
      <c r="C104" s="48">
        <v>4576733.0</v>
      </c>
      <c r="D104" s="48">
        <v>4281613.0</v>
      </c>
      <c r="E104" s="48">
        <v>1633742.0</v>
      </c>
    </row>
    <row r="105">
      <c r="A105" s="13" t="s">
        <v>238</v>
      </c>
      <c r="B105" s="13" t="s">
        <v>239</v>
      </c>
      <c r="C105" s="48">
        <v>19336.0</v>
      </c>
      <c r="D105" s="48">
        <v>13547.0</v>
      </c>
      <c r="E105" s="48">
        <v>34776.0</v>
      </c>
    </row>
    <row r="106">
      <c r="A106" s="13" t="s">
        <v>240</v>
      </c>
      <c r="B106" s="13" t="s">
        <v>241</v>
      </c>
      <c r="C106" s="48">
        <v>900000.0</v>
      </c>
      <c r="D106" s="48">
        <v>0.0</v>
      </c>
      <c r="E106" s="48">
        <v>42000.0</v>
      </c>
    </row>
    <row r="107">
      <c r="A107" s="13" t="s">
        <v>242</v>
      </c>
      <c r="B107" s="13" t="s">
        <v>243</v>
      </c>
      <c r="C107" s="48">
        <v>122823.0</v>
      </c>
      <c r="D107" s="48">
        <v>19470.0</v>
      </c>
      <c r="E107" s="48">
        <v>77007.0</v>
      </c>
    </row>
    <row r="108">
      <c r="A108" s="13" t="s">
        <v>244</v>
      </c>
      <c r="B108" s="13" t="s">
        <v>245</v>
      </c>
      <c r="C108" s="48">
        <v>113978.0</v>
      </c>
      <c r="D108" s="48">
        <v>303530.0</v>
      </c>
      <c r="E108" s="48">
        <v>66926.0</v>
      </c>
    </row>
    <row r="109">
      <c r="A109" s="13" t="s">
        <v>246</v>
      </c>
      <c r="B109" s="13" t="s">
        <v>247</v>
      </c>
      <c r="C109" s="48">
        <v>19922.0</v>
      </c>
      <c r="D109" s="48">
        <v>1478.0</v>
      </c>
      <c r="E109" s="48">
        <v>9397.0</v>
      </c>
    </row>
    <row r="110">
      <c r="A110" s="13" t="s">
        <v>248</v>
      </c>
      <c r="B110" s="13" t="s">
        <v>249</v>
      </c>
      <c r="C110" s="48">
        <v>95766.0</v>
      </c>
      <c r="D110" s="48">
        <v>27765.0</v>
      </c>
      <c r="E110" s="48">
        <v>35.0</v>
      </c>
    </row>
    <row r="111">
      <c r="A111" s="13" t="s">
        <v>250</v>
      </c>
      <c r="B111" s="13" t="s">
        <v>251</v>
      </c>
      <c r="C111" s="48">
        <v>3886.0</v>
      </c>
      <c r="D111" s="48">
        <v>103.0</v>
      </c>
      <c r="E111" s="48">
        <v>55000.0</v>
      </c>
    </row>
    <row r="112">
      <c r="A112" s="13" t="s">
        <v>252</v>
      </c>
      <c r="B112" s="13" t="s">
        <v>253</v>
      </c>
      <c r="C112" s="48">
        <v>1873238.0</v>
      </c>
      <c r="D112" s="48">
        <v>301990.0</v>
      </c>
      <c r="E112" s="48">
        <v>1038688.0</v>
      </c>
    </row>
    <row r="113">
      <c r="A113" s="13" t="s">
        <v>254</v>
      </c>
      <c r="B113" s="13" t="s">
        <v>255</v>
      </c>
      <c r="C113" s="48">
        <v>20294.0</v>
      </c>
      <c r="D113" s="48">
        <v>0.0</v>
      </c>
      <c r="E113" s="48">
        <v>144733.0</v>
      </c>
    </row>
    <row r="114">
      <c r="A114" s="13" t="s">
        <v>256</v>
      </c>
      <c r="B114" s="13" t="s">
        <v>257</v>
      </c>
      <c r="C114" s="48">
        <v>224466.0</v>
      </c>
      <c r="D114" s="48">
        <v>1546.0</v>
      </c>
      <c r="E114" s="48">
        <v>22182.0</v>
      </c>
    </row>
    <row r="115">
      <c r="A115" s="13" t="s">
        <v>258</v>
      </c>
      <c r="B115" s="13" t="s">
        <v>259</v>
      </c>
      <c r="C115" s="48">
        <v>80357.0</v>
      </c>
      <c r="D115" s="48">
        <v>0.0</v>
      </c>
      <c r="E115" s="48">
        <v>389367.0</v>
      </c>
    </row>
    <row r="116">
      <c r="A116" s="13" t="s">
        <v>260</v>
      </c>
      <c r="B116" s="13" t="s">
        <v>261</v>
      </c>
      <c r="C116" s="48">
        <v>9687.0</v>
      </c>
      <c r="D116" s="48">
        <v>2245.0</v>
      </c>
      <c r="E116" s="48">
        <v>1724.0</v>
      </c>
    </row>
    <row r="117">
      <c r="A117" s="13" t="s">
        <v>262</v>
      </c>
      <c r="B117" s="13" t="s">
        <v>263</v>
      </c>
      <c r="C117" s="48">
        <v>103386.0</v>
      </c>
      <c r="D117" s="48">
        <v>223986.0</v>
      </c>
      <c r="E117" s="48">
        <v>143663.0</v>
      </c>
    </row>
    <row r="118">
      <c r="A118" s="13" t="s">
        <v>264</v>
      </c>
      <c r="B118" s="13" t="s">
        <v>265</v>
      </c>
      <c r="C118" s="48">
        <v>124772.0</v>
      </c>
      <c r="D118" s="48">
        <v>0.0</v>
      </c>
      <c r="E118" s="48">
        <v>64392.0</v>
      </c>
    </row>
    <row r="119">
      <c r="A119" s="13" t="s">
        <v>266</v>
      </c>
      <c r="B119" s="13" t="s">
        <v>267</v>
      </c>
      <c r="C119" s="48">
        <v>656930.0</v>
      </c>
      <c r="D119" s="48">
        <v>843856.0</v>
      </c>
      <c r="E119" s="48">
        <v>6959.0</v>
      </c>
    </row>
    <row r="120">
      <c r="A120" s="13" t="s">
        <v>268</v>
      </c>
      <c r="B120" s="13" t="s">
        <v>269</v>
      </c>
      <c r="C120" s="48">
        <v>3745.0</v>
      </c>
      <c r="D120" s="48">
        <v>913.0</v>
      </c>
      <c r="E120" s="48">
        <v>166323.0</v>
      </c>
    </row>
    <row r="121">
      <c r="A121" s="13" t="s">
        <v>270</v>
      </c>
      <c r="B121" s="13" t="s">
        <v>271</v>
      </c>
      <c r="C121" s="48">
        <v>86626.0</v>
      </c>
      <c r="D121" s="48">
        <v>14977.0</v>
      </c>
      <c r="E121" s="48">
        <v>486736.0</v>
      </c>
    </row>
    <row r="122">
      <c r="A122" s="13" t="s">
        <v>272</v>
      </c>
      <c r="B122" s="13" t="s">
        <v>273</v>
      </c>
      <c r="C122" s="48">
        <v>1782014.0</v>
      </c>
      <c r="D122" s="48">
        <v>893500.0</v>
      </c>
      <c r="E122" s="48">
        <v>113010.0</v>
      </c>
    </row>
    <row r="123">
      <c r="A123" s="13" t="s">
        <v>274</v>
      </c>
      <c r="B123" s="13" t="s">
        <v>275</v>
      </c>
      <c r="C123" s="48">
        <v>43447.0</v>
      </c>
      <c r="D123" s="48">
        <v>20418.0</v>
      </c>
      <c r="E123" s="48">
        <v>6447.0</v>
      </c>
    </row>
    <row r="124">
      <c r="A124" s="13" t="s">
        <v>276</v>
      </c>
      <c r="B124" s="13" t="s">
        <v>277</v>
      </c>
      <c r="C124" s="48">
        <v>63574.0</v>
      </c>
      <c r="D124" s="48">
        <v>1749.0</v>
      </c>
      <c r="E124" s="48">
        <v>966.0</v>
      </c>
    </row>
    <row r="125">
      <c r="A125" s="13" t="s">
        <v>278</v>
      </c>
      <c r="B125" s="13" t="s">
        <v>279</v>
      </c>
      <c r="C125" s="48">
        <v>144000.0</v>
      </c>
      <c r="D125" s="48">
        <v>125.0</v>
      </c>
      <c r="E125" s="48">
        <v>41600.0</v>
      </c>
    </row>
    <row r="126">
      <c r="A126" s="13" t="s">
        <v>280</v>
      </c>
      <c r="B126" s="13" t="s">
        <v>327</v>
      </c>
      <c r="C126" s="48">
        <v>2138451.0</v>
      </c>
      <c r="D126" s="48">
        <v>0.0</v>
      </c>
      <c r="E126" s="48">
        <v>961519.0</v>
      </c>
    </row>
    <row r="127">
      <c r="A127" s="13" t="s">
        <v>282</v>
      </c>
      <c r="B127" s="13" t="s">
        <v>283</v>
      </c>
      <c r="C127" s="48">
        <v>20110.0</v>
      </c>
      <c r="D127" s="48">
        <v>214.0</v>
      </c>
      <c r="E127" s="48">
        <v>144416.0</v>
      </c>
    </row>
    <row r="128">
      <c r="A128" s="13" t="s">
        <v>284</v>
      </c>
      <c r="B128" s="13" t="s">
        <v>285</v>
      </c>
      <c r="C128" s="48">
        <v>69991.0</v>
      </c>
      <c r="D128" s="48">
        <v>131234.0</v>
      </c>
      <c r="E128" s="48">
        <v>163889.0</v>
      </c>
    </row>
    <row r="129">
      <c r="A129" s="13" t="s">
        <v>286</v>
      </c>
      <c r="B129" s="13" t="s">
        <v>287</v>
      </c>
      <c r="C129" s="48">
        <v>1343910.0</v>
      </c>
      <c r="D129" s="48">
        <v>697200.0</v>
      </c>
      <c r="E129" s="48">
        <v>345400.0</v>
      </c>
    </row>
    <row r="130">
      <c r="A130" s="13" t="s">
        <v>288</v>
      </c>
      <c r="B130" s="13" t="s">
        <v>289</v>
      </c>
      <c r="C130" s="48">
        <v>51156.0</v>
      </c>
      <c r="D130" s="48">
        <v>0.0</v>
      </c>
      <c r="E130" s="48">
        <v>18086.0</v>
      </c>
    </row>
    <row r="131">
      <c r="A131" s="13" t="s">
        <v>290</v>
      </c>
      <c r="B131" s="13" t="s">
        <v>291</v>
      </c>
      <c r="C131" s="48">
        <v>2.0490251E7</v>
      </c>
      <c r="D131" s="48">
        <v>1.2845097E7</v>
      </c>
      <c r="E131" s="48">
        <v>1.2357232E7</v>
      </c>
    </row>
    <row r="132">
      <c r="A132" s="13" t="s">
        <v>292</v>
      </c>
      <c r="B132" s="13" t="s">
        <v>293</v>
      </c>
      <c r="C132" s="48">
        <v>30458.0</v>
      </c>
      <c r="D132" s="48">
        <v>10526.0</v>
      </c>
      <c r="E132" s="48">
        <v>506791.0</v>
      </c>
    </row>
    <row r="133">
      <c r="A133" s="13" t="s">
        <v>294</v>
      </c>
      <c r="B133" s="13" t="s">
        <v>295</v>
      </c>
      <c r="C133" s="48">
        <v>66369.0</v>
      </c>
      <c r="D133" s="48">
        <v>4844.0</v>
      </c>
      <c r="E133" s="48">
        <v>961772.0</v>
      </c>
    </row>
    <row r="134">
      <c r="A134" s="13" t="s">
        <v>296</v>
      </c>
      <c r="B134" s="13" t="s">
        <v>297</v>
      </c>
      <c r="C134" s="48">
        <v>406074.0</v>
      </c>
      <c r="D134" s="48">
        <v>127430.0</v>
      </c>
      <c r="E134" s="48">
        <v>408573.0</v>
      </c>
    </row>
    <row r="135">
      <c r="A135" s="13" t="s">
        <v>298</v>
      </c>
      <c r="B135" s="13" t="s">
        <v>299</v>
      </c>
      <c r="C135" s="48">
        <v>1146318.0</v>
      </c>
      <c r="D135" s="48">
        <v>3550105.0</v>
      </c>
      <c r="E135" s="48">
        <v>373611.0</v>
      </c>
    </row>
    <row r="136">
      <c r="A136" s="13" t="s">
        <v>300</v>
      </c>
      <c r="B136" s="13" t="s">
        <v>301</v>
      </c>
      <c r="C136" s="48">
        <v>194546.0</v>
      </c>
      <c r="D136" s="48">
        <v>0.0</v>
      </c>
      <c r="E136" s="48">
        <v>90164.0</v>
      </c>
    </row>
    <row r="137">
      <c r="A137" s="13" t="s">
        <v>302</v>
      </c>
      <c r="B137" s="13" t="s">
        <v>303</v>
      </c>
      <c r="C137" s="48">
        <v>51573.0</v>
      </c>
      <c r="D137" s="48">
        <v>29156.0</v>
      </c>
      <c r="E137" s="48">
        <v>198990.0</v>
      </c>
    </row>
    <row r="138">
      <c r="A138" s="13" t="s">
        <v>304</v>
      </c>
      <c r="B138" s="13" t="s">
        <v>305</v>
      </c>
      <c r="C138" s="48">
        <v>67211.0</v>
      </c>
      <c r="D138" s="48">
        <v>10107.0</v>
      </c>
      <c r="E138" s="48">
        <v>52745.0</v>
      </c>
    </row>
    <row r="140">
      <c r="A140" s="6" t="s">
        <v>306</v>
      </c>
      <c r="C140" s="49">
        <f t="shared" ref="C140:E140" si="1">SUM(C2:C138)</f>
        <v>120043848</v>
      </c>
      <c r="D140" s="49">
        <f t="shared" si="1"/>
        <v>110626448</v>
      </c>
      <c r="E140" s="49">
        <f t="shared" si="1"/>
        <v>67849709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29</v>
      </c>
      <c r="B1" s="47" t="s">
        <v>30</v>
      </c>
      <c r="C1" s="47" t="s">
        <v>328</v>
      </c>
      <c r="D1" s="47" t="s">
        <v>329</v>
      </c>
      <c r="E1" s="47" t="s">
        <v>330</v>
      </c>
      <c r="F1" s="47" t="s">
        <v>331</v>
      </c>
    </row>
    <row r="2">
      <c r="A2" s="13" t="s">
        <v>32</v>
      </c>
      <c r="B2" s="13" t="s">
        <v>33</v>
      </c>
      <c r="C2" s="48">
        <v>1.3724E7</v>
      </c>
      <c r="D2" s="48">
        <v>2.158128E7</v>
      </c>
      <c r="E2" s="48">
        <v>6987358.0</v>
      </c>
      <c r="F2" s="48">
        <v>3447771.0</v>
      </c>
    </row>
    <row r="3">
      <c r="A3" s="13" t="s">
        <v>34</v>
      </c>
      <c r="B3" s="13" t="s">
        <v>35</v>
      </c>
      <c r="C3" s="48">
        <v>7195000.0</v>
      </c>
      <c r="D3" s="48">
        <v>2490594.0</v>
      </c>
      <c r="E3" s="48">
        <v>490315.0</v>
      </c>
      <c r="F3" s="48">
        <v>296311.0</v>
      </c>
    </row>
    <row r="4">
      <c r="A4" s="13" t="s">
        <v>36</v>
      </c>
      <c r="B4" s="13" t="s">
        <v>37</v>
      </c>
      <c r="C4" s="48">
        <v>1.39195E8</v>
      </c>
      <c r="D4" s="48">
        <v>3.5818388E7</v>
      </c>
      <c r="E4" s="48">
        <v>2324579.0</v>
      </c>
      <c r="F4" s="48">
        <v>908409.0</v>
      </c>
    </row>
    <row r="5">
      <c r="A5" s="13" t="s">
        <v>38</v>
      </c>
      <c r="B5" s="13" t="s">
        <v>39</v>
      </c>
      <c r="C5" s="48">
        <v>4.7306E7</v>
      </c>
      <c r="D5" s="48">
        <v>9624215.0</v>
      </c>
      <c r="E5" s="48">
        <v>5125488.0</v>
      </c>
      <c r="F5" s="48">
        <v>440852.0</v>
      </c>
    </row>
    <row r="6">
      <c r="A6" s="13" t="s">
        <v>40</v>
      </c>
      <c r="B6" s="13" t="s">
        <v>41</v>
      </c>
      <c r="C6" s="48">
        <v>1.25426E8</v>
      </c>
      <c r="D6" s="48">
        <v>2.4644554E7</v>
      </c>
      <c r="E6" s="48">
        <v>5.7157053E7</v>
      </c>
      <c r="F6" s="48">
        <v>1643664.0</v>
      </c>
    </row>
    <row r="7">
      <c r="A7" s="13" t="s">
        <v>42</v>
      </c>
      <c r="B7" s="13" t="s">
        <v>43</v>
      </c>
      <c r="C7" s="48">
        <v>4637000.0</v>
      </c>
      <c r="D7" s="48">
        <v>885782.0</v>
      </c>
      <c r="E7" s="48">
        <v>592822.0</v>
      </c>
      <c r="F7" s="48">
        <v>251716.0</v>
      </c>
    </row>
    <row r="8">
      <c r="A8" s="13" t="s">
        <v>44</v>
      </c>
      <c r="B8" s="13" t="s">
        <v>45</v>
      </c>
      <c r="C8" s="48">
        <v>1.03129E8</v>
      </c>
      <c r="D8" s="48">
        <v>6.9668057E7</v>
      </c>
      <c r="E8" s="48">
        <v>2.3751235E7</v>
      </c>
      <c r="F8" s="48">
        <v>1393782.0</v>
      </c>
    </row>
    <row r="9">
      <c r="A9" s="13" t="s">
        <v>46</v>
      </c>
      <c r="B9" s="13" t="s">
        <v>47</v>
      </c>
      <c r="C9" s="48">
        <v>3.1193E7</v>
      </c>
      <c r="D9" s="48">
        <v>8095527.0</v>
      </c>
      <c r="E9" s="48">
        <v>2734790.0</v>
      </c>
      <c r="F9" s="48">
        <v>1278208.0</v>
      </c>
    </row>
    <row r="10">
      <c r="A10" s="13" t="s">
        <v>48</v>
      </c>
      <c r="B10" s="13" t="s">
        <v>49</v>
      </c>
      <c r="C10" s="48">
        <v>9907000.0</v>
      </c>
      <c r="D10" s="48">
        <v>85602.0</v>
      </c>
      <c r="E10" s="48">
        <v>8905.0</v>
      </c>
      <c r="F10" s="48">
        <v>5124.0</v>
      </c>
    </row>
    <row r="11">
      <c r="A11" s="13" t="s">
        <v>50</v>
      </c>
      <c r="B11" s="13" t="s">
        <v>51</v>
      </c>
      <c r="C11" s="48">
        <v>3.56318E8</v>
      </c>
      <c r="D11" s="48">
        <v>6.2301162E7</v>
      </c>
      <c r="E11" s="48">
        <v>2.5884E7</v>
      </c>
      <c r="F11" s="48">
        <v>4105199.0</v>
      </c>
    </row>
    <row r="12">
      <c r="A12" s="13" t="s">
        <v>52</v>
      </c>
      <c r="B12" s="13" t="s">
        <v>53</v>
      </c>
      <c r="C12" s="48">
        <v>4333000.0</v>
      </c>
      <c r="D12" s="48">
        <v>39268.0</v>
      </c>
      <c r="E12" s="48">
        <v>17476.0</v>
      </c>
      <c r="F12" s="48">
        <v>3127.0</v>
      </c>
    </row>
    <row r="13">
      <c r="A13" s="13" t="s">
        <v>54</v>
      </c>
      <c r="B13" s="13" t="s">
        <v>55</v>
      </c>
      <c r="C13" s="48">
        <v>4.9491E7</v>
      </c>
      <c r="D13" s="48">
        <v>3020100.0</v>
      </c>
      <c r="E13" s="48">
        <v>4335071.0</v>
      </c>
      <c r="F13" s="48">
        <v>1485200.0</v>
      </c>
    </row>
    <row r="14">
      <c r="A14" s="13" t="s">
        <v>56</v>
      </c>
      <c r="B14" s="13" t="s">
        <v>57</v>
      </c>
      <c r="C14" s="48">
        <v>2.269E7</v>
      </c>
      <c r="D14" s="48">
        <v>3549000.0</v>
      </c>
      <c r="E14" s="48">
        <v>2593841.0</v>
      </c>
      <c r="F14" s="48">
        <v>623376.0</v>
      </c>
    </row>
    <row r="15">
      <c r="A15" s="13" t="s">
        <v>58</v>
      </c>
      <c r="B15" s="13" t="s">
        <v>59</v>
      </c>
      <c r="C15" s="48">
        <v>1384000.0</v>
      </c>
      <c r="D15" s="48">
        <v>72489.0</v>
      </c>
      <c r="E15" s="48">
        <v>319057.0</v>
      </c>
      <c r="F15" s="48">
        <v>129339.0</v>
      </c>
    </row>
    <row r="16">
      <c r="A16" s="13" t="s">
        <v>60</v>
      </c>
      <c r="B16" s="13" t="s">
        <v>61</v>
      </c>
      <c r="C16" s="48">
        <v>2.37239E8</v>
      </c>
      <c r="D16" s="48">
        <v>1.3088705E7</v>
      </c>
      <c r="E16" s="48">
        <v>1.1369427E7</v>
      </c>
      <c r="F16" s="48">
        <v>196740.0</v>
      </c>
    </row>
    <row r="17">
      <c r="A17" s="13" t="s">
        <v>62</v>
      </c>
      <c r="B17" s="13" t="s">
        <v>63</v>
      </c>
      <c r="C17" s="48">
        <v>1.6847E7</v>
      </c>
      <c r="D17" s="48">
        <v>1632534.0</v>
      </c>
      <c r="E17" s="48">
        <v>441155.0</v>
      </c>
      <c r="F17" s="48">
        <v>207622.0</v>
      </c>
    </row>
    <row r="18">
      <c r="A18" s="13" t="s">
        <v>64</v>
      </c>
      <c r="B18" s="13" t="s">
        <v>65</v>
      </c>
      <c r="C18" s="48">
        <v>906000.0</v>
      </c>
      <c r="D18" s="48">
        <v>1535138.0</v>
      </c>
      <c r="E18" s="48">
        <v>1202999.0</v>
      </c>
      <c r="F18" s="48">
        <v>192361.0</v>
      </c>
    </row>
    <row r="19">
      <c r="A19" s="13" t="s">
        <v>66</v>
      </c>
      <c r="B19" s="13" t="s">
        <v>67</v>
      </c>
      <c r="C19" s="48">
        <v>1.514175E9</v>
      </c>
      <c r="D19" s="48">
        <v>7.385423E7</v>
      </c>
      <c r="E19" s="48">
        <v>2.27758946E8</v>
      </c>
      <c r="F19" s="48">
        <v>1.6167625E7</v>
      </c>
    </row>
    <row r="20">
      <c r="A20" s="13" t="s">
        <v>68</v>
      </c>
      <c r="B20" s="13" t="s">
        <v>69</v>
      </c>
      <c r="C20" s="48">
        <v>1.9668E7</v>
      </c>
      <c r="D20" s="48">
        <v>11446.0</v>
      </c>
      <c r="E20" s="48">
        <v>2883.0</v>
      </c>
      <c r="F20" s="48">
        <v>105.0</v>
      </c>
    </row>
    <row r="21">
      <c r="A21" s="13" t="s">
        <v>70</v>
      </c>
      <c r="B21" s="13" t="s">
        <v>71</v>
      </c>
      <c r="C21" s="48">
        <v>3.9847E7</v>
      </c>
      <c r="D21" s="48">
        <v>2.9762094E7</v>
      </c>
      <c r="E21" s="48">
        <v>1.1639511E7</v>
      </c>
      <c r="F21" s="48">
        <v>1660000.0</v>
      </c>
    </row>
    <row r="22">
      <c r="A22" s="13" t="s">
        <v>72</v>
      </c>
      <c r="B22" s="13" t="s">
        <v>73</v>
      </c>
      <c r="C22" s="48">
        <v>3.8554E8</v>
      </c>
      <c r="D22" s="48">
        <v>3.1127714E7</v>
      </c>
      <c r="E22" s="48">
        <v>2.312326E7</v>
      </c>
      <c r="F22" s="48">
        <v>3766667.0</v>
      </c>
    </row>
    <row r="23">
      <c r="A23" s="13" t="s">
        <v>74</v>
      </c>
      <c r="B23" s="13" t="s">
        <v>75</v>
      </c>
      <c r="C23" s="48">
        <v>3122000.0</v>
      </c>
      <c r="D23" s="48">
        <v>4959781.0</v>
      </c>
      <c r="E23" s="48">
        <v>628022.0</v>
      </c>
      <c r="F23" s="48">
        <v>135113.0</v>
      </c>
    </row>
    <row r="24">
      <c r="A24" s="13" t="s">
        <v>76</v>
      </c>
      <c r="B24" s="13" t="s">
        <v>77</v>
      </c>
      <c r="C24" s="48">
        <v>1000000.0</v>
      </c>
      <c r="D24" s="48">
        <v>220711.0</v>
      </c>
      <c r="E24" s="48">
        <v>47986.0</v>
      </c>
      <c r="F24" s="48">
        <v>6747.0</v>
      </c>
    </row>
    <row r="25">
      <c r="A25" s="13" t="s">
        <v>78</v>
      </c>
      <c r="B25" s="13" t="s">
        <v>79</v>
      </c>
      <c r="C25" s="48">
        <v>2.135E7</v>
      </c>
      <c r="D25" s="48">
        <v>1901967.0</v>
      </c>
      <c r="E25" s="48">
        <v>3475195.0</v>
      </c>
      <c r="F25" s="48">
        <v>120592.0</v>
      </c>
    </row>
    <row r="26">
      <c r="A26" s="13" t="s">
        <v>80</v>
      </c>
      <c r="B26" s="13" t="s">
        <v>81</v>
      </c>
      <c r="C26" s="48">
        <v>5.5473E7</v>
      </c>
      <c r="D26" s="48">
        <v>1.1119275E7</v>
      </c>
      <c r="E26" s="48">
        <v>6113099.0</v>
      </c>
      <c r="F26" s="48">
        <v>301807.0</v>
      </c>
    </row>
    <row r="27">
      <c r="A27" s="13" t="s">
        <v>82</v>
      </c>
      <c r="B27" s="13" t="s">
        <v>83</v>
      </c>
      <c r="C27" s="48">
        <v>1.79246E8</v>
      </c>
      <c r="D27" s="48">
        <v>1.4795922E7</v>
      </c>
      <c r="E27" s="48">
        <v>1.1668251E7</v>
      </c>
      <c r="F27" s="48">
        <v>980700.0</v>
      </c>
    </row>
    <row r="28">
      <c r="A28" s="13" t="s">
        <v>84</v>
      </c>
      <c r="B28" s="13" t="s">
        <v>85</v>
      </c>
      <c r="C28" s="48">
        <v>7299000.0</v>
      </c>
      <c r="D28" s="48">
        <v>8179770.0</v>
      </c>
      <c r="E28" s="48">
        <v>4679444.0</v>
      </c>
      <c r="F28" s="48">
        <v>327246.0</v>
      </c>
    </row>
    <row r="29">
      <c r="A29" s="13" t="s">
        <v>86</v>
      </c>
      <c r="B29" s="13" t="s">
        <v>87</v>
      </c>
      <c r="C29" s="48">
        <v>6171000.0</v>
      </c>
      <c r="D29" s="48">
        <v>8.0006884E7</v>
      </c>
      <c r="E29" s="48">
        <v>4.6241474E7</v>
      </c>
      <c r="F29" s="48">
        <v>859426.0</v>
      </c>
    </row>
    <row r="30">
      <c r="A30" s="13" t="s">
        <v>88</v>
      </c>
      <c r="B30" s="13" t="s">
        <v>89</v>
      </c>
      <c r="C30" s="48">
        <v>1.46508E8</v>
      </c>
      <c r="D30" s="48">
        <v>4968500.0</v>
      </c>
      <c r="E30" s="48">
        <v>3520062.0</v>
      </c>
      <c r="F30" s="48">
        <v>586779.0</v>
      </c>
    </row>
    <row r="31">
      <c r="A31" s="13" t="s">
        <v>90</v>
      </c>
      <c r="B31" s="13" t="s">
        <v>91</v>
      </c>
      <c r="C31" s="48">
        <v>5.975507E9</v>
      </c>
      <c r="D31" s="48">
        <v>7.18851563E8</v>
      </c>
      <c r="E31" s="48">
        <v>9.5384281E7</v>
      </c>
      <c r="F31" s="48">
        <v>1.2176566E7</v>
      </c>
    </row>
    <row r="32">
      <c r="A32" s="13" t="s">
        <v>92</v>
      </c>
      <c r="B32" s="13" t="s">
        <v>93</v>
      </c>
      <c r="C32" s="48">
        <v>2.02145E8</v>
      </c>
      <c r="D32" s="48">
        <v>9428048.0</v>
      </c>
      <c r="E32" s="48">
        <v>3.0468092E7</v>
      </c>
      <c r="F32" s="48">
        <v>3496794.0</v>
      </c>
    </row>
    <row r="33">
      <c r="A33" s="13" t="s">
        <v>94</v>
      </c>
      <c r="B33" s="13" t="s">
        <v>95</v>
      </c>
      <c r="C33" s="48">
        <v>1.8668E7</v>
      </c>
      <c r="D33" s="48">
        <v>6024979.0</v>
      </c>
      <c r="E33" s="48">
        <v>1267642.0</v>
      </c>
      <c r="F33" s="48">
        <v>9093.0</v>
      </c>
    </row>
    <row r="34">
      <c r="A34" s="13" t="s">
        <v>96</v>
      </c>
      <c r="B34" s="13" t="s">
        <v>97</v>
      </c>
      <c r="C34" s="48">
        <v>2977000.0</v>
      </c>
      <c r="D34" s="48">
        <v>561939.0</v>
      </c>
      <c r="E34" s="48">
        <v>352070.0</v>
      </c>
      <c r="F34" s="48">
        <v>2970.0</v>
      </c>
    </row>
    <row r="35">
      <c r="A35" s="13" t="s">
        <v>98</v>
      </c>
      <c r="B35" s="13" t="s">
        <v>99</v>
      </c>
      <c r="C35" s="48">
        <v>2.4492E7</v>
      </c>
      <c r="D35" s="48">
        <v>404144.0</v>
      </c>
      <c r="E35" s="48">
        <v>1569822.0</v>
      </c>
      <c r="F35" s="48">
        <v>838333.0</v>
      </c>
    </row>
    <row r="36">
      <c r="A36" s="13" t="s">
        <v>100</v>
      </c>
      <c r="B36" s="13" t="s">
        <v>101</v>
      </c>
      <c r="C36" s="48">
        <v>8.4375E7</v>
      </c>
      <c r="D36" s="48">
        <v>6359543.0</v>
      </c>
      <c r="E36" s="48">
        <v>1756473.0</v>
      </c>
      <c r="F36" s="48">
        <v>318800.0</v>
      </c>
    </row>
    <row r="37">
      <c r="A37" s="13" t="s">
        <v>102</v>
      </c>
      <c r="B37" s="13" t="s">
        <v>103</v>
      </c>
      <c r="C37" s="48">
        <v>3.0245E7</v>
      </c>
      <c r="D37" s="48">
        <v>3292799.0</v>
      </c>
      <c r="E37" s="48">
        <v>4712600.0</v>
      </c>
      <c r="F37" s="48">
        <v>311400.0</v>
      </c>
    </row>
    <row r="38">
      <c r="A38" s="13" t="s">
        <v>104</v>
      </c>
      <c r="B38" s="13" t="s">
        <v>105</v>
      </c>
      <c r="C38" s="48">
        <v>0.0</v>
      </c>
      <c r="D38" s="48">
        <v>987093.0</v>
      </c>
      <c r="E38" s="48">
        <v>380041.0</v>
      </c>
      <c r="F38" s="48">
        <v>25302.0</v>
      </c>
    </row>
    <row r="39">
      <c r="A39" s="13" t="s">
        <v>106</v>
      </c>
      <c r="B39" s="13" t="s">
        <v>107</v>
      </c>
      <c r="C39" s="48">
        <v>1.79694E8</v>
      </c>
      <c r="D39" s="48">
        <v>1004856.0</v>
      </c>
      <c r="E39" s="48">
        <v>3720007.0</v>
      </c>
      <c r="F39" s="48">
        <v>560000.0</v>
      </c>
    </row>
    <row r="40">
      <c r="A40" s="13" t="s">
        <v>108</v>
      </c>
      <c r="B40" s="13" t="s">
        <v>109</v>
      </c>
      <c r="C40" s="48">
        <v>1.60691E8</v>
      </c>
      <c r="D40" s="48">
        <v>1570469.0</v>
      </c>
      <c r="E40" s="48">
        <v>4607437.0</v>
      </c>
      <c r="F40" s="48">
        <v>962520.0</v>
      </c>
    </row>
    <row r="41">
      <c r="A41" s="13" t="s">
        <v>110</v>
      </c>
      <c r="B41" s="13" t="s">
        <v>111</v>
      </c>
      <c r="C41" s="48">
        <v>1.91449E8</v>
      </c>
      <c r="D41" s="48">
        <v>4050085.0</v>
      </c>
      <c r="E41" s="48">
        <v>5439525.0</v>
      </c>
      <c r="F41" s="48">
        <v>1418355.0</v>
      </c>
    </row>
    <row r="42">
      <c r="A42" s="13" t="s">
        <v>112</v>
      </c>
      <c r="B42" s="13" t="s">
        <v>113</v>
      </c>
      <c r="C42" s="48">
        <v>1.7522E7</v>
      </c>
      <c r="D42" s="48">
        <v>269945.0</v>
      </c>
      <c r="E42" s="48">
        <v>818669.0</v>
      </c>
      <c r="F42" s="48">
        <v>179858.0</v>
      </c>
    </row>
    <row r="43">
      <c r="A43" s="13" t="s">
        <v>114</v>
      </c>
      <c r="B43" s="13" t="s">
        <v>115</v>
      </c>
      <c r="C43" s="48">
        <v>1184000.0</v>
      </c>
      <c r="D43" s="48">
        <v>4227297.0</v>
      </c>
      <c r="E43" s="48">
        <v>2520778.0</v>
      </c>
      <c r="F43" s="48">
        <v>720000.0</v>
      </c>
    </row>
    <row r="44">
      <c r="A44" s="13" t="s">
        <v>116</v>
      </c>
      <c r="B44" s="13" t="s">
        <v>117</v>
      </c>
      <c r="C44" s="48">
        <v>3871000.0</v>
      </c>
      <c r="D44" s="48">
        <v>331061.0</v>
      </c>
      <c r="E44" s="48">
        <v>638728.0</v>
      </c>
      <c r="F44" s="48">
        <v>136166.0</v>
      </c>
    </row>
    <row r="45">
      <c r="A45" s="13" t="s">
        <v>118</v>
      </c>
      <c r="B45" s="13" t="s">
        <v>119</v>
      </c>
      <c r="C45" s="48">
        <v>5.6993E7</v>
      </c>
      <c r="D45" s="48">
        <v>9.5414816E7</v>
      </c>
      <c r="E45" s="48">
        <v>8.5252171E7</v>
      </c>
      <c r="F45" s="48">
        <v>7556402.0</v>
      </c>
    </row>
    <row r="46">
      <c r="A46" s="13" t="s">
        <v>120</v>
      </c>
      <c r="B46" s="13" t="s">
        <v>121</v>
      </c>
      <c r="C46" s="48">
        <v>1.641777E9</v>
      </c>
      <c r="D46" s="48">
        <v>2.59020943E8</v>
      </c>
      <c r="E46" s="48">
        <v>8.9765101E7</v>
      </c>
      <c r="F46" s="48">
        <v>2.242089E7</v>
      </c>
    </row>
    <row r="47">
      <c r="A47" s="13" t="s">
        <v>122</v>
      </c>
      <c r="B47" s="13" t="s">
        <v>123</v>
      </c>
      <c r="C47" s="48">
        <v>5668000.0</v>
      </c>
      <c r="D47" s="48">
        <v>451391.0</v>
      </c>
      <c r="E47" s="48">
        <v>140913.0</v>
      </c>
      <c r="F47" s="48">
        <v>32620.0</v>
      </c>
    </row>
    <row r="48">
      <c r="A48" s="13" t="s">
        <v>124</v>
      </c>
      <c r="B48" s="13" t="s">
        <v>125</v>
      </c>
      <c r="C48" s="48">
        <v>3588000.0</v>
      </c>
      <c r="D48" s="48">
        <v>561191.0</v>
      </c>
      <c r="E48" s="48">
        <v>39263.0</v>
      </c>
      <c r="F48" s="48">
        <v>10089.0</v>
      </c>
    </row>
    <row r="49">
      <c r="A49" s="13" t="s">
        <v>126</v>
      </c>
      <c r="B49" s="13" t="s">
        <v>127</v>
      </c>
      <c r="C49" s="48">
        <v>1485000.0</v>
      </c>
      <c r="D49" s="48">
        <v>436986.0</v>
      </c>
      <c r="E49" s="48">
        <v>553492.0</v>
      </c>
      <c r="F49" s="48">
        <v>56470.0</v>
      </c>
    </row>
    <row r="50">
      <c r="A50" s="13" t="s">
        <v>128</v>
      </c>
      <c r="B50" s="13" t="s">
        <v>129</v>
      </c>
      <c r="C50" s="48">
        <v>9780000.0</v>
      </c>
      <c r="D50" s="48">
        <v>1047100.0</v>
      </c>
      <c r="E50" s="48">
        <v>936438.0</v>
      </c>
      <c r="F50" s="48">
        <v>441800.0</v>
      </c>
    </row>
    <row r="51">
      <c r="A51" s="13" t="s">
        <v>130</v>
      </c>
      <c r="B51" s="13" t="s">
        <v>131</v>
      </c>
      <c r="C51" s="48">
        <v>9.5455E7</v>
      </c>
      <c r="D51" s="48">
        <v>1.4419998E7</v>
      </c>
      <c r="E51" s="48">
        <v>1939975.0</v>
      </c>
      <c r="F51" s="48">
        <v>338955.0</v>
      </c>
    </row>
    <row r="52">
      <c r="A52" s="13" t="s">
        <v>132</v>
      </c>
      <c r="B52" s="13" t="s">
        <v>133</v>
      </c>
      <c r="C52" s="48">
        <v>3.5994E7</v>
      </c>
      <c r="D52" s="48">
        <v>3682493.0</v>
      </c>
      <c r="E52" s="48">
        <v>4265856.0</v>
      </c>
      <c r="F52" s="48">
        <v>709909.0</v>
      </c>
    </row>
    <row r="53">
      <c r="A53" s="13" t="s">
        <v>134</v>
      </c>
      <c r="B53" s="13" t="s">
        <v>135</v>
      </c>
      <c r="C53" s="48">
        <v>3.4074E7</v>
      </c>
      <c r="D53" s="48">
        <v>6384985.0</v>
      </c>
      <c r="E53" s="48">
        <v>8373827.0</v>
      </c>
      <c r="F53" s="48">
        <v>705204.0</v>
      </c>
    </row>
    <row r="54">
      <c r="A54" s="13" t="s">
        <v>136</v>
      </c>
      <c r="B54" s="13" t="s">
        <v>137</v>
      </c>
      <c r="C54" s="48">
        <v>2180000.0</v>
      </c>
      <c r="D54" s="48">
        <v>1818204.0</v>
      </c>
      <c r="E54" s="48">
        <v>728381.0</v>
      </c>
      <c r="F54" s="48">
        <v>109069.0</v>
      </c>
    </row>
    <row r="55">
      <c r="A55" s="13" t="s">
        <v>138</v>
      </c>
      <c r="B55" s="13" t="s">
        <v>139</v>
      </c>
      <c r="C55" s="48">
        <v>3.029E7</v>
      </c>
      <c r="D55" s="48">
        <v>225184.0</v>
      </c>
      <c r="E55" s="48">
        <v>99692.0</v>
      </c>
      <c r="F55" s="48">
        <v>39000.0</v>
      </c>
    </row>
    <row r="56">
      <c r="A56" s="13" t="s">
        <v>140</v>
      </c>
      <c r="B56" s="13" t="s">
        <v>141</v>
      </c>
      <c r="C56" s="48">
        <v>6410000.0</v>
      </c>
      <c r="D56" s="48">
        <v>3097829.0</v>
      </c>
      <c r="E56" s="48">
        <v>2307723.0</v>
      </c>
      <c r="F56" s="48">
        <v>195574.0</v>
      </c>
    </row>
    <row r="57">
      <c r="A57" s="13" t="s">
        <v>142</v>
      </c>
      <c r="B57" s="13" t="s">
        <v>143</v>
      </c>
      <c r="C57" s="48">
        <v>4.7601E7</v>
      </c>
      <c r="D57" s="48">
        <v>502236.0</v>
      </c>
      <c r="E57" s="48">
        <v>3114998.0</v>
      </c>
      <c r="F57" s="48">
        <v>498124.0</v>
      </c>
    </row>
    <row r="58">
      <c r="A58" s="13" t="s">
        <v>144</v>
      </c>
      <c r="B58" s="13" t="s">
        <v>145</v>
      </c>
      <c r="C58" s="48">
        <v>8.26539E8</v>
      </c>
      <c r="D58" s="48">
        <v>2.2720036E8</v>
      </c>
      <c r="E58" s="48">
        <v>3.0510166E8</v>
      </c>
      <c r="F58" s="48">
        <v>5.1568474E7</v>
      </c>
    </row>
    <row r="59">
      <c r="A59" s="13" t="s">
        <v>146</v>
      </c>
      <c r="B59" s="13" t="s">
        <v>147</v>
      </c>
      <c r="C59" s="48">
        <v>3.618322E9</v>
      </c>
      <c r="D59" s="48">
        <v>4.5935357E7</v>
      </c>
      <c r="E59" s="48">
        <v>1.9038271E7</v>
      </c>
      <c r="F59" s="48">
        <v>568265.0</v>
      </c>
    </row>
    <row r="60">
      <c r="A60" s="13" t="s">
        <v>148</v>
      </c>
      <c r="B60" s="13" t="s">
        <v>149</v>
      </c>
      <c r="C60" s="48">
        <v>1.013801E9</v>
      </c>
      <c r="D60" s="48">
        <v>6.3250731E7</v>
      </c>
      <c r="E60" s="48">
        <v>7523227.0</v>
      </c>
      <c r="F60" s="48">
        <v>2038571.0</v>
      </c>
    </row>
    <row r="61">
      <c r="A61" s="13" t="s">
        <v>150</v>
      </c>
      <c r="B61" s="13" t="s">
        <v>151</v>
      </c>
      <c r="C61" s="48">
        <v>7.8534E7</v>
      </c>
      <c r="D61" s="48">
        <v>8076254.0</v>
      </c>
      <c r="E61" s="48">
        <v>2794258.0</v>
      </c>
      <c r="F61" s="48">
        <v>414580.0</v>
      </c>
    </row>
    <row r="62">
      <c r="A62" s="13" t="s">
        <v>152</v>
      </c>
      <c r="B62" s="13" t="s">
        <v>153</v>
      </c>
      <c r="C62" s="48">
        <v>5.529E7</v>
      </c>
      <c r="D62" s="48">
        <v>800101.0</v>
      </c>
      <c r="E62" s="48">
        <v>575088.0</v>
      </c>
      <c r="F62" s="48">
        <v>123079.0</v>
      </c>
    </row>
    <row r="63">
      <c r="A63" s="13" t="s">
        <v>154</v>
      </c>
      <c r="B63" s="13" t="s">
        <v>155</v>
      </c>
      <c r="C63" s="48">
        <v>1.4187E7</v>
      </c>
      <c r="D63" s="48">
        <v>792031.0</v>
      </c>
      <c r="E63" s="48">
        <v>197009.0</v>
      </c>
      <c r="F63" s="48">
        <v>5523.0</v>
      </c>
    </row>
    <row r="64">
      <c r="A64" s="13" t="s">
        <v>156</v>
      </c>
      <c r="B64" s="13" t="s">
        <v>157</v>
      </c>
      <c r="C64" s="48">
        <v>3.19653E8</v>
      </c>
      <c r="D64" s="48">
        <v>9155853.0</v>
      </c>
      <c r="E64" s="48">
        <v>3920763.0</v>
      </c>
      <c r="F64" s="48">
        <v>838900.0</v>
      </c>
    </row>
    <row r="65">
      <c r="A65" s="13" t="s">
        <v>158</v>
      </c>
      <c r="B65" s="13" t="s">
        <v>159</v>
      </c>
      <c r="C65" s="48">
        <v>2.9018E7</v>
      </c>
      <c r="D65" s="48">
        <v>3631064.0</v>
      </c>
      <c r="E65" s="48">
        <v>101756.0</v>
      </c>
      <c r="F65" s="48">
        <v>44834.0</v>
      </c>
    </row>
    <row r="66">
      <c r="A66" s="13" t="s">
        <v>160</v>
      </c>
      <c r="B66" s="13" t="s">
        <v>161</v>
      </c>
      <c r="C66" s="48">
        <v>4.352E7</v>
      </c>
      <c r="D66" s="48">
        <v>2.0874303E7</v>
      </c>
      <c r="E66" s="48">
        <v>1.1257533E7</v>
      </c>
      <c r="F66" s="48">
        <v>2539679.0</v>
      </c>
    </row>
    <row r="67">
      <c r="A67" s="13" t="s">
        <v>162</v>
      </c>
      <c r="B67" s="13" t="s">
        <v>163</v>
      </c>
      <c r="C67" s="48">
        <v>5.7887E7</v>
      </c>
      <c r="D67" s="48">
        <v>6.2016377E7</v>
      </c>
      <c r="E67" s="48">
        <v>2.6325476E7</v>
      </c>
      <c r="F67" s="48">
        <v>5112340.0</v>
      </c>
    </row>
    <row r="68">
      <c r="A68" s="13" t="s">
        <v>164</v>
      </c>
      <c r="B68" s="13" t="s">
        <v>165</v>
      </c>
      <c r="C68" s="48">
        <v>1.86573E8</v>
      </c>
      <c r="D68" s="48">
        <v>1.1477979E7</v>
      </c>
      <c r="E68" s="48">
        <v>3830004.0</v>
      </c>
      <c r="F68" s="48">
        <v>202349.0</v>
      </c>
    </row>
    <row r="69">
      <c r="A69" s="13" t="s">
        <v>166</v>
      </c>
      <c r="B69" s="13" t="s">
        <v>167</v>
      </c>
      <c r="C69" s="48">
        <v>5.321E7</v>
      </c>
      <c r="D69" s="48">
        <v>6230000.0</v>
      </c>
      <c r="E69" s="48">
        <v>629455.0</v>
      </c>
      <c r="F69" s="48">
        <v>36268.0</v>
      </c>
    </row>
    <row r="70">
      <c r="A70" s="13" t="s">
        <v>168</v>
      </c>
      <c r="B70" s="13" t="s">
        <v>169</v>
      </c>
      <c r="C70" s="48">
        <v>5.5456E7</v>
      </c>
      <c r="D70" s="48">
        <v>939956.0</v>
      </c>
      <c r="E70" s="48">
        <v>49623.0</v>
      </c>
      <c r="F70" s="48">
        <v>9616.0</v>
      </c>
    </row>
    <row r="71">
      <c r="A71" s="13" t="s">
        <v>170</v>
      </c>
      <c r="B71" s="13" t="s">
        <v>171</v>
      </c>
      <c r="C71" s="48">
        <v>5019000.0</v>
      </c>
      <c r="D71" s="48">
        <v>6308201.0</v>
      </c>
      <c r="E71" s="48">
        <v>2283762.0</v>
      </c>
      <c r="F71" s="48">
        <v>854963.0</v>
      </c>
    </row>
    <row r="72">
      <c r="A72" s="13" t="s">
        <v>172</v>
      </c>
      <c r="B72" s="13" t="s">
        <v>173</v>
      </c>
      <c r="C72" s="48">
        <v>5.0382E7</v>
      </c>
      <c r="D72" s="48">
        <v>4980000.0</v>
      </c>
      <c r="E72" s="48">
        <v>3454550.0</v>
      </c>
      <c r="F72" s="48">
        <v>39639.0</v>
      </c>
    </row>
    <row r="73">
      <c r="A73" s="13" t="s">
        <v>174</v>
      </c>
      <c r="B73" s="13" t="s">
        <v>175</v>
      </c>
      <c r="C73" s="48">
        <v>6.8047E7</v>
      </c>
      <c r="D73" s="48">
        <v>973752.0</v>
      </c>
      <c r="E73" s="48">
        <v>110018.0</v>
      </c>
      <c r="F73" s="48">
        <v>51657.0</v>
      </c>
    </row>
    <row r="74">
      <c r="A74" s="13" t="s">
        <v>176</v>
      </c>
      <c r="B74" s="13" t="s">
        <v>177</v>
      </c>
      <c r="C74" s="48">
        <v>380000.0</v>
      </c>
      <c r="D74" s="48">
        <v>2655924.0</v>
      </c>
      <c r="E74" s="48">
        <v>581432.0</v>
      </c>
      <c r="F74" s="48">
        <v>123333.0</v>
      </c>
    </row>
    <row r="75">
      <c r="A75" s="13" t="s">
        <v>178</v>
      </c>
      <c r="B75" s="13" t="s">
        <v>179</v>
      </c>
      <c r="C75" s="48">
        <v>9067000.0</v>
      </c>
      <c r="D75" s="48">
        <v>1052257.0</v>
      </c>
      <c r="E75" s="48">
        <v>45505.0</v>
      </c>
      <c r="F75" s="48">
        <v>6821.0</v>
      </c>
    </row>
    <row r="76">
      <c r="A76" s="13" t="s">
        <v>180</v>
      </c>
      <c r="B76" s="13" t="s">
        <v>181</v>
      </c>
      <c r="C76" s="48">
        <v>3.6548E7</v>
      </c>
      <c r="D76" s="48">
        <v>1.0022881E7</v>
      </c>
      <c r="E76" s="48">
        <v>348027.0</v>
      </c>
      <c r="F76" s="48">
        <v>128353.0</v>
      </c>
    </row>
    <row r="77">
      <c r="A77" s="13" t="s">
        <v>182</v>
      </c>
      <c r="B77" s="13" t="s">
        <v>183</v>
      </c>
      <c r="C77" s="48">
        <v>5.1272E7</v>
      </c>
      <c r="D77" s="48">
        <v>4115475.0</v>
      </c>
      <c r="E77" s="48">
        <v>8949273.0</v>
      </c>
      <c r="F77" s="48">
        <v>1666216.0</v>
      </c>
    </row>
    <row r="78">
      <c r="A78" s="13" t="s">
        <v>184</v>
      </c>
      <c r="B78" s="13" t="s">
        <v>185</v>
      </c>
      <c r="C78" s="48">
        <v>1.8813E7</v>
      </c>
      <c r="D78" s="48">
        <v>1.8888218E7</v>
      </c>
      <c r="E78" s="48">
        <v>1953248.0</v>
      </c>
      <c r="F78" s="48">
        <v>110394.0</v>
      </c>
    </row>
    <row r="79">
      <c r="A79" s="13" t="s">
        <v>186</v>
      </c>
      <c r="B79" s="13" t="s">
        <v>187</v>
      </c>
      <c r="C79" s="48">
        <v>3.05177E8</v>
      </c>
      <c r="D79" s="48">
        <v>2309773.0</v>
      </c>
      <c r="E79" s="48">
        <v>762672.0</v>
      </c>
      <c r="F79" s="48">
        <v>45434.0</v>
      </c>
    </row>
    <row r="80">
      <c r="A80" s="13" t="s">
        <v>188</v>
      </c>
      <c r="B80" s="13" t="s">
        <v>189</v>
      </c>
      <c r="C80" s="48">
        <v>5.2098E7</v>
      </c>
      <c r="D80" s="48">
        <v>4.8040445E7</v>
      </c>
      <c r="E80" s="48">
        <v>1.5503493E7</v>
      </c>
      <c r="F80" s="48">
        <v>1995914.0</v>
      </c>
    </row>
    <row r="81">
      <c r="A81" s="13" t="s">
        <v>190</v>
      </c>
      <c r="B81" s="13" t="s">
        <v>191</v>
      </c>
      <c r="C81" s="48">
        <v>4733000.0</v>
      </c>
      <c r="D81" s="48">
        <v>1.8672728E7</v>
      </c>
      <c r="E81" s="48">
        <v>3855747.0</v>
      </c>
      <c r="F81" s="48">
        <v>422577.0</v>
      </c>
    </row>
    <row r="82">
      <c r="A82" s="13" t="s">
        <v>192</v>
      </c>
      <c r="B82" s="13" t="s">
        <v>193</v>
      </c>
      <c r="C82" s="48">
        <v>1.655E7</v>
      </c>
      <c r="D82" s="48">
        <v>51599.0</v>
      </c>
      <c r="E82" s="48">
        <v>4016.0</v>
      </c>
      <c r="F82" s="48">
        <v>3067.0</v>
      </c>
    </row>
    <row r="83">
      <c r="A83" s="13" t="s">
        <v>194</v>
      </c>
      <c r="B83" s="13" t="s">
        <v>195</v>
      </c>
      <c r="C83" s="48">
        <v>6.05259E8</v>
      </c>
      <c r="D83" s="48">
        <v>3.6344604E7</v>
      </c>
      <c r="E83" s="48">
        <v>4.8600526E7</v>
      </c>
      <c r="F83" s="48">
        <v>2594901.0</v>
      </c>
    </row>
    <row r="84">
      <c r="A84" s="13" t="s">
        <v>196</v>
      </c>
      <c r="B84" s="13" t="s">
        <v>197</v>
      </c>
      <c r="C84" s="48">
        <v>4.1365E7</v>
      </c>
      <c r="D84" s="48">
        <v>1218795.0</v>
      </c>
      <c r="E84" s="48">
        <v>151149.0</v>
      </c>
      <c r="F84" s="48">
        <v>87321.0</v>
      </c>
    </row>
    <row r="85">
      <c r="A85" s="13" t="s">
        <v>198</v>
      </c>
      <c r="B85" s="13" t="s">
        <v>199</v>
      </c>
      <c r="C85" s="48">
        <v>985000.0</v>
      </c>
      <c r="D85" s="48">
        <v>5.7794212E7</v>
      </c>
      <c r="E85" s="48">
        <v>9298835.0</v>
      </c>
      <c r="F85" s="48">
        <v>1314828.0</v>
      </c>
    </row>
    <row r="86">
      <c r="A86" s="13" t="s">
        <v>200</v>
      </c>
      <c r="B86" s="13" t="s">
        <v>201</v>
      </c>
      <c r="C86" s="48">
        <v>2.18221E8</v>
      </c>
      <c r="D86" s="48">
        <v>2.8057349E7</v>
      </c>
      <c r="E86" s="48">
        <v>4730676.0</v>
      </c>
      <c r="F86" s="48">
        <v>1668447.0</v>
      </c>
    </row>
    <row r="87">
      <c r="A87" s="13" t="s">
        <v>202</v>
      </c>
      <c r="B87" s="13" t="s">
        <v>203</v>
      </c>
      <c r="C87" s="48">
        <v>4.6462E7</v>
      </c>
      <c r="D87" s="48">
        <v>5345464.0</v>
      </c>
      <c r="E87" s="48">
        <v>2652280.0</v>
      </c>
      <c r="F87" s="48">
        <v>421296.0</v>
      </c>
    </row>
    <row r="88">
      <c r="A88" s="13" t="s">
        <v>204</v>
      </c>
      <c r="B88" s="13" t="s">
        <v>205</v>
      </c>
      <c r="C88" s="48">
        <v>4381000.0</v>
      </c>
      <c r="D88" s="48">
        <v>3308172.0</v>
      </c>
      <c r="E88" s="48">
        <v>3147922.0</v>
      </c>
      <c r="F88" s="48">
        <v>249726.0</v>
      </c>
    </row>
    <row r="89">
      <c r="A89" s="13" t="s">
        <v>206</v>
      </c>
      <c r="B89" s="13" t="s">
        <v>207</v>
      </c>
      <c r="C89" s="48">
        <v>8.3026E7</v>
      </c>
      <c r="D89" s="48">
        <v>1.5137625E7</v>
      </c>
      <c r="E89" s="48">
        <v>1.2716476E7</v>
      </c>
      <c r="F89" s="48">
        <v>1166156.0</v>
      </c>
    </row>
    <row r="90">
      <c r="A90" s="13" t="s">
        <v>208</v>
      </c>
      <c r="B90" s="13" t="s">
        <v>209</v>
      </c>
      <c r="C90" s="48">
        <v>2.5194E7</v>
      </c>
      <c r="D90" s="48">
        <v>2.6359963E7</v>
      </c>
      <c r="E90" s="48">
        <v>1.0121435E7</v>
      </c>
      <c r="F90" s="48">
        <v>4836726.0</v>
      </c>
    </row>
    <row r="91">
      <c r="A91" s="13" t="s">
        <v>210</v>
      </c>
      <c r="B91" s="13" t="s">
        <v>211</v>
      </c>
      <c r="C91" s="48">
        <v>2.5015E7</v>
      </c>
      <c r="D91" s="48">
        <v>543936.0</v>
      </c>
      <c r="E91" s="48">
        <v>5626537.0</v>
      </c>
      <c r="F91" s="48">
        <v>825481.0</v>
      </c>
    </row>
    <row r="92">
      <c r="A92" s="13" t="s">
        <v>212</v>
      </c>
      <c r="B92" s="13" t="s">
        <v>213</v>
      </c>
      <c r="C92" s="48">
        <v>2.0696E7</v>
      </c>
      <c r="D92" s="48">
        <v>3.2530478E7</v>
      </c>
      <c r="E92" s="48">
        <v>2.0205902E7</v>
      </c>
      <c r="F92" s="48">
        <v>2420840.0</v>
      </c>
    </row>
    <row r="93">
      <c r="A93" s="13" t="s">
        <v>214</v>
      </c>
      <c r="B93" s="13" t="s">
        <v>215</v>
      </c>
      <c r="C93" s="48">
        <v>1.70992E8</v>
      </c>
      <c r="D93" s="48">
        <v>1.39449562E8</v>
      </c>
      <c r="E93" s="48">
        <v>2.2452143E7</v>
      </c>
      <c r="F93" s="48">
        <v>2213856.0</v>
      </c>
    </row>
    <row r="94">
      <c r="A94" s="13" t="s">
        <v>216</v>
      </c>
      <c r="B94" s="13" t="s">
        <v>217</v>
      </c>
      <c r="C94" s="48">
        <v>1643000.0</v>
      </c>
      <c r="D94" s="48">
        <v>889716.0</v>
      </c>
      <c r="E94" s="48">
        <v>231979.0</v>
      </c>
      <c r="F94" s="48">
        <v>111083.0</v>
      </c>
    </row>
    <row r="95">
      <c r="A95" s="13" t="s">
        <v>218</v>
      </c>
      <c r="B95" s="13" t="s">
        <v>219</v>
      </c>
      <c r="C95" s="48">
        <v>1.7077E7</v>
      </c>
      <c r="D95" s="48">
        <v>3074529.0</v>
      </c>
      <c r="E95" s="48">
        <v>903168.0</v>
      </c>
      <c r="F95" s="48">
        <v>219453.0</v>
      </c>
    </row>
    <row r="96">
      <c r="A96" s="13" t="s">
        <v>220</v>
      </c>
      <c r="B96" s="13" t="s">
        <v>221</v>
      </c>
      <c r="C96" s="48">
        <v>4829000.0</v>
      </c>
      <c r="D96" s="48">
        <v>3024985.0</v>
      </c>
      <c r="E96" s="48">
        <v>715115.0</v>
      </c>
      <c r="F96" s="48">
        <v>127884.0</v>
      </c>
    </row>
    <row r="97">
      <c r="A97" s="13" t="s">
        <v>222</v>
      </c>
      <c r="B97" s="13" t="s">
        <v>223</v>
      </c>
      <c r="C97" s="48">
        <v>1.446868E9</v>
      </c>
      <c r="D97" s="48">
        <v>1.09432E8</v>
      </c>
      <c r="E97" s="48">
        <v>9.8008E7</v>
      </c>
      <c r="F97" s="48">
        <v>1.464E7</v>
      </c>
    </row>
    <row r="98">
      <c r="A98" s="13" t="s">
        <v>224</v>
      </c>
      <c r="B98" s="13" t="s">
        <v>225</v>
      </c>
      <c r="C98" s="48">
        <v>2.5719E7</v>
      </c>
      <c r="D98" s="48">
        <v>374477.0</v>
      </c>
      <c r="E98" s="48">
        <v>1621774.0</v>
      </c>
      <c r="F98" s="48">
        <v>144347.0</v>
      </c>
    </row>
    <row r="99">
      <c r="A99" s="13" t="s">
        <v>226</v>
      </c>
      <c r="B99" s="13" t="s">
        <v>227</v>
      </c>
      <c r="C99" s="48">
        <v>4620000.0</v>
      </c>
      <c r="D99" s="48">
        <v>2129316.0</v>
      </c>
      <c r="E99" s="48">
        <v>94378.0</v>
      </c>
      <c r="F99" s="48">
        <v>1626.0</v>
      </c>
    </row>
    <row r="100">
      <c r="A100" s="13" t="s">
        <v>228</v>
      </c>
      <c r="B100" s="13" t="s">
        <v>229</v>
      </c>
      <c r="C100" s="48">
        <v>2.5341E7</v>
      </c>
      <c r="D100" s="48">
        <v>1749390.0</v>
      </c>
      <c r="E100" s="48">
        <v>1.4300377E7</v>
      </c>
      <c r="F100" s="48">
        <v>215193.0</v>
      </c>
    </row>
    <row r="101">
      <c r="A101" s="13" t="s">
        <v>230</v>
      </c>
      <c r="B101" s="13" t="s">
        <v>231</v>
      </c>
      <c r="C101" s="48">
        <v>1.9083E8</v>
      </c>
      <c r="D101" s="48">
        <v>1.6163953E7</v>
      </c>
      <c r="E101" s="48">
        <v>7361172.0</v>
      </c>
      <c r="F101" s="48">
        <v>906689.0</v>
      </c>
    </row>
    <row r="102">
      <c r="A102" s="13" t="s">
        <v>232</v>
      </c>
      <c r="B102" s="13" t="s">
        <v>233</v>
      </c>
      <c r="C102" s="48">
        <v>1.91057E8</v>
      </c>
      <c r="D102" s="48">
        <v>1.6639175E7</v>
      </c>
      <c r="E102" s="48">
        <v>5655187.0</v>
      </c>
      <c r="F102" s="48">
        <v>5433.0</v>
      </c>
    </row>
    <row r="103">
      <c r="A103" s="13" t="s">
        <v>234</v>
      </c>
      <c r="B103" s="13" t="s">
        <v>235</v>
      </c>
      <c r="C103" s="48">
        <v>1228000.0</v>
      </c>
      <c r="D103" s="48">
        <v>1480553.0</v>
      </c>
      <c r="E103" s="48">
        <v>181514.0</v>
      </c>
      <c r="F103" s="48">
        <v>5300.0</v>
      </c>
    </row>
    <row r="104">
      <c r="A104" s="13" t="s">
        <v>236</v>
      </c>
      <c r="B104" s="13" t="s">
        <v>237</v>
      </c>
      <c r="C104" s="48">
        <v>5.34374E8</v>
      </c>
      <c r="D104" s="48">
        <v>4.7780737E7</v>
      </c>
      <c r="E104" s="48">
        <v>1.9455347E7</v>
      </c>
      <c r="F104" s="48">
        <v>6571603.0</v>
      </c>
    </row>
    <row r="105">
      <c r="A105" s="13" t="s">
        <v>238</v>
      </c>
      <c r="B105" s="13" t="s">
        <v>239</v>
      </c>
      <c r="C105" s="48">
        <v>6984000.0</v>
      </c>
      <c r="D105" s="48">
        <v>4868402.0</v>
      </c>
      <c r="E105" s="48">
        <v>1333158.0</v>
      </c>
      <c r="F105" s="48">
        <v>335087.0</v>
      </c>
    </row>
    <row r="106">
      <c r="A106" s="13" t="s">
        <v>240</v>
      </c>
      <c r="B106" s="13" t="s">
        <v>241</v>
      </c>
      <c r="C106" s="48">
        <v>2.02356E8</v>
      </c>
      <c r="D106" s="48">
        <v>1.5546699E7</v>
      </c>
      <c r="E106" s="48">
        <v>1330840.0</v>
      </c>
      <c r="F106" s="48">
        <v>224541.0</v>
      </c>
    </row>
    <row r="107">
      <c r="A107" s="13" t="s">
        <v>242</v>
      </c>
      <c r="B107" s="13" t="s">
        <v>243</v>
      </c>
      <c r="C107" s="48">
        <v>8.8495E7</v>
      </c>
      <c r="D107" s="48">
        <v>1.4309698E7</v>
      </c>
      <c r="E107" s="48">
        <v>4784707.0</v>
      </c>
      <c r="F107" s="48">
        <v>698942.0</v>
      </c>
    </row>
    <row r="108">
      <c r="A108" s="13" t="s">
        <v>244</v>
      </c>
      <c r="B108" s="13" t="s">
        <v>245</v>
      </c>
      <c r="C108" s="48">
        <v>1.517E7</v>
      </c>
      <c r="D108" s="48">
        <v>4870040.0</v>
      </c>
      <c r="E108" s="48">
        <v>899218.0</v>
      </c>
      <c r="F108" s="48">
        <v>421748.0</v>
      </c>
    </row>
    <row r="109">
      <c r="A109" s="13" t="s">
        <v>246</v>
      </c>
      <c r="B109" s="13" t="s">
        <v>247</v>
      </c>
      <c r="C109" s="48">
        <v>2.7673E7</v>
      </c>
      <c r="D109" s="48">
        <v>2016955.0</v>
      </c>
      <c r="E109" s="48">
        <v>1044491.0</v>
      </c>
      <c r="F109" s="48">
        <v>108316.0</v>
      </c>
    </row>
    <row r="110">
      <c r="A110" s="13" t="s">
        <v>248</v>
      </c>
      <c r="B110" s="13" t="s">
        <v>249</v>
      </c>
      <c r="C110" s="48">
        <v>3912000.0</v>
      </c>
      <c r="D110" s="48">
        <v>740.0</v>
      </c>
      <c r="E110" s="48">
        <v>174.0</v>
      </c>
      <c r="F110" s="48">
        <v>0.0</v>
      </c>
    </row>
    <row r="111">
      <c r="A111" s="13" t="s">
        <v>250</v>
      </c>
      <c r="B111" s="13" t="s">
        <v>251</v>
      </c>
      <c r="C111" s="48">
        <v>3771000.0</v>
      </c>
      <c r="D111" s="48">
        <v>2.3654148E7</v>
      </c>
      <c r="E111" s="48">
        <v>1.2209401E7</v>
      </c>
      <c r="F111" s="48">
        <v>1186851.0</v>
      </c>
    </row>
    <row r="112">
      <c r="A112" s="13" t="s">
        <v>252</v>
      </c>
      <c r="B112" s="13" t="s">
        <v>253</v>
      </c>
      <c r="C112" s="48">
        <v>1.80125E8</v>
      </c>
      <c r="D112" s="48">
        <v>2.8131727E7</v>
      </c>
      <c r="E112" s="48">
        <v>1.2788706E7</v>
      </c>
      <c r="F112" s="48">
        <v>1001111.0</v>
      </c>
    </row>
    <row r="113">
      <c r="A113" s="13" t="s">
        <v>254</v>
      </c>
      <c r="B113" s="13" t="s">
        <v>255</v>
      </c>
      <c r="C113" s="48">
        <v>1.5E7</v>
      </c>
      <c r="D113" s="48">
        <v>3.2549564E7</v>
      </c>
      <c r="E113" s="48">
        <v>1.4118829E7</v>
      </c>
      <c r="F113" s="48">
        <v>8432559.0</v>
      </c>
    </row>
    <row r="114">
      <c r="A114" s="13" t="s">
        <v>256</v>
      </c>
      <c r="B114" s="13" t="s">
        <v>257</v>
      </c>
      <c r="C114" s="48">
        <v>2.4292E7</v>
      </c>
      <c r="D114" s="48">
        <v>438360.0</v>
      </c>
      <c r="E114" s="48">
        <v>1427902.0</v>
      </c>
      <c r="F114" s="48">
        <v>338350.0</v>
      </c>
    </row>
    <row r="115">
      <c r="A115" s="13" t="s">
        <v>258</v>
      </c>
      <c r="B115" s="13" t="s">
        <v>259</v>
      </c>
      <c r="C115" s="48">
        <v>5.0747E7</v>
      </c>
      <c r="D115" s="48">
        <v>7.3174255E7</v>
      </c>
      <c r="E115" s="48">
        <v>4.5100965E7</v>
      </c>
      <c r="F115" s="48">
        <v>8226490.0</v>
      </c>
    </row>
    <row r="116">
      <c r="A116" s="13" t="s">
        <v>260</v>
      </c>
      <c r="B116" s="13" t="s">
        <v>261</v>
      </c>
      <c r="C116" s="48">
        <v>6552000.0</v>
      </c>
      <c r="D116" s="48">
        <v>43442.0</v>
      </c>
      <c r="E116" s="48">
        <v>37763.0</v>
      </c>
      <c r="F116" s="48">
        <v>1230.0</v>
      </c>
    </row>
    <row r="117">
      <c r="A117" s="13" t="s">
        <v>262</v>
      </c>
      <c r="B117" s="13" t="s">
        <v>263</v>
      </c>
      <c r="C117" s="48">
        <v>1.2448E7</v>
      </c>
      <c r="D117" s="48">
        <v>1663388.0</v>
      </c>
      <c r="E117" s="48">
        <v>1595857.0</v>
      </c>
      <c r="F117" s="48">
        <v>544588.0</v>
      </c>
    </row>
    <row r="118">
      <c r="A118" s="13" t="s">
        <v>264</v>
      </c>
      <c r="B118" s="13" t="s">
        <v>265</v>
      </c>
      <c r="C118" s="48">
        <v>1.9069E7</v>
      </c>
      <c r="D118" s="48">
        <v>1.8069022E7</v>
      </c>
      <c r="E118" s="48">
        <v>1005246.0</v>
      </c>
      <c r="F118" s="48">
        <v>513543.0</v>
      </c>
    </row>
    <row r="119">
      <c r="A119" s="13" t="s">
        <v>266</v>
      </c>
      <c r="B119" s="13" t="s">
        <v>267</v>
      </c>
      <c r="C119" s="48">
        <v>1.1122E8</v>
      </c>
      <c r="D119" s="48">
        <v>5643082.0</v>
      </c>
      <c r="E119" s="48">
        <v>154499.0</v>
      </c>
      <c r="F119" s="48">
        <v>62916.0</v>
      </c>
    </row>
    <row r="120">
      <c r="A120" s="13" t="s">
        <v>268</v>
      </c>
      <c r="B120" s="13" t="s">
        <v>269</v>
      </c>
      <c r="C120" s="48">
        <v>1.0257E7</v>
      </c>
      <c r="D120" s="48">
        <v>5769472.0</v>
      </c>
      <c r="E120" s="48">
        <v>2562618.0</v>
      </c>
      <c r="F120" s="48">
        <v>1057966.0</v>
      </c>
    </row>
    <row r="121">
      <c r="A121" s="13" t="s">
        <v>270</v>
      </c>
      <c r="B121" s="13" t="s">
        <v>271</v>
      </c>
      <c r="C121" s="48">
        <v>3.9358E7</v>
      </c>
      <c r="D121" s="48">
        <v>2.6994389E7</v>
      </c>
      <c r="E121" s="48">
        <v>2.8524071E7</v>
      </c>
      <c r="F121" s="48">
        <v>7116771.0</v>
      </c>
    </row>
    <row r="122">
      <c r="A122" s="13" t="s">
        <v>272</v>
      </c>
      <c r="B122" s="13" t="s">
        <v>273</v>
      </c>
      <c r="C122" s="48">
        <v>2.99923E8</v>
      </c>
      <c r="D122" s="48">
        <v>8042271.0</v>
      </c>
      <c r="E122" s="48">
        <v>5570936.0</v>
      </c>
      <c r="F122" s="48">
        <v>220000.0</v>
      </c>
    </row>
    <row r="123">
      <c r="A123" s="13" t="s">
        <v>274</v>
      </c>
      <c r="B123" s="13" t="s">
        <v>275</v>
      </c>
      <c r="C123" s="48">
        <v>3.0534E7</v>
      </c>
      <c r="D123" s="48">
        <v>7568185.0</v>
      </c>
      <c r="E123" s="48">
        <v>474618.0</v>
      </c>
      <c r="F123" s="48">
        <v>68485.0</v>
      </c>
    </row>
    <row r="124">
      <c r="A124" s="13" t="s">
        <v>276</v>
      </c>
      <c r="B124" s="13" t="s">
        <v>277</v>
      </c>
      <c r="C124" s="48">
        <v>3.7552E7</v>
      </c>
      <c r="D124" s="48">
        <v>50714.0</v>
      </c>
      <c r="E124" s="48">
        <v>47343.0</v>
      </c>
      <c r="F124" s="48">
        <v>7244.0</v>
      </c>
    </row>
    <row r="125">
      <c r="A125" s="13" t="s">
        <v>278</v>
      </c>
      <c r="B125" s="13" t="s">
        <v>279</v>
      </c>
      <c r="C125" s="48">
        <v>1.0872E8</v>
      </c>
      <c r="D125" s="48">
        <v>7479498.0</v>
      </c>
      <c r="E125" s="48">
        <v>1233329.0</v>
      </c>
      <c r="F125" s="48">
        <v>432740.0</v>
      </c>
    </row>
    <row r="126">
      <c r="A126" s="13" t="s">
        <v>280</v>
      </c>
      <c r="B126" s="13" t="s">
        <v>327</v>
      </c>
      <c r="C126" s="48">
        <v>3.86131E8</v>
      </c>
      <c r="D126" s="48">
        <v>5.4113616E7</v>
      </c>
      <c r="E126" s="48">
        <v>1.8382694E7</v>
      </c>
      <c r="F126" s="48">
        <v>6309235.0</v>
      </c>
    </row>
    <row r="127">
      <c r="A127" s="13" t="s">
        <v>282</v>
      </c>
      <c r="B127" s="13" t="s">
        <v>283</v>
      </c>
      <c r="C127" s="48">
        <v>1.6989E7</v>
      </c>
      <c r="D127" s="48">
        <v>1.6305273E7</v>
      </c>
      <c r="E127" s="48">
        <v>2452815.0</v>
      </c>
      <c r="F127" s="48">
        <v>1001516.0</v>
      </c>
    </row>
    <row r="128">
      <c r="A128" s="13" t="s">
        <v>284</v>
      </c>
      <c r="B128" s="13" t="s">
        <v>285</v>
      </c>
      <c r="C128" s="48">
        <v>3.6263E7</v>
      </c>
      <c r="D128" s="48">
        <v>2.0092443E7</v>
      </c>
      <c r="E128" s="48">
        <v>1.5560934E7</v>
      </c>
      <c r="F128" s="48">
        <v>4037038.0</v>
      </c>
    </row>
    <row r="129">
      <c r="A129" s="13" t="s">
        <v>286</v>
      </c>
      <c r="B129" s="13" t="s">
        <v>287</v>
      </c>
      <c r="C129" s="48">
        <v>2.24107E8</v>
      </c>
      <c r="D129" s="48">
        <v>6931900.0</v>
      </c>
      <c r="E129" s="48">
        <v>3329077.0</v>
      </c>
      <c r="F129" s="48">
        <v>1765600.0</v>
      </c>
    </row>
    <row r="130">
      <c r="A130" s="13" t="s">
        <v>288</v>
      </c>
      <c r="B130" s="13" t="s">
        <v>289</v>
      </c>
      <c r="C130" s="48">
        <v>2.4631E7</v>
      </c>
      <c r="D130" s="48">
        <v>4384237.0</v>
      </c>
      <c r="E130" s="48">
        <v>612405.0</v>
      </c>
      <c r="F130" s="48">
        <v>40848.0</v>
      </c>
    </row>
    <row r="131">
      <c r="A131" s="13" t="s">
        <v>290</v>
      </c>
      <c r="B131" s="13" t="s">
        <v>291</v>
      </c>
      <c r="C131" s="48">
        <v>9.453789E9</v>
      </c>
      <c r="D131" s="48">
        <v>8.5167E7</v>
      </c>
      <c r="E131" s="48">
        <v>1.04372926E8</v>
      </c>
      <c r="F131" s="48">
        <v>9342600.0</v>
      </c>
    </row>
    <row r="132">
      <c r="A132" s="13" t="s">
        <v>292</v>
      </c>
      <c r="B132" s="13" t="s">
        <v>293</v>
      </c>
      <c r="C132" s="48">
        <v>4.0239E7</v>
      </c>
      <c r="D132" s="48">
        <v>6517045.0</v>
      </c>
      <c r="E132" s="48">
        <v>1.1614015E7</v>
      </c>
      <c r="F132" s="48">
        <v>749000.0</v>
      </c>
    </row>
    <row r="133">
      <c r="A133" s="13" t="s">
        <v>294</v>
      </c>
      <c r="B133" s="13" t="s">
        <v>295</v>
      </c>
      <c r="C133" s="48">
        <v>6.2592E7</v>
      </c>
      <c r="D133" s="48">
        <v>2.251123E7</v>
      </c>
      <c r="E133" s="48">
        <v>1.3579243E7</v>
      </c>
      <c r="F133" s="48">
        <v>4024308.0</v>
      </c>
    </row>
    <row r="134">
      <c r="A134" s="13" t="s">
        <v>296</v>
      </c>
      <c r="B134" s="13" t="s">
        <v>297</v>
      </c>
      <c r="C134" s="48">
        <v>1.29803E8</v>
      </c>
      <c r="D134" s="48">
        <v>5099104.0</v>
      </c>
      <c r="E134" s="48">
        <v>1.7278957E7</v>
      </c>
      <c r="F134" s="48">
        <v>2191928.0</v>
      </c>
    </row>
    <row r="135">
      <c r="A135" s="13" t="s">
        <v>298</v>
      </c>
      <c r="B135" s="13" t="s">
        <v>299</v>
      </c>
      <c r="C135" s="48">
        <v>4.96063E8</v>
      </c>
      <c r="D135" s="48">
        <v>2.4682431E7</v>
      </c>
      <c r="E135" s="48">
        <v>8614214.0</v>
      </c>
      <c r="F135" s="48">
        <v>331368.0</v>
      </c>
    </row>
    <row r="136">
      <c r="A136" s="13" t="s">
        <v>300</v>
      </c>
      <c r="B136" s="13" t="s">
        <v>301</v>
      </c>
      <c r="C136" s="48">
        <v>7.0137E7</v>
      </c>
      <c r="D136" s="48">
        <v>1.8917608E7</v>
      </c>
      <c r="E136" s="48">
        <v>2850177.0</v>
      </c>
      <c r="F136" s="48">
        <v>390869.0</v>
      </c>
    </row>
    <row r="137">
      <c r="A137" s="13" t="s">
        <v>302</v>
      </c>
      <c r="B137" s="13" t="s">
        <v>303</v>
      </c>
      <c r="C137" s="48">
        <v>4.1085E7</v>
      </c>
      <c r="D137" s="48">
        <v>4256638.0</v>
      </c>
      <c r="E137" s="48">
        <v>3742657.0</v>
      </c>
      <c r="F137" s="48">
        <v>279630.0</v>
      </c>
    </row>
    <row r="138">
      <c r="A138" s="13" t="s">
        <v>304</v>
      </c>
      <c r="B138" s="13" t="s">
        <v>305</v>
      </c>
      <c r="C138" s="48">
        <v>7695000.0</v>
      </c>
      <c r="D138" s="48">
        <v>5421653.0</v>
      </c>
      <c r="E138" s="48">
        <v>6118436.0</v>
      </c>
      <c r="F138" s="48">
        <v>990344.0</v>
      </c>
    </row>
    <row r="140">
      <c r="B140" s="6" t="s">
        <v>306</v>
      </c>
      <c r="C140" s="46">
        <f t="shared" ref="C140:F140" si="1">SUM(C2:C138)</f>
        <v>35353374000</v>
      </c>
      <c r="D140" s="46">
        <f t="shared" si="1"/>
        <v>3346032705</v>
      </c>
      <c r="E140" s="46">
        <f t="shared" si="1"/>
        <v>1887568678</v>
      </c>
      <c r="F140" s="46">
        <f t="shared" si="1"/>
        <v>267944668</v>
      </c>
    </row>
    <row r="141">
      <c r="B141" s="6" t="s">
        <v>332</v>
      </c>
      <c r="C141" s="46">
        <f t="shared" ref="C141:F141" si="2">C140/1000000000</f>
        <v>35.353374</v>
      </c>
      <c r="D141" s="46">
        <f t="shared" si="2"/>
        <v>3.346032705</v>
      </c>
      <c r="E141" s="46">
        <f t="shared" si="2"/>
        <v>1.887568678</v>
      </c>
      <c r="F141" s="46">
        <f t="shared" si="2"/>
        <v>0.267944668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75"/>
  </cols>
  <sheetData>
    <row r="1">
      <c r="A1" s="47" t="s">
        <v>29</v>
      </c>
      <c r="B1" s="47" t="s">
        <v>30</v>
      </c>
      <c r="C1" s="47" t="s">
        <v>333</v>
      </c>
      <c r="D1" s="47" t="s">
        <v>334</v>
      </c>
      <c r="E1" s="47" t="s">
        <v>335</v>
      </c>
      <c r="J1" s="50"/>
      <c r="K1" s="50"/>
    </row>
    <row r="2">
      <c r="A2" s="13" t="s">
        <v>32</v>
      </c>
      <c r="B2" s="13" t="s">
        <v>33</v>
      </c>
      <c r="C2" s="48">
        <v>5803280.21928419</v>
      </c>
      <c r="D2" s="48">
        <v>198175.486927127</v>
      </c>
      <c r="E2" s="48">
        <v>782990.744905702</v>
      </c>
      <c r="J2" s="48"/>
      <c r="K2" s="48"/>
    </row>
    <row r="3">
      <c r="A3" s="13" t="s">
        <v>34</v>
      </c>
      <c r="B3" s="13" t="s">
        <v>35</v>
      </c>
      <c r="C3" s="48">
        <v>873341.868513668</v>
      </c>
      <c r="D3" s="48">
        <v>56707.8428779534</v>
      </c>
      <c r="E3" s="48">
        <v>100249.142000434</v>
      </c>
      <c r="J3" s="48"/>
      <c r="K3" s="48"/>
    </row>
    <row r="4">
      <c r="A4" s="13" t="s">
        <v>36</v>
      </c>
      <c r="B4" s="13" t="s">
        <v>37</v>
      </c>
      <c r="C4" s="48">
        <v>6527737.90602398</v>
      </c>
      <c r="D4" s="48">
        <v>357970.872599524</v>
      </c>
      <c r="E4" s="48">
        <v>783288.491249136</v>
      </c>
      <c r="J4" s="48"/>
      <c r="K4" s="48"/>
    </row>
    <row r="5">
      <c r="A5" s="13" t="s">
        <v>38</v>
      </c>
      <c r="B5" s="13" t="s">
        <v>39</v>
      </c>
      <c r="C5" s="48">
        <v>6501002.99720404</v>
      </c>
      <c r="D5" s="48">
        <v>265094.383267902</v>
      </c>
      <c r="E5" s="48">
        <v>509821.504672684</v>
      </c>
      <c r="J5" s="48"/>
      <c r="K5" s="48"/>
    </row>
    <row r="6">
      <c r="A6" s="13" t="s">
        <v>40</v>
      </c>
      <c r="B6" s="13" t="s">
        <v>41</v>
      </c>
      <c r="C6" s="48">
        <v>1.24125613039803E8</v>
      </c>
      <c r="D6" s="48">
        <v>1.3331843744063E7</v>
      </c>
      <c r="E6" s="48">
        <v>2.84533762435613E7</v>
      </c>
      <c r="J6" s="48"/>
      <c r="K6" s="48"/>
    </row>
    <row r="7">
      <c r="A7" s="13" t="s">
        <v>42</v>
      </c>
      <c r="B7" s="13" t="s">
        <v>43</v>
      </c>
      <c r="C7" s="48">
        <v>398832.068567172</v>
      </c>
      <c r="D7" s="48">
        <v>11046.3666672746</v>
      </c>
      <c r="E7" s="48">
        <v>47090.5735291159</v>
      </c>
      <c r="J7" s="48"/>
      <c r="K7" s="48"/>
    </row>
    <row r="8">
      <c r="A8" s="13" t="s">
        <v>44</v>
      </c>
      <c r="B8" s="13" t="s">
        <v>45</v>
      </c>
      <c r="C8" s="48">
        <v>2.98733472250715E7</v>
      </c>
      <c r="D8" s="48">
        <v>1856768.60120116</v>
      </c>
      <c r="E8" s="48">
        <v>4175497.13769936</v>
      </c>
      <c r="J8" s="48"/>
      <c r="K8" s="48"/>
    </row>
    <row r="9">
      <c r="A9" s="13" t="s">
        <v>46</v>
      </c>
      <c r="B9" s="13" t="s">
        <v>47</v>
      </c>
      <c r="C9" s="48">
        <v>3236292.98334411</v>
      </c>
      <c r="D9" s="48">
        <v>114234.908087982</v>
      </c>
      <c r="E9" s="48">
        <v>422127.088806949</v>
      </c>
      <c r="J9" s="48"/>
      <c r="K9" s="48"/>
    </row>
    <row r="10">
      <c r="A10" s="13" t="s">
        <v>48</v>
      </c>
      <c r="B10" s="13" t="s">
        <v>49</v>
      </c>
      <c r="C10" s="48">
        <v>6719.93652699956</v>
      </c>
      <c r="D10" s="48">
        <v>199.956318275946</v>
      </c>
      <c r="E10" s="48">
        <v>410.880142094552</v>
      </c>
      <c r="J10" s="48"/>
      <c r="K10" s="48"/>
    </row>
    <row r="11">
      <c r="A11" s="13" t="s">
        <v>50</v>
      </c>
      <c r="B11" s="13" t="s">
        <v>51</v>
      </c>
      <c r="C11" s="48">
        <v>5.93477067216687E7</v>
      </c>
      <c r="D11" s="48">
        <v>836398.369772474</v>
      </c>
      <c r="E11" s="48">
        <v>4791457.81728403</v>
      </c>
      <c r="J11" s="48"/>
      <c r="K11" s="48"/>
    </row>
    <row r="12">
      <c r="A12" s="13" t="s">
        <v>52</v>
      </c>
      <c r="B12" s="13" t="s">
        <v>53</v>
      </c>
      <c r="C12" s="48">
        <v>10371.3119413624</v>
      </c>
      <c r="D12" s="48">
        <v>517.99217526929</v>
      </c>
      <c r="E12" s="48">
        <v>757.514863236312</v>
      </c>
      <c r="J12" s="48"/>
      <c r="K12" s="48"/>
    </row>
    <row r="13">
      <c r="A13" s="13" t="s">
        <v>54</v>
      </c>
      <c r="B13" s="13" t="s">
        <v>55</v>
      </c>
      <c r="C13" s="48">
        <v>1.00757581120216E7</v>
      </c>
      <c r="D13" s="48">
        <v>582678.3082996</v>
      </c>
      <c r="E13" s="48">
        <v>1347850.96738324</v>
      </c>
      <c r="J13" s="48"/>
      <c r="K13" s="48"/>
    </row>
    <row r="14">
      <c r="A14" s="13" t="s">
        <v>56</v>
      </c>
      <c r="B14" s="13" t="s">
        <v>57</v>
      </c>
      <c r="C14" s="48">
        <v>4922037.0049043</v>
      </c>
      <c r="D14" s="48">
        <v>319332.173795276</v>
      </c>
      <c r="E14" s="51">
        <v>473570.074107678</v>
      </c>
      <c r="J14" s="48"/>
      <c r="K14" s="48"/>
    </row>
    <row r="15">
      <c r="A15" s="13" t="s">
        <v>58</v>
      </c>
      <c r="B15" s="13" t="s">
        <v>59</v>
      </c>
      <c r="C15" s="48">
        <v>155762.29138708</v>
      </c>
      <c r="D15" s="48">
        <v>7357.65813996022</v>
      </c>
      <c r="E15" s="48">
        <v>14627.0247970544</v>
      </c>
      <c r="J15" s="48"/>
      <c r="K15" s="48"/>
    </row>
    <row r="16">
      <c r="A16" s="13" t="s">
        <v>60</v>
      </c>
      <c r="B16" s="13" t="s">
        <v>61</v>
      </c>
      <c r="C16" s="48">
        <v>6559322.16865597</v>
      </c>
      <c r="D16" s="48">
        <v>689306.394723344</v>
      </c>
      <c r="E16" s="48">
        <v>1476123.49429671</v>
      </c>
      <c r="J16" s="48"/>
      <c r="K16" s="48"/>
    </row>
    <row r="17">
      <c r="A17" s="13" t="s">
        <v>62</v>
      </c>
      <c r="B17" s="13" t="s">
        <v>63</v>
      </c>
      <c r="C17" s="48">
        <v>1960998.77427951</v>
      </c>
      <c r="D17" s="48">
        <v>96361.1660536801</v>
      </c>
      <c r="E17" s="48">
        <v>240918.675663442</v>
      </c>
      <c r="J17" s="48"/>
      <c r="K17" s="48"/>
    </row>
    <row r="18">
      <c r="A18" s="13" t="s">
        <v>64</v>
      </c>
      <c r="B18" s="13" t="s">
        <v>65</v>
      </c>
      <c r="C18" s="48">
        <v>190879.629686441</v>
      </c>
      <c r="D18" s="48">
        <v>6883.92439800077</v>
      </c>
      <c r="E18" s="48">
        <v>23418.5349395696</v>
      </c>
      <c r="J18" s="48"/>
      <c r="K18" s="48"/>
    </row>
    <row r="19">
      <c r="A19" s="13" t="s">
        <v>66</v>
      </c>
      <c r="B19" s="13" t="s">
        <v>67</v>
      </c>
      <c r="C19" s="48">
        <v>2.87198421416239E8</v>
      </c>
      <c r="D19" s="48">
        <v>2.82320149039455E7</v>
      </c>
      <c r="E19" s="48">
        <v>6.14133100432751E7</v>
      </c>
      <c r="J19" s="48"/>
      <c r="K19" s="48"/>
    </row>
    <row r="20">
      <c r="A20" s="13" t="s">
        <v>68</v>
      </c>
      <c r="B20" s="13" t="s">
        <v>69</v>
      </c>
      <c r="C20" s="48">
        <v>4904.88948677188</v>
      </c>
      <c r="D20" s="48">
        <v>136.406604960269</v>
      </c>
      <c r="E20" s="48">
        <v>395.185540446773</v>
      </c>
      <c r="J20" s="48"/>
      <c r="K20" s="48"/>
    </row>
    <row r="21">
      <c r="A21" s="13" t="s">
        <v>70</v>
      </c>
      <c r="B21" s="13" t="s">
        <v>71</v>
      </c>
      <c r="C21" s="48">
        <v>5762894.31962412</v>
      </c>
      <c r="D21" s="48">
        <v>486288.959792511</v>
      </c>
      <c r="E21" s="48">
        <v>688060.749455227</v>
      </c>
      <c r="J21" s="48"/>
      <c r="K21" s="48"/>
    </row>
    <row r="22">
      <c r="A22" s="13" t="s">
        <v>72</v>
      </c>
      <c r="B22" s="13" t="s">
        <v>73</v>
      </c>
      <c r="C22" s="48">
        <v>3.36342439379457E7</v>
      </c>
      <c r="D22" s="48">
        <v>1367184.92534624</v>
      </c>
      <c r="E22" s="48">
        <v>3335802.18712601</v>
      </c>
      <c r="J22" s="48"/>
      <c r="K22" s="48"/>
    </row>
    <row r="23">
      <c r="A23" s="13" t="s">
        <v>74</v>
      </c>
      <c r="B23" s="13" t="s">
        <v>75</v>
      </c>
      <c r="C23" s="48">
        <v>2227312.88495377</v>
      </c>
      <c r="D23" s="48">
        <v>70702.6886757677</v>
      </c>
      <c r="E23" s="48">
        <v>215521.09374398</v>
      </c>
      <c r="J23" s="48"/>
      <c r="K23" s="48"/>
    </row>
    <row r="24">
      <c r="A24" s="13" t="s">
        <v>76</v>
      </c>
      <c r="B24" s="13" t="s">
        <v>77</v>
      </c>
      <c r="C24" s="48">
        <v>15432.2992158343</v>
      </c>
      <c r="D24" s="48">
        <v>1402.90475701598</v>
      </c>
      <c r="E24" s="48">
        <v>2114.20677890078</v>
      </c>
      <c r="J24" s="48"/>
      <c r="K24" s="48"/>
    </row>
    <row r="25">
      <c r="A25" s="13" t="s">
        <v>78</v>
      </c>
      <c r="B25" s="13" t="s">
        <v>79</v>
      </c>
      <c r="C25" s="48">
        <v>1.35689102598537E7</v>
      </c>
      <c r="D25" s="48">
        <v>207972.244399366</v>
      </c>
      <c r="E25" s="48">
        <v>1008082.13604161</v>
      </c>
      <c r="J25" s="48"/>
      <c r="K25" s="48"/>
    </row>
    <row r="26">
      <c r="A26" s="13" t="s">
        <v>80</v>
      </c>
      <c r="B26" s="13" t="s">
        <v>81</v>
      </c>
      <c r="C26" s="48">
        <v>9186215.25456992</v>
      </c>
      <c r="D26" s="48">
        <v>850580.230271374</v>
      </c>
      <c r="E26" s="48">
        <v>783094.997014292</v>
      </c>
      <c r="J26" s="48"/>
      <c r="K26" s="48"/>
    </row>
    <row r="27">
      <c r="A27" s="13" t="s">
        <v>82</v>
      </c>
      <c r="B27" s="13" t="s">
        <v>83</v>
      </c>
      <c r="C27" s="48">
        <v>9.41488540651903E7</v>
      </c>
      <c r="D27" s="48">
        <v>1.22814171135154E7</v>
      </c>
      <c r="E27" s="48">
        <v>1.57918954075712E7</v>
      </c>
      <c r="J27" s="48"/>
      <c r="K27" s="48"/>
    </row>
    <row r="28">
      <c r="A28" s="13" t="s">
        <v>84</v>
      </c>
      <c r="B28" s="13" t="s">
        <v>85</v>
      </c>
      <c r="C28" s="48">
        <v>765919.96351628</v>
      </c>
      <c r="D28" s="48">
        <v>74421.1174173716</v>
      </c>
      <c r="E28" s="48">
        <v>74980.5893182575</v>
      </c>
      <c r="J28" s="48"/>
      <c r="K28" s="48"/>
    </row>
    <row r="29">
      <c r="A29" s="13" t="s">
        <v>86</v>
      </c>
      <c r="B29" s="13" t="s">
        <v>87</v>
      </c>
      <c r="C29" s="48">
        <v>4035380.62940936</v>
      </c>
      <c r="D29" s="48">
        <v>441023.865818621</v>
      </c>
      <c r="E29" s="48">
        <v>491072.376961792</v>
      </c>
      <c r="J29" s="48"/>
      <c r="K29" s="48"/>
    </row>
    <row r="30">
      <c r="A30" s="13" t="s">
        <v>88</v>
      </c>
      <c r="B30" s="13" t="s">
        <v>89</v>
      </c>
      <c r="C30" s="48">
        <v>4281936.79355933</v>
      </c>
      <c r="D30" s="48">
        <v>304387.507096893</v>
      </c>
      <c r="E30" s="48">
        <v>467760.040260801</v>
      </c>
      <c r="J30" s="48"/>
      <c r="K30" s="48"/>
    </row>
    <row r="31">
      <c r="A31" s="13" t="s">
        <v>90</v>
      </c>
      <c r="B31" s="13" t="s">
        <v>91</v>
      </c>
      <c r="C31" s="48">
        <v>7.02706545489582E8</v>
      </c>
      <c r="D31" s="48">
        <v>3.50093244209551E7</v>
      </c>
      <c r="E31" s="48">
        <v>8.29644085451369E7</v>
      </c>
      <c r="J31" s="48"/>
      <c r="K31" s="48"/>
    </row>
    <row r="32">
      <c r="A32" s="13" t="s">
        <v>92</v>
      </c>
      <c r="B32" s="13" t="s">
        <v>93</v>
      </c>
      <c r="C32" s="48">
        <v>1.21221550704211E7</v>
      </c>
      <c r="D32" s="48">
        <v>1246349.820892</v>
      </c>
      <c r="E32" s="48">
        <v>747339.828077717</v>
      </c>
      <c r="J32" s="48"/>
      <c r="K32" s="48"/>
    </row>
    <row r="33">
      <c r="A33" s="13" t="s">
        <v>94</v>
      </c>
      <c r="B33" s="13" t="s">
        <v>95</v>
      </c>
      <c r="C33" s="48">
        <v>1.77055356697096E7</v>
      </c>
      <c r="D33" s="48">
        <v>650127.293563283</v>
      </c>
      <c r="E33" s="48">
        <v>920575.842192025</v>
      </c>
      <c r="J33" s="48"/>
      <c r="K33" s="48"/>
    </row>
    <row r="34">
      <c r="A34" s="13" t="s">
        <v>96</v>
      </c>
      <c r="B34" s="13" t="s">
        <v>97</v>
      </c>
      <c r="C34" s="48">
        <v>687248.066301852</v>
      </c>
      <c r="D34" s="48">
        <v>39479.6929061927</v>
      </c>
      <c r="E34" s="48">
        <v>35394.0722069281</v>
      </c>
      <c r="J34" s="48"/>
      <c r="K34" s="48"/>
    </row>
    <row r="35">
      <c r="A35" s="13" t="s">
        <v>98</v>
      </c>
      <c r="B35" s="13" t="s">
        <v>99</v>
      </c>
      <c r="C35" s="48">
        <v>1644780.09067312</v>
      </c>
      <c r="D35" s="48">
        <v>177434.037679582</v>
      </c>
      <c r="E35" s="48">
        <v>64230.3103174319</v>
      </c>
      <c r="J35" s="48"/>
      <c r="K35" s="48"/>
    </row>
    <row r="36">
      <c r="A36" s="13" t="s">
        <v>100</v>
      </c>
      <c r="B36" s="13" t="s">
        <v>101</v>
      </c>
      <c r="C36" s="48">
        <v>1.08743226285017E7</v>
      </c>
      <c r="D36" s="48">
        <v>1485311.33841078</v>
      </c>
      <c r="E36" s="48">
        <v>618253.364881009</v>
      </c>
      <c r="J36" s="48"/>
      <c r="K36" s="48"/>
    </row>
    <row r="37">
      <c r="A37" s="13" t="s">
        <v>102</v>
      </c>
      <c r="B37" s="13" t="s">
        <v>103</v>
      </c>
      <c r="C37" s="48">
        <v>2224294.79304043</v>
      </c>
      <c r="D37" s="48">
        <v>32070.4495491189</v>
      </c>
      <c r="E37" s="48">
        <v>128651.129201895</v>
      </c>
      <c r="J37" s="48"/>
      <c r="K37" s="48"/>
    </row>
    <row r="38">
      <c r="A38" s="13" t="s">
        <v>104</v>
      </c>
      <c r="B38" s="13" t="s">
        <v>105</v>
      </c>
      <c r="C38" s="48">
        <v>4597.58424874161</v>
      </c>
      <c r="D38" s="48">
        <v>215.936456394048</v>
      </c>
      <c r="E38" s="48">
        <v>1077.45045677571</v>
      </c>
      <c r="J38" s="48"/>
      <c r="K38" s="48"/>
    </row>
    <row r="39">
      <c r="A39" s="13" t="s">
        <v>106</v>
      </c>
      <c r="B39" s="13" t="s">
        <v>107</v>
      </c>
      <c r="C39" s="48">
        <v>2671043.3089773</v>
      </c>
      <c r="D39" s="48">
        <v>244291.730453528</v>
      </c>
      <c r="E39" s="48">
        <v>161521.734325007</v>
      </c>
      <c r="J39" s="48"/>
      <c r="K39" s="48"/>
    </row>
    <row r="40">
      <c r="A40" s="13" t="s">
        <v>108</v>
      </c>
      <c r="B40" s="13" t="s">
        <v>109</v>
      </c>
      <c r="C40" s="48">
        <v>5853034.98413913</v>
      </c>
      <c r="D40" s="48">
        <v>558419.866375746</v>
      </c>
      <c r="E40" s="48">
        <v>346202.068533209</v>
      </c>
      <c r="J40" s="48"/>
      <c r="K40" s="48"/>
    </row>
    <row r="41">
      <c r="A41" s="13" t="s">
        <v>110</v>
      </c>
      <c r="B41" s="13" t="s">
        <v>111</v>
      </c>
      <c r="C41" s="48">
        <v>2.7726952689281E7</v>
      </c>
      <c r="D41" s="48">
        <v>949880.409331563</v>
      </c>
      <c r="E41" s="48">
        <v>2929921.9563676</v>
      </c>
      <c r="J41" s="48"/>
      <c r="K41" s="48"/>
    </row>
    <row r="42">
      <c r="A42" s="13" t="s">
        <v>112</v>
      </c>
      <c r="B42" s="13" t="s">
        <v>113</v>
      </c>
      <c r="C42" s="48">
        <v>1692785.71538092</v>
      </c>
      <c r="D42" s="48">
        <v>66785.2482308478</v>
      </c>
      <c r="E42" s="48">
        <v>146393.404284062</v>
      </c>
      <c r="J42" s="48"/>
      <c r="K42" s="48"/>
    </row>
    <row r="43">
      <c r="A43" s="13" t="s">
        <v>114</v>
      </c>
      <c r="B43" s="13" t="s">
        <v>115</v>
      </c>
      <c r="C43" s="48">
        <v>327863.051831021</v>
      </c>
      <c r="D43" s="48">
        <v>17497.3748469499</v>
      </c>
      <c r="E43" s="48">
        <v>43710.7968593511</v>
      </c>
      <c r="J43" s="48"/>
      <c r="K43" s="48"/>
    </row>
    <row r="44">
      <c r="A44" s="13" t="s">
        <v>116</v>
      </c>
      <c r="B44" s="13" t="s">
        <v>117</v>
      </c>
      <c r="C44" s="48">
        <v>539195.274923633</v>
      </c>
      <c r="D44" s="48">
        <v>5230.96585664892</v>
      </c>
      <c r="E44" s="48">
        <v>22812.0107302639</v>
      </c>
      <c r="J44" s="48"/>
      <c r="K44" s="48"/>
    </row>
    <row r="45">
      <c r="A45" s="13" t="s">
        <v>118</v>
      </c>
      <c r="B45" s="13" t="s">
        <v>119</v>
      </c>
      <c r="C45" s="48">
        <v>3.14789628775619E7</v>
      </c>
      <c r="D45" s="48">
        <v>1438799.34855029</v>
      </c>
      <c r="E45" s="48">
        <v>4037451.58903256</v>
      </c>
      <c r="J45" s="48"/>
      <c r="K45" s="48"/>
    </row>
    <row r="46">
      <c r="A46" s="13" t="s">
        <v>120</v>
      </c>
      <c r="B46" s="13" t="s">
        <v>121</v>
      </c>
      <c r="C46" s="48">
        <v>3.41851685307516E8</v>
      </c>
      <c r="D46" s="48">
        <v>2.26707881012642E7</v>
      </c>
      <c r="E46" s="48">
        <v>4.4409035890596E7</v>
      </c>
      <c r="J46" s="48"/>
      <c r="K46" s="48"/>
    </row>
    <row r="47">
      <c r="A47" s="13" t="s">
        <v>122</v>
      </c>
      <c r="B47" s="13" t="s">
        <v>123</v>
      </c>
      <c r="C47" s="48">
        <v>203446.345010414</v>
      </c>
      <c r="D47" s="48">
        <v>5225.85001048021</v>
      </c>
      <c r="E47" s="48">
        <v>8772.42992981331</v>
      </c>
      <c r="J47" s="48"/>
      <c r="K47" s="48"/>
    </row>
    <row r="48">
      <c r="A48" s="13" t="s">
        <v>124</v>
      </c>
      <c r="B48" s="13" t="s">
        <v>125</v>
      </c>
      <c r="C48" s="48">
        <v>340492.103558576</v>
      </c>
      <c r="D48" s="48">
        <v>18489.2320432508</v>
      </c>
      <c r="E48" s="48">
        <v>22879.7125853951</v>
      </c>
      <c r="J48" s="48"/>
      <c r="K48" s="48"/>
    </row>
    <row r="49">
      <c r="A49" s="13" t="s">
        <v>126</v>
      </c>
      <c r="B49" s="13" t="s">
        <v>127</v>
      </c>
      <c r="C49" s="48">
        <v>271761.787457979</v>
      </c>
      <c r="D49" s="48">
        <v>42797.5458787231</v>
      </c>
      <c r="E49" s="48">
        <v>33996.756429408</v>
      </c>
      <c r="J49" s="48"/>
      <c r="K49" s="48"/>
    </row>
    <row r="50">
      <c r="A50" s="13" t="s">
        <v>128</v>
      </c>
      <c r="B50" s="13" t="s">
        <v>129</v>
      </c>
      <c r="C50" s="48">
        <v>512279.598183506</v>
      </c>
      <c r="D50" s="48">
        <v>29031.3473585082</v>
      </c>
      <c r="E50" s="48">
        <v>55996.1009435424</v>
      </c>
      <c r="J50" s="48"/>
      <c r="K50" s="48"/>
    </row>
    <row r="51">
      <c r="A51" s="13" t="s">
        <v>130</v>
      </c>
      <c r="B51" s="13" t="s">
        <v>131</v>
      </c>
      <c r="C51" s="48">
        <v>1.65092419993881E7</v>
      </c>
      <c r="D51" s="48">
        <v>1165063.56863364</v>
      </c>
      <c r="E51" s="48">
        <v>1058282.99177651</v>
      </c>
      <c r="J51" s="48"/>
      <c r="K51" s="48"/>
    </row>
    <row r="52">
      <c r="A52" s="13" t="s">
        <v>132</v>
      </c>
      <c r="B52" s="13" t="s">
        <v>133</v>
      </c>
      <c r="C52" s="48">
        <v>6600980.29997474</v>
      </c>
      <c r="D52" s="48">
        <v>565903.141615901</v>
      </c>
      <c r="E52" s="48">
        <v>437733.509317084</v>
      </c>
      <c r="J52" s="48"/>
      <c r="K52" s="48"/>
    </row>
    <row r="53">
      <c r="A53" s="13" t="s">
        <v>134</v>
      </c>
      <c r="B53" s="13" t="s">
        <v>135</v>
      </c>
      <c r="C53" s="48">
        <v>6702710.3238027</v>
      </c>
      <c r="D53" s="48">
        <v>534661.022650318</v>
      </c>
      <c r="E53" s="48">
        <v>589962.191842217</v>
      </c>
      <c r="J53" s="48"/>
      <c r="K53" s="48"/>
    </row>
    <row r="54">
      <c r="A54" s="13" t="s">
        <v>136</v>
      </c>
      <c r="B54" s="13" t="s">
        <v>137</v>
      </c>
      <c r="C54" s="48">
        <v>402121.299370162</v>
      </c>
      <c r="D54" s="48">
        <v>44812.1800753576</v>
      </c>
      <c r="E54" s="48">
        <v>33934.0298879062</v>
      </c>
      <c r="J54" s="48"/>
      <c r="K54" s="48"/>
    </row>
    <row r="55">
      <c r="A55" s="13" t="s">
        <v>138</v>
      </c>
      <c r="B55" s="13" t="s">
        <v>139</v>
      </c>
      <c r="C55" s="48">
        <v>878789.602408122</v>
      </c>
      <c r="D55" s="48">
        <v>33524.7443035568</v>
      </c>
      <c r="E55" s="48">
        <v>59693.8771997781</v>
      </c>
      <c r="J55" s="48"/>
      <c r="K55" s="48"/>
    </row>
    <row r="56">
      <c r="A56" s="13" t="s">
        <v>140</v>
      </c>
      <c r="B56" s="13" t="s">
        <v>141</v>
      </c>
      <c r="C56" s="48">
        <v>1027942.61873345</v>
      </c>
      <c r="D56" s="48">
        <v>53496.5529831401</v>
      </c>
      <c r="E56" s="48">
        <v>85934.2705080699</v>
      </c>
      <c r="J56" s="48"/>
      <c r="K56" s="48"/>
    </row>
    <row r="57">
      <c r="A57" s="13" t="s">
        <v>142</v>
      </c>
      <c r="B57" s="13" t="s">
        <v>143</v>
      </c>
      <c r="C57" s="48">
        <v>2336778.72015754</v>
      </c>
      <c r="D57" s="48">
        <v>349569.799120778</v>
      </c>
      <c r="E57" s="48">
        <v>154494.866783817</v>
      </c>
      <c r="J57" s="48"/>
      <c r="K57" s="48"/>
    </row>
    <row r="58">
      <c r="A58" s="13" t="s">
        <v>144</v>
      </c>
      <c r="B58" s="13" t="s">
        <v>145</v>
      </c>
      <c r="C58" s="48">
        <v>4.09419586717939E8</v>
      </c>
      <c r="D58" s="48">
        <v>1.91050983968638E7</v>
      </c>
      <c r="E58" s="48">
        <v>4.5581557460817E7</v>
      </c>
      <c r="J58" s="48"/>
      <c r="K58" s="48"/>
    </row>
    <row r="59">
      <c r="A59" s="13" t="s">
        <v>146</v>
      </c>
      <c r="B59" s="13" t="s">
        <v>147</v>
      </c>
      <c r="C59" s="48">
        <v>1.93621179945008E8</v>
      </c>
      <c r="D59" s="48">
        <v>3.90363050438307E7</v>
      </c>
      <c r="E59" s="48">
        <v>8136033.9674568</v>
      </c>
      <c r="J59" s="48"/>
      <c r="K59" s="48"/>
    </row>
    <row r="60">
      <c r="A60" s="13" t="s">
        <v>148</v>
      </c>
      <c r="B60" s="13" t="s">
        <v>149</v>
      </c>
      <c r="C60" s="48">
        <v>2.52031412221932E7</v>
      </c>
      <c r="D60" s="48">
        <v>1001748.57436357</v>
      </c>
      <c r="E60" s="48">
        <v>3155603.05327323</v>
      </c>
      <c r="J60" s="48"/>
      <c r="K60" s="48"/>
    </row>
    <row r="61">
      <c r="A61" s="13" t="s">
        <v>150</v>
      </c>
      <c r="B61" s="13" t="s">
        <v>151</v>
      </c>
      <c r="C61" s="48">
        <v>8115614.14291461</v>
      </c>
      <c r="D61" s="48">
        <v>217673.12408896</v>
      </c>
      <c r="E61" s="48">
        <v>1075588.01551269</v>
      </c>
      <c r="J61" s="48"/>
      <c r="K61" s="48"/>
    </row>
    <row r="62">
      <c r="A62" s="13" t="s">
        <v>152</v>
      </c>
      <c r="B62" s="13" t="s">
        <v>153</v>
      </c>
      <c r="C62" s="48">
        <v>617649.650467956</v>
      </c>
      <c r="D62" s="48">
        <v>54335.2522558732</v>
      </c>
      <c r="E62" s="48">
        <v>62554.968735136</v>
      </c>
      <c r="J62" s="48"/>
      <c r="K62" s="48"/>
    </row>
    <row r="63">
      <c r="A63" s="13" t="s">
        <v>154</v>
      </c>
      <c r="B63" s="13" t="s">
        <v>155</v>
      </c>
      <c r="C63" s="48">
        <v>219289.970666021</v>
      </c>
      <c r="D63" s="48">
        <v>21357.818161851</v>
      </c>
      <c r="E63" s="48">
        <v>14523.732794565</v>
      </c>
      <c r="J63" s="48"/>
      <c r="K63" s="48"/>
    </row>
    <row r="64">
      <c r="A64" s="13" t="s">
        <v>156</v>
      </c>
      <c r="B64" s="13" t="s">
        <v>157</v>
      </c>
      <c r="C64" s="48">
        <v>1.24039732280617E7</v>
      </c>
      <c r="D64" s="48">
        <v>151659.529654043</v>
      </c>
      <c r="E64" s="48">
        <v>1140449.91910283</v>
      </c>
      <c r="J64" s="48"/>
      <c r="K64" s="48"/>
    </row>
    <row r="65">
      <c r="A65" s="13" t="s">
        <v>158</v>
      </c>
      <c r="B65" s="13" t="s">
        <v>159</v>
      </c>
      <c r="C65" s="48">
        <v>307840.382936217</v>
      </c>
      <c r="D65" s="48">
        <v>37287.4556164148</v>
      </c>
      <c r="E65" s="48">
        <v>32170.3099858159</v>
      </c>
      <c r="J65" s="48"/>
      <c r="K65" s="48"/>
    </row>
    <row r="66">
      <c r="A66" s="13" t="s">
        <v>160</v>
      </c>
      <c r="B66" s="13" t="s">
        <v>161</v>
      </c>
      <c r="C66" s="48">
        <v>2.10253225309244E7</v>
      </c>
      <c r="D66" s="48">
        <v>1264107.29591303</v>
      </c>
      <c r="E66" s="48">
        <v>2997751.23422559</v>
      </c>
      <c r="J66" s="48"/>
      <c r="K66" s="48"/>
    </row>
    <row r="67">
      <c r="A67" s="13" t="s">
        <v>162</v>
      </c>
      <c r="B67" s="13" t="s">
        <v>163</v>
      </c>
      <c r="C67" s="48">
        <v>7460369.83598263</v>
      </c>
      <c r="D67" s="48">
        <v>318742.861074486</v>
      </c>
      <c r="E67" s="48">
        <v>918519.676322511</v>
      </c>
      <c r="J67" s="48"/>
      <c r="K67" s="48"/>
    </row>
    <row r="68">
      <c r="A68" s="13" t="s">
        <v>164</v>
      </c>
      <c r="B68" s="13" t="s">
        <v>165</v>
      </c>
      <c r="C68" s="48">
        <v>5737180.92136491</v>
      </c>
      <c r="D68" s="48">
        <v>92740.124851961</v>
      </c>
      <c r="E68" s="48">
        <v>536232.903256941</v>
      </c>
      <c r="J68" s="48"/>
      <c r="K68" s="48"/>
    </row>
    <row r="69">
      <c r="A69" s="13" t="s">
        <v>166</v>
      </c>
      <c r="B69" s="13" t="s">
        <v>167</v>
      </c>
      <c r="C69" s="48">
        <v>5290900.08226336</v>
      </c>
      <c r="D69" s="48">
        <v>178072.585389835</v>
      </c>
      <c r="E69" s="48">
        <v>614286.511929321</v>
      </c>
      <c r="J69" s="48"/>
      <c r="K69" s="48"/>
    </row>
    <row r="70">
      <c r="A70" s="13" t="s">
        <v>168</v>
      </c>
      <c r="B70" s="13" t="s">
        <v>169</v>
      </c>
      <c r="C70" s="48">
        <v>87379.8979126748</v>
      </c>
      <c r="D70" s="48">
        <v>2143.10150794325</v>
      </c>
      <c r="E70" s="48">
        <v>7845.58483727609</v>
      </c>
      <c r="J70" s="48"/>
      <c r="K70" s="48"/>
    </row>
    <row r="71">
      <c r="A71" s="13" t="s">
        <v>170</v>
      </c>
      <c r="B71" s="13" t="s">
        <v>171</v>
      </c>
      <c r="C71" s="48">
        <v>2246820.2853425</v>
      </c>
      <c r="D71" s="48">
        <v>74307.6290808605</v>
      </c>
      <c r="E71" s="48">
        <v>294372.972961947</v>
      </c>
      <c r="J71" s="48"/>
      <c r="K71" s="48"/>
    </row>
    <row r="72">
      <c r="A72" s="13" t="s">
        <v>172</v>
      </c>
      <c r="B72" s="13" t="s">
        <v>173</v>
      </c>
      <c r="C72" s="48">
        <v>6524697.45212098</v>
      </c>
      <c r="D72" s="48">
        <v>108371.020604229</v>
      </c>
      <c r="E72" s="48">
        <v>506318.703864735</v>
      </c>
      <c r="J72" s="48"/>
      <c r="K72" s="48"/>
    </row>
    <row r="73">
      <c r="A73" s="13" t="s">
        <v>174</v>
      </c>
      <c r="B73" s="13" t="s">
        <v>175</v>
      </c>
      <c r="C73" s="48">
        <v>494795.525353516</v>
      </c>
      <c r="D73" s="48">
        <v>46358.6728331687</v>
      </c>
      <c r="E73" s="48">
        <v>50914.1889109394</v>
      </c>
      <c r="J73" s="48"/>
      <c r="K73" s="48"/>
    </row>
    <row r="74">
      <c r="A74" s="13" t="s">
        <v>176</v>
      </c>
      <c r="B74" s="13" t="s">
        <v>177</v>
      </c>
      <c r="C74" s="48">
        <v>114062.804732853</v>
      </c>
      <c r="D74" s="48">
        <v>4200.2969355841</v>
      </c>
      <c r="E74" s="48">
        <v>12884.8464727281</v>
      </c>
      <c r="J74" s="48"/>
      <c r="K74" s="48"/>
    </row>
    <row r="75">
      <c r="A75" s="13" t="s">
        <v>178</v>
      </c>
      <c r="B75" s="13" t="s">
        <v>179</v>
      </c>
      <c r="C75" s="48">
        <v>596473.267386851</v>
      </c>
      <c r="D75" s="48">
        <v>37125.2630801916</v>
      </c>
      <c r="E75" s="48">
        <v>33066.8698633937</v>
      </c>
      <c r="J75" s="48"/>
      <c r="K75" s="48"/>
    </row>
    <row r="76">
      <c r="A76" s="13" t="s">
        <v>180</v>
      </c>
      <c r="B76" s="13" t="s">
        <v>181</v>
      </c>
      <c r="C76" s="48">
        <v>502909.420798306</v>
      </c>
      <c r="D76" s="48">
        <v>51601.2460391967</v>
      </c>
      <c r="E76" s="48">
        <v>51727.3185231466</v>
      </c>
      <c r="J76" s="48"/>
      <c r="K76" s="48"/>
    </row>
    <row r="77">
      <c r="A77" s="13" t="s">
        <v>182</v>
      </c>
      <c r="B77" s="13" t="s">
        <v>183</v>
      </c>
      <c r="C77" s="48">
        <v>5732596.73571693</v>
      </c>
      <c r="D77" s="48">
        <v>88439.6616730483</v>
      </c>
      <c r="E77" s="48">
        <v>405016.975744464</v>
      </c>
      <c r="J77" s="48"/>
      <c r="K77" s="48"/>
    </row>
    <row r="78">
      <c r="A78" s="13" t="s">
        <v>184</v>
      </c>
      <c r="B78" s="13" t="s">
        <v>185</v>
      </c>
      <c r="C78" s="48">
        <v>8867349.43627547</v>
      </c>
      <c r="D78" s="48">
        <v>371093.440902278</v>
      </c>
      <c r="E78" s="48">
        <v>827908.192011774</v>
      </c>
      <c r="J78" s="48"/>
      <c r="K78" s="48"/>
    </row>
    <row r="79">
      <c r="A79" s="13" t="s">
        <v>186</v>
      </c>
      <c r="B79" s="13" t="s">
        <v>187</v>
      </c>
      <c r="C79" s="48">
        <v>4.11371443165364E7</v>
      </c>
      <c r="D79" s="48">
        <v>1.29797101897302E7</v>
      </c>
      <c r="E79" s="48">
        <v>516921.311361377</v>
      </c>
      <c r="J79" s="48"/>
      <c r="K79" s="48"/>
    </row>
    <row r="80">
      <c r="A80" s="13" t="s">
        <v>188</v>
      </c>
      <c r="B80" s="13" t="s">
        <v>189</v>
      </c>
      <c r="C80" s="48">
        <v>1.06413932657214E7</v>
      </c>
      <c r="D80" s="48">
        <v>511905.812097542</v>
      </c>
      <c r="E80" s="48">
        <v>1107202.4965504</v>
      </c>
      <c r="J80" s="48"/>
      <c r="K80" s="48"/>
    </row>
    <row r="81">
      <c r="A81" s="13" t="s">
        <v>190</v>
      </c>
      <c r="B81" s="13" t="s">
        <v>191</v>
      </c>
      <c r="C81" s="48">
        <v>490702.680460914</v>
      </c>
      <c r="D81" s="48">
        <v>7595.92858186217</v>
      </c>
      <c r="E81" s="48">
        <v>48408.2754143515</v>
      </c>
      <c r="J81" s="48"/>
      <c r="K81" s="48"/>
    </row>
    <row r="82">
      <c r="A82" s="13" t="s">
        <v>192</v>
      </c>
      <c r="B82" s="13" t="s">
        <v>193</v>
      </c>
      <c r="C82" s="48">
        <v>208015.135100649</v>
      </c>
      <c r="D82" s="48">
        <v>562.503278112847</v>
      </c>
      <c r="E82" s="48">
        <v>6564.7059175887</v>
      </c>
      <c r="J82" s="48"/>
      <c r="K82" s="48"/>
    </row>
    <row r="83">
      <c r="A83" s="13" t="s">
        <v>194</v>
      </c>
      <c r="B83" s="13" t="s">
        <v>195</v>
      </c>
      <c r="C83" s="48">
        <v>4.27429105017786E7</v>
      </c>
      <c r="D83" s="48">
        <v>2401685.65900805</v>
      </c>
      <c r="E83" s="48">
        <v>4502643.68205043</v>
      </c>
      <c r="J83" s="48"/>
      <c r="K83" s="48"/>
    </row>
    <row r="84">
      <c r="A84" s="13" t="s">
        <v>196</v>
      </c>
      <c r="B84" s="13" t="s">
        <v>197</v>
      </c>
      <c r="C84" s="48">
        <v>2035628.96935179</v>
      </c>
      <c r="D84" s="48">
        <v>218651.730861105</v>
      </c>
      <c r="E84" s="48">
        <v>261924.268421375</v>
      </c>
      <c r="J84" s="48"/>
      <c r="K84" s="48"/>
    </row>
    <row r="85">
      <c r="A85" s="13" t="s">
        <v>198</v>
      </c>
      <c r="B85" s="13" t="s">
        <v>199</v>
      </c>
      <c r="C85" s="48">
        <v>444189.867388319</v>
      </c>
      <c r="D85" s="48">
        <v>22634.6852738228</v>
      </c>
      <c r="E85" s="48">
        <v>62617.554847438</v>
      </c>
      <c r="J85" s="48"/>
      <c r="K85" s="48"/>
    </row>
    <row r="86">
      <c r="A86" s="13" t="s">
        <v>200</v>
      </c>
      <c r="B86" s="13" t="s">
        <v>201</v>
      </c>
      <c r="C86" s="48">
        <v>5518878.46059537</v>
      </c>
      <c r="D86" s="48">
        <v>421942.06419793</v>
      </c>
      <c r="E86" s="48">
        <v>634612.267317944</v>
      </c>
      <c r="J86" s="48"/>
      <c r="K86" s="48"/>
    </row>
    <row r="87">
      <c r="A87" s="13" t="s">
        <v>202</v>
      </c>
      <c r="B87" s="13" t="s">
        <v>203</v>
      </c>
      <c r="C87" s="48">
        <v>4965734.59572733</v>
      </c>
      <c r="D87" s="48">
        <v>297405.73711558</v>
      </c>
      <c r="E87" s="48">
        <v>501654.59682232</v>
      </c>
      <c r="J87" s="48"/>
      <c r="K87" s="48"/>
    </row>
    <row r="88">
      <c r="A88" s="13" t="s">
        <v>204</v>
      </c>
      <c r="B88" s="13" t="s">
        <v>205</v>
      </c>
      <c r="C88" s="48">
        <v>268119.478701767</v>
      </c>
      <c r="D88" s="48">
        <v>7698.13071042522</v>
      </c>
      <c r="E88" s="48">
        <v>29317.5493926509</v>
      </c>
      <c r="J88" s="48"/>
      <c r="K88" s="48"/>
    </row>
    <row r="89">
      <c r="A89" s="13" t="s">
        <v>206</v>
      </c>
      <c r="B89" s="13" t="s">
        <v>207</v>
      </c>
      <c r="C89" s="48">
        <v>1.19660012774307E7</v>
      </c>
      <c r="D89" s="48">
        <v>357356.111914686</v>
      </c>
      <c r="E89" s="48">
        <v>1280787.42032513</v>
      </c>
      <c r="J89" s="48"/>
      <c r="K89" s="48"/>
    </row>
    <row r="90">
      <c r="A90" s="13" t="s">
        <v>208</v>
      </c>
      <c r="B90" s="13" t="s">
        <v>209</v>
      </c>
      <c r="C90" s="48">
        <v>1270232.72219348</v>
      </c>
      <c r="D90" s="48">
        <v>42324.1991222166</v>
      </c>
      <c r="E90" s="48">
        <v>151097.039878566</v>
      </c>
      <c r="J90" s="48"/>
      <c r="K90" s="48"/>
    </row>
    <row r="91">
      <c r="A91" s="13" t="s">
        <v>210</v>
      </c>
      <c r="B91" s="13" t="s">
        <v>211</v>
      </c>
      <c r="C91" s="48">
        <v>2070672.92769964</v>
      </c>
      <c r="D91" s="48">
        <v>98978.167646637</v>
      </c>
      <c r="E91" s="48">
        <v>191495.753959241</v>
      </c>
      <c r="J91" s="48"/>
      <c r="K91" s="48"/>
    </row>
    <row r="92">
      <c r="A92" s="13" t="s">
        <v>212</v>
      </c>
      <c r="B92" s="13" t="s">
        <v>213</v>
      </c>
      <c r="C92" s="48">
        <v>7221823.43916639</v>
      </c>
      <c r="D92" s="48">
        <v>443285.217843119</v>
      </c>
      <c r="E92" s="48">
        <v>979051.980230461</v>
      </c>
      <c r="J92" s="48"/>
      <c r="K92" s="48"/>
    </row>
    <row r="93">
      <c r="A93" s="13" t="s">
        <v>214</v>
      </c>
      <c r="B93" s="13" t="s">
        <v>215</v>
      </c>
      <c r="C93" s="48">
        <v>7.09624630666136E7</v>
      </c>
      <c r="D93" s="48">
        <v>4668084.38496432</v>
      </c>
      <c r="E93" s="48">
        <v>5667925.81309122</v>
      </c>
      <c r="J93" s="48"/>
      <c r="K93" s="48"/>
    </row>
    <row r="94">
      <c r="A94" s="13" t="s">
        <v>216</v>
      </c>
      <c r="B94" s="13" t="s">
        <v>217</v>
      </c>
      <c r="C94" s="48">
        <v>665684.384090783</v>
      </c>
      <c r="D94" s="48">
        <v>25806.9339858601</v>
      </c>
      <c r="E94" s="48">
        <v>82086.4987298987</v>
      </c>
      <c r="J94" s="48"/>
      <c r="K94" s="48"/>
    </row>
    <row r="95">
      <c r="A95" s="13" t="s">
        <v>218</v>
      </c>
      <c r="B95" s="13" t="s">
        <v>219</v>
      </c>
      <c r="C95" s="48">
        <v>1153715.45764003</v>
      </c>
      <c r="D95" s="48">
        <v>44736.3528018531</v>
      </c>
      <c r="E95" s="48">
        <v>155787.365331625</v>
      </c>
      <c r="J95" s="48"/>
      <c r="K95" s="48"/>
    </row>
    <row r="96">
      <c r="A96" s="13" t="s">
        <v>220</v>
      </c>
      <c r="B96" s="13" t="s">
        <v>221</v>
      </c>
      <c r="C96" s="48">
        <v>353288.937325998</v>
      </c>
      <c r="D96" s="48">
        <v>9464.41552787302</v>
      </c>
      <c r="E96" s="48">
        <v>32788.526146435</v>
      </c>
      <c r="J96" s="48"/>
      <c r="K96" s="48"/>
    </row>
    <row r="97">
      <c r="A97" s="13" t="s">
        <v>222</v>
      </c>
      <c r="B97" s="13" t="s">
        <v>223</v>
      </c>
      <c r="C97" s="48">
        <v>4.71261842765894E7</v>
      </c>
      <c r="D97" s="48">
        <v>1659225.95358044</v>
      </c>
      <c r="E97" s="48">
        <v>5192282.66501683</v>
      </c>
      <c r="J97" s="48"/>
      <c r="K97" s="48"/>
    </row>
    <row r="98">
      <c r="A98" s="13" t="s">
        <v>224</v>
      </c>
      <c r="B98" s="13" t="s">
        <v>225</v>
      </c>
      <c r="C98" s="48">
        <v>837378.507354202</v>
      </c>
      <c r="D98" s="48">
        <v>23073.2821404639</v>
      </c>
      <c r="E98" s="48">
        <v>53461.1183548746</v>
      </c>
      <c r="J98" s="48"/>
      <c r="K98" s="48"/>
    </row>
    <row r="99">
      <c r="A99" s="13" t="s">
        <v>226</v>
      </c>
      <c r="B99" s="13" t="s">
        <v>227</v>
      </c>
      <c r="C99" s="48">
        <v>2594100.98378428</v>
      </c>
      <c r="D99" s="48">
        <v>622828.781410412</v>
      </c>
      <c r="E99" s="48">
        <v>83894.3235782548</v>
      </c>
      <c r="J99" s="48"/>
      <c r="K99" s="48"/>
    </row>
    <row r="100">
      <c r="A100" s="13" t="s">
        <v>228</v>
      </c>
      <c r="B100" s="13" t="s">
        <v>229</v>
      </c>
      <c r="C100" s="48">
        <v>1.85793844661444E7</v>
      </c>
      <c r="D100" s="48">
        <v>2372044.80079829</v>
      </c>
      <c r="E100" s="48">
        <v>5106586.18627078</v>
      </c>
      <c r="J100" s="48"/>
      <c r="K100" s="48"/>
    </row>
    <row r="101">
      <c r="A101" s="13" t="s">
        <v>230</v>
      </c>
      <c r="B101" s="13" t="s">
        <v>231</v>
      </c>
      <c r="C101" s="48">
        <v>9154256.83109553</v>
      </c>
      <c r="D101" s="48">
        <v>441695.93515808</v>
      </c>
      <c r="E101" s="48">
        <v>751800.242672502</v>
      </c>
      <c r="J101" s="48"/>
      <c r="K101" s="48"/>
    </row>
    <row r="102">
      <c r="A102" s="13" t="s">
        <v>232</v>
      </c>
      <c r="B102" s="13" t="s">
        <v>233</v>
      </c>
      <c r="C102" s="48">
        <v>3.68220705284742E7</v>
      </c>
      <c r="D102" s="48">
        <v>3119222.1936385</v>
      </c>
      <c r="E102" s="48">
        <v>2600889.78158429</v>
      </c>
      <c r="J102" s="48"/>
      <c r="K102" s="48"/>
    </row>
    <row r="103">
      <c r="A103" s="13" t="s">
        <v>234</v>
      </c>
      <c r="B103" s="13" t="s">
        <v>235</v>
      </c>
      <c r="C103" s="48">
        <v>15746.2477330484</v>
      </c>
      <c r="D103" s="48">
        <v>303.220107503785</v>
      </c>
      <c r="E103" s="48">
        <v>1315.72308359756</v>
      </c>
      <c r="J103" s="48"/>
      <c r="K103" s="48"/>
    </row>
    <row r="104">
      <c r="A104" s="13" t="s">
        <v>236</v>
      </c>
      <c r="B104" s="13" t="s">
        <v>237</v>
      </c>
      <c r="C104" s="48">
        <v>1.41374965696175E8</v>
      </c>
      <c r="D104" s="48">
        <v>9356196.8359486</v>
      </c>
      <c r="E104" s="48">
        <v>2.07900496521772E7</v>
      </c>
      <c r="J104" s="48"/>
      <c r="K104" s="48"/>
    </row>
    <row r="105">
      <c r="A105" s="13" t="s">
        <v>238</v>
      </c>
      <c r="B105" s="13" t="s">
        <v>239</v>
      </c>
      <c r="C105" s="48">
        <v>2334138.7104007</v>
      </c>
      <c r="D105" s="48">
        <v>57474.8100092133</v>
      </c>
      <c r="E105" s="48">
        <v>246713.175801125</v>
      </c>
      <c r="J105" s="48"/>
      <c r="K105" s="48"/>
    </row>
    <row r="106">
      <c r="A106" s="13" t="s">
        <v>240</v>
      </c>
      <c r="B106" s="13" t="s">
        <v>241</v>
      </c>
      <c r="C106" s="48">
        <v>2037012.74692916</v>
      </c>
      <c r="D106" s="48">
        <v>107407.30806063</v>
      </c>
      <c r="E106" s="48">
        <v>192406.686460853</v>
      </c>
      <c r="J106" s="48"/>
      <c r="K106" s="48"/>
    </row>
    <row r="107">
      <c r="A107" s="13" t="s">
        <v>242</v>
      </c>
      <c r="B107" s="13" t="s">
        <v>243</v>
      </c>
      <c r="C107" s="48">
        <v>5706327.48596051</v>
      </c>
      <c r="D107" s="48">
        <v>662161.283969253</v>
      </c>
      <c r="E107" s="48">
        <v>652518.740727494</v>
      </c>
      <c r="J107" s="48"/>
      <c r="K107" s="48"/>
    </row>
    <row r="108">
      <c r="A108" s="13" t="s">
        <v>244</v>
      </c>
      <c r="B108" s="13" t="s">
        <v>245</v>
      </c>
      <c r="C108" s="48">
        <v>1.20176283196703E7</v>
      </c>
      <c r="D108" s="48">
        <v>779265.166632885</v>
      </c>
      <c r="E108" s="48">
        <v>1626437.92593999</v>
      </c>
      <c r="J108" s="48"/>
      <c r="K108" s="48"/>
    </row>
    <row r="109">
      <c r="A109" s="13" t="s">
        <v>246</v>
      </c>
      <c r="B109" s="13" t="s">
        <v>247</v>
      </c>
      <c r="C109" s="48">
        <v>2072628.32385939</v>
      </c>
      <c r="D109" s="48">
        <v>149609.981682455</v>
      </c>
      <c r="E109" s="48">
        <v>144251.719751816</v>
      </c>
      <c r="J109" s="48"/>
      <c r="K109" s="48"/>
    </row>
    <row r="110">
      <c r="A110" s="13" t="s">
        <v>248</v>
      </c>
      <c r="B110" s="13" t="s">
        <v>249</v>
      </c>
      <c r="C110" s="48">
        <v>1416.60928415658</v>
      </c>
      <c r="D110" s="48">
        <v>74.2258337432165</v>
      </c>
      <c r="E110" s="48">
        <v>371.837473911765</v>
      </c>
      <c r="J110" s="48"/>
      <c r="K110" s="48"/>
    </row>
    <row r="111">
      <c r="A111" s="13" t="s">
        <v>250</v>
      </c>
      <c r="B111" s="13" t="s">
        <v>251</v>
      </c>
      <c r="C111" s="48">
        <v>314982.829659755</v>
      </c>
      <c r="D111" s="48">
        <v>29438.3885200426</v>
      </c>
      <c r="E111" s="48">
        <v>34563.0920660084</v>
      </c>
      <c r="J111" s="48"/>
      <c r="K111" s="48"/>
    </row>
    <row r="112">
      <c r="A112" s="13" t="s">
        <v>252</v>
      </c>
      <c r="B112" s="13" t="s">
        <v>253</v>
      </c>
      <c r="C112" s="48">
        <v>2.09122374070907E7</v>
      </c>
      <c r="D112" s="48">
        <v>1318798.98174914</v>
      </c>
      <c r="E112" s="48">
        <v>2586091.69086724</v>
      </c>
      <c r="J112" s="48"/>
      <c r="K112" s="48"/>
    </row>
    <row r="113">
      <c r="A113" s="13" t="s">
        <v>254</v>
      </c>
      <c r="B113" s="13" t="s">
        <v>255</v>
      </c>
      <c r="C113" s="48">
        <v>1525752.98001774</v>
      </c>
      <c r="D113" s="48">
        <v>187608.717846243</v>
      </c>
      <c r="E113" s="48">
        <v>173616.631368507</v>
      </c>
      <c r="J113" s="48"/>
      <c r="K113" s="48"/>
    </row>
    <row r="114">
      <c r="A114" s="13" t="s">
        <v>256</v>
      </c>
      <c r="B114" s="13" t="s">
        <v>257</v>
      </c>
      <c r="C114" s="48">
        <v>6675668.76477837</v>
      </c>
      <c r="D114" s="48">
        <v>460452.343238889</v>
      </c>
      <c r="E114" s="48">
        <v>495665.560544902</v>
      </c>
      <c r="J114" s="48"/>
      <c r="K114" s="48"/>
    </row>
    <row r="115">
      <c r="A115" s="13" t="s">
        <v>258</v>
      </c>
      <c r="B115" s="13" t="s">
        <v>259</v>
      </c>
      <c r="C115" s="48">
        <v>9680879.28822121</v>
      </c>
      <c r="D115" s="48">
        <v>1772054.81920356</v>
      </c>
      <c r="E115" s="48">
        <v>1283123.53940341</v>
      </c>
      <c r="J115" s="48"/>
      <c r="K115" s="48"/>
    </row>
    <row r="116">
      <c r="A116" s="13" t="s">
        <v>260</v>
      </c>
      <c r="B116" s="13" t="s">
        <v>261</v>
      </c>
      <c r="C116" s="48">
        <v>292302.847504546</v>
      </c>
      <c r="D116" s="48">
        <v>3997.26629394082</v>
      </c>
      <c r="E116" s="48">
        <v>20747.9083371797</v>
      </c>
      <c r="J116" s="48"/>
      <c r="K116" s="48"/>
    </row>
    <row r="117">
      <c r="A117" s="13" t="s">
        <v>262</v>
      </c>
      <c r="B117" s="13" t="s">
        <v>263</v>
      </c>
      <c r="C117" s="48">
        <v>1393170.34841744</v>
      </c>
      <c r="D117" s="48">
        <v>75990.8440144224</v>
      </c>
      <c r="E117" s="48">
        <v>171082.704927806</v>
      </c>
      <c r="J117" s="48"/>
      <c r="K117" s="48"/>
    </row>
    <row r="118">
      <c r="A118" s="13" t="s">
        <v>264</v>
      </c>
      <c r="B118" s="13" t="s">
        <v>265</v>
      </c>
      <c r="C118" s="48">
        <v>5637914.79986146</v>
      </c>
      <c r="D118" s="48">
        <v>336668.48767276</v>
      </c>
      <c r="E118" s="48">
        <v>764165.277590334</v>
      </c>
      <c r="J118" s="48"/>
      <c r="K118" s="48"/>
    </row>
    <row r="119">
      <c r="A119" s="13" t="s">
        <v>266</v>
      </c>
      <c r="B119" s="13" t="s">
        <v>267</v>
      </c>
      <c r="C119" s="48">
        <v>2430863.33217028</v>
      </c>
      <c r="D119" s="48">
        <v>57844.3502543763</v>
      </c>
      <c r="E119" s="48">
        <v>201997.960433456</v>
      </c>
      <c r="J119" s="48"/>
      <c r="K119" s="48"/>
    </row>
    <row r="120">
      <c r="A120" s="13" t="s">
        <v>268</v>
      </c>
      <c r="B120" s="13" t="s">
        <v>269</v>
      </c>
      <c r="C120" s="48">
        <v>1602589.97443989</v>
      </c>
      <c r="D120" s="48">
        <v>51920.8412942547</v>
      </c>
      <c r="E120" s="48">
        <v>208575.872838497</v>
      </c>
      <c r="J120" s="48"/>
      <c r="K120" s="48"/>
    </row>
    <row r="121">
      <c r="A121" s="13" t="s">
        <v>270</v>
      </c>
      <c r="B121" s="13" t="s">
        <v>271</v>
      </c>
      <c r="C121" s="48">
        <v>1.97737892311111E7</v>
      </c>
      <c r="D121" s="48">
        <v>1391477.60971096</v>
      </c>
      <c r="E121" s="48">
        <v>2008386.46340964</v>
      </c>
      <c r="J121" s="48"/>
      <c r="K121" s="48"/>
    </row>
    <row r="122">
      <c r="A122" s="13" t="s">
        <v>272</v>
      </c>
      <c r="B122" s="13" t="s">
        <v>273</v>
      </c>
      <c r="C122" s="48">
        <v>5.41434292333605E7</v>
      </c>
      <c r="D122" s="48">
        <v>2757188.09864817</v>
      </c>
      <c r="E122" s="48">
        <v>3232483.00146755</v>
      </c>
      <c r="J122" s="48"/>
      <c r="K122" s="48"/>
    </row>
    <row r="123">
      <c r="A123" s="13" t="s">
        <v>274</v>
      </c>
      <c r="B123" s="13" t="s">
        <v>275</v>
      </c>
      <c r="C123" s="48">
        <v>2277279.28502171</v>
      </c>
      <c r="D123" s="48">
        <v>163565.340601612</v>
      </c>
      <c r="E123" s="48">
        <v>215186.238082234</v>
      </c>
      <c r="J123" s="48"/>
      <c r="K123" s="48"/>
    </row>
    <row r="124">
      <c r="A124" s="13" t="s">
        <v>276</v>
      </c>
      <c r="B124" s="13" t="s">
        <v>277</v>
      </c>
      <c r="C124" s="48">
        <v>25848.2330303556</v>
      </c>
      <c r="D124" s="48">
        <v>3317.65805883755</v>
      </c>
      <c r="E124" s="48">
        <v>1811.95902685313</v>
      </c>
      <c r="J124" s="48"/>
      <c r="K124" s="48"/>
    </row>
    <row r="125">
      <c r="A125" s="13" t="s">
        <v>278</v>
      </c>
      <c r="B125" s="13" t="s">
        <v>279</v>
      </c>
      <c r="C125" s="48">
        <v>2885812.64122281</v>
      </c>
      <c r="D125" s="48">
        <v>422234.647597908</v>
      </c>
      <c r="E125" s="48">
        <v>296693.045620916</v>
      </c>
      <c r="J125" s="48"/>
      <c r="K125" s="48"/>
    </row>
    <row r="126">
      <c r="A126" s="13" t="s">
        <v>280</v>
      </c>
      <c r="B126" s="13" t="s">
        <v>327</v>
      </c>
      <c r="C126" s="48">
        <v>4.46174902193782E7</v>
      </c>
      <c r="D126" s="48">
        <v>2459785.61735776</v>
      </c>
      <c r="E126" s="48">
        <v>5673398.74036508</v>
      </c>
      <c r="J126" s="48"/>
      <c r="K126" s="48"/>
    </row>
    <row r="127">
      <c r="A127" s="13" t="s">
        <v>282</v>
      </c>
      <c r="B127" s="13" t="s">
        <v>283</v>
      </c>
      <c r="C127" s="48">
        <v>1490709.88766885</v>
      </c>
      <c r="D127" s="48">
        <v>37656.1147458318</v>
      </c>
      <c r="E127" s="48">
        <v>197007.719741543</v>
      </c>
      <c r="J127" s="48"/>
      <c r="K127" s="48"/>
    </row>
    <row r="128">
      <c r="A128" s="13" t="s">
        <v>284</v>
      </c>
      <c r="B128" s="13" t="s">
        <v>285</v>
      </c>
      <c r="C128" s="48">
        <v>7966105.3543999</v>
      </c>
      <c r="D128" s="48">
        <v>470368.21794436</v>
      </c>
      <c r="E128" s="48">
        <v>782840.432006259</v>
      </c>
      <c r="J128" s="48"/>
      <c r="K128" s="48"/>
    </row>
    <row r="129">
      <c r="A129" s="13" t="s">
        <v>286</v>
      </c>
      <c r="B129" s="13" t="s">
        <v>287</v>
      </c>
      <c r="C129" s="48">
        <v>7.76114305929628E7</v>
      </c>
      <c r="D129" s="48">
        <v>7353439.09124244</v>
      </c>
      <c r="E129" s="48">
        <v>1.08172221467946E7</v>
      </c>
      <c r="J129" s="48"/>
      <c r="K129" s="48"/>
    </row>
    <row r="130">
      <c r="A130" s="13" t="s">
        <v>288</v>
      </c>
      <c r="B130" s="13" t="s">
        <v>289</v>
      </c>
      <c r="C130" s="48">
        <v>156366.363458113</v>
      </c>
      <c r="D130" s="48">
        <v>2738.50806970738</v>
      </c>
      <c r="E130" s="48">
        <v>8886.90565743453</v>
      </c>
      <c r="J130" s="48"/>
      <c r="K130" s="48"/>
    </row>
    <row r="131">
      <c r="A131" s="13" t="s">
        <v>290</v>
      </c>
      <c r="B131" s="13" t="s">
        <v>291</v>
      </c>
      <c r="C131" s="48">
        <v>5.04553927216184E8</v>
      </c>
      <c r="D131" s="48">
        <v>4.05538316318958E7</v>
      </c>
      <c r="E131" s="48">
        <v>8.83791448740502E7</v>
      </c>
      <c r="J131" s="48"/>
      <c r="K131" s="48"/>
    </row>
    <row r="132">
      <c r="A132" s="13" t="s">
        <v>292</v>
      </c>
      <c r="B132" s="13" t="s">
        <v>293</v>
      </c>
      <c r="C132" s="48">
        <v>4998607.46155425</v>
      </c>
      <c r="D132" s="48">
        <v>490543.636339499</v>
      </c>
      <c r="E132" s="48">
        <v>1119285.98496168</v>
      </c>
      <c r="J132" s="48"/>
      <c r="K132" s="48"/>
    </row>
    <row r="133">
      <c r="A133" s="13" t="s">
        <v>294</v>
      </c>
      <c r="B133" s="13" t="s">
        <v>295</v>
      </c>
      <c r="C133" s="48">
        <v>8068415.66739756</v>
      </c>
      <c r="D133" s="48">
        <v>266634.692357828</v>
      </c>
      <c r="E133" s="48">
        <v>1063629.46524033</v>
      </c>
      <c r="J133" s="48"/>
      <c r="K133" s="48"/>
    </row>
    <row r="134">
      <c r="A134" s="13" t="s">
        <v>296</v>
      </c>
      <c r="B134" s="13" t="s">
        <v>297</v>
      </c>
      <c r="C134" s="48">
        <v>3176665.6501804</v>
      </c>
      <c r="D134" s="48">
        <v>214645.304334253</v>
      </c>
      <c r="E134" s="48">
        <v>265846.000756164</v>
      </c>
      <c r="J134" s="48"/>
      <c r="K134" s="48"/>
    </row>
    <row r="135">
      <c r="A135" s="13" t="s">
        <v>298</v>
      </c>
      <c r="B135" s="13" t="s">
        <v>299</v>
      </c>
      <c r="C135" s="48">
        <v>5.10549363041066E7</v>
      </c>
      <c r="D135" s="48">
        <v>962438.945933327</v>
      </c>
      <c r="E135" s="48">
        <v>4098983.0588577</v>
      </c>
      <c r="J135" s="48"/>
      <c r="K135" s="48"/>
    </row>
    <row r="136">
      <c r="A136" s="13" t="s">
        <v>300</v>
      </c>
      <c r="B136" s="13" t="s">
        <v>301</v>
      </c>
      <c r="C136" s="48">
        <v>681346.185486868</v>
      </c>
      <c r="D136" s="48">
        <v>32848.7768930029</v>
      </c>
      <c r="E136" s="48">
        <v>81161.6717242125</v>
      </c>
      <c r="J136" s="48"/>
      <c r="K136" s="48"/>
    </row>
    <row r="137">
      <c r="A137" s="13" t="s">
        <v>302</v>
      </c>
      <c r="B137" s="13" t="s">
        <v>303</v>
      </c>
      <c r="C137" s="48">
        <v>5210451.31029447</v>
      </c>
      <c r="D137" s="48">
        <v>267229.328762309</v>
      </c>
      <c r="E137" s="48">
        <v>554418.561920538</v>
      </c>
      <c r="J137" s="48"/>
      <c r="K137" s="48"/>
    </row>
    <row r="138">
      <c r="A138" s="13" t="s">
        <v>304</v>
      </c>
      <c r="B138" s="13" t="s">
        <v>305</v>
      </c>
      <c r="C138" s="48">
        <v>1995227.60403725</v>
      </c>
      <c r="D138" s="48">
        <v>109358.742971367</v>
      </c>
      <c r="E138" s="48">
        <v>220356.832561992</v>
      </c>
      <c r="J138" s="48"/>
      <c r="K138" s="48"/>
    </row>
    <row r="139">
      <c r="C139" s="48"/>
      <c r="D139" s="48"/>
      <c r="E139" s="48"/>
    </row>
    <row r="140">
      <c r="B140" s="6" t="s">
        <v>336</v>
      </c>
      <c r="C140" s="46">
        <f t="shared" ref="C140:E140" si="1">sum(C2:C138)</f>
        <v>3951830152</v>
      </c>
      <c r="D140" s="46">
        <f t="shared" si="1"/>
        <v>296910249.4</v>
      </c>
      <c r="E140" s="46">
        <f t="shared" si="1"/>
        <v>513101893.3</v>
      </c>
    </row>
    <row r="141">
      <c r="B141" s="6" t="s">
        <v>337</v>
      </c>
      <c r="C141" s="52">
        <f t="shared" ref="C141:E141" si="2">C140/1000000</f>
        <v>3951.830152</v>
      </c>
      <c r="D141" s="52">
        <f t="shared" si="2"/>
        <v>296.9102494</v>
      </c>
      <c r="E141" s="52">
        <f t="shared" si="2"/>
        <v>513.1018933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4" max="4" width="15.5"/>
  </cols>
  <sheetData>
    <row r="1">
      <c r="A1" s="2" t="s">
        <v>29</v>
      </c>
      <c r="B1" s="10" t="s">
        <v>30</v>
      </c>
      <c r="C1" s="5"/>
      <c r="D1" s="53" t="s">
        <v>338</v>
      </c>
      <c r="E1" s="54" t="s">
        <v>339</v>
      </c>
      <c r="F1" s="54" t="s">
        <v>340</v>
      </c>
      <c r="G1" s="54" t="s">
        <v>341</v>
      </c>
      <c r="H1" s="54" t="s">
        <v>342</v>
      </c>
      <c r="I1" s="54" t="s">
        <v>343</v>
      </c>
      <c r="J1" s="54" t="s">
        <v>344</v>
      </c>
      <c r="K1" s="54" t="s">
        <v>345</v>
      </c>
      <c r="L1" s="54" t="s">
        <v>346</v>
      </c>
      <c r="M1" s="54" t="s">
        <v>347</v>
      </c>
      <c r="N1" s="54" t="s">
        <v>348</v>
      </c>
      <c r="O1" s="54" t="s">
        <v>349</v>
      </c>
      <c r="P1" s="54" t="s">
        <v>350</v>
      </c>
      <c r="Q1" s="3"/>
    </row>
    <row r="2">
      <c r="A2" s="13" t="s">
        <v>32</v>
      </c>
      <c r="B2" s="14" t="s">
        <v>33</v>
      </c>
      <c r="E2" s="55">
        <v>0.0</v>
      </c>
      <c r="F2" s="55">
        <v>0.0</v>
      </c>
      <c r="G2" s="55">
        <v>0.0</v>
      </c>
      <c r="H2" s="55">
        <v>0.0</v>
      </c>
      <c r="I2" s="55">
        <v>0.0012138957069364428</v>
      </c>
      <c r="J2" s="55">
        <v>0.0012138957069364428</v>
      </c>
      <c r="K2" s="55">
        <v>0.25</v>
      </c>
      <c r="L2" s="55">
        <v>0.25</v>
      </c>
      <c r="M2" s="55">
        <v>0.24878610429306355</v>
      </c>
      <c r="N2" s="55">
        <v>0.24878610429306355</v>
      </c>
      <c r="O2" s="55">
        <v>0.0</v>
      </c>
      <c r="P2" s="55">
        <v>0.0</v>
      </c>
    </row>
    <row r="3">
      <c r="A3" s="13" t="s">
        <v>34</v>
      </c>
      <c r="B3" s="14" t="s">
        <v>35</v>
      </c>
      <c r="E3" s="55">
        <v>0.15333111296428734</v>
      </c>
      <c r="F3" s="55">
        <v>0.15333111296428734</v>
      </c>
      <c r="G3" s="55">
        <v>0.15333111296428734</v>
      </c>
      <c r="H3" s="55">
        <v>0.15333111296428734</v>
      </c>
      <c r="I3" s="55">
        <v>0.0014630338675128164</v>
      </c>
      <c r="J3" s="55">
        <v>0.0014630338675128164</v>
      </c>
      <c r="K3" s="55">
        <v>0.09666888703571265</v>
      </c>
      <c r="L3" s="55">
        <v>0.09666888703571265</v>
      </c>
      <c r="M3" s="55">
        <v>0.09520585316819984</v>
      </c>
      <c r="N3" s="55">
        <v>0.09520585316819984</v>
      </c>
      <c r="O3" s="55">
        <v>0.0</v>
      </c>
      <c r="P3" s="55">
        <v>0.0</v>
      </c>
    </row>
    <row r="4">
      <c r="A4" s="13" t="s">
        <v>36</v>
      </c>
      <c r="B4" s="14" t="s">
        <v>37</v>
      </c>
      <c r="E4" s="55">
        <v>0.0</v>
      </c>
      <c r="F4" s="55">
        <v>0.0</v>
      </c>
      <c r="G4" s="55">
        <v>0.0</v>
      </c>
      <c r="H4" s="55">
        <v>0.0</v>
      </c>
      <c r="I4" s="55">
        <v>0.0</v>
      </c>
      <c r="J4" s="55">
        <v>0.0</v>
      </c>
      <c r="K4" s="55">
        <v>0.25</v>
      </c>
      <c r="L4" s="55">
        <v>0.25</v>
      </c>
      <c r="M4" s="55">
        <v>0.25</v>
      </c>
      <c r="N4" s="55">
        <v>0.25</v>
      </c>
      <c r="O4" s="55">
        <v>0.0</v>
      </c>
      <c r="P4" s="55">
        <v>0.0</v>
      </c>
    </row>
    <row r="5">
      <c r="A5" s="13" t="s">
        <v>38</v>
      </c>
      <c r="B5" s="14" t="s">
        <v>39</v>
      </c>
      <c r="E5" s="55">
        <v>0.0</v>
      </c>
      <c r="F5" s="55">
        <v>0.0</v>
      </c>
      <c r="G5" s="55">
        <v>0.0</v>
      </c>
      <c r="H5" s="55">
        <v>0.0</v>
      </c>
      <c r="I5" s="55">
        <v>0.24965875392283504</v>
      </c>
      <c r="J5" s="55">
        <v>0.24965875392283504</v>
      </c>
      <c r="K5" s="55">
        <v>0.25</v>
      </c>
      <c r="L5" s="55">
        <v>0.25</v>
      </c>
      <c r="M5" s="55">
        <v>3.412460771649327E-4</v>
      </c>
      <c r="N5" s="55">
        <v>3.412460771649327E-4</v>
      </c>
      <c r="O5" s="55">
        <v>0.0</v>
      </c>
      <c r="P5" s="55">
        <v>0.0</v>
      </c>
    </row>
    <row r="6">
      <c r="A6" s="13" t="s">
        <v>40</v>
      </c>
      <c r="B6" s="14" t="s">
        <v>41</v>
      </c>
      <c r="E6" s="55">
        <v>0.16987450730510412</v>
      </c>
      <c r="F6" s="55">
        <v>0.03747429357812374</v>
      </c>
      <c r="G6" s="55">
        <v>0.1114670277457888</v>
      </c>
      <c r="H6" s="55">
        <v>0.07574032835632669</v>
      </c>
      <c r="I6" s="55">
        <v>0.08012549269489588</v>
      </c>
      <c r="J6" s="55">
        <v>0.08012549269489588</v>
      </c>
      <c r="K6" s="55">
        <v>0.0061327585272308305</v>
      </c>
      <c r="L6" s="55">
        <v>0.004385164338569202</v>
      </c>
      <c r="M6" s="55">
        <v>0.0</v>
      </c>
      <c r="N6" s="55">
        <v>0.13240021372698038</v>
      </c>
      <c r="O6" s="55">
        <v>0.13240021372698038</v>
      </c>
      <c r="P6" s="55">
        <v>0.16987450730510412</v>
      </c>
    </row>
    <row r="7">
      <c r="A7" s="13" t="s">
        <v>42</v>
      </c>
      <c r="B7" s="14" t="s">
        <v>43</v>
      </c>
      <c r="E7" s="55">
        <v>0.09255759604148935</v>
      </c>
      <c r="F7" s="55">
        <v>0.09255759604148935</v>
      </c>
      <c r="G7" s="55">
        <v>0.09255759604148935</v>
      </c>
      <c r="H7" s="55">
        <v>0.09255759604148935</v>
      </c>
      <c r="I7" s="55">
        <v>0.001573751916370823</v>
      </c>
      <c r="J7" s="55">
        <v>0.001573751916370823</v>
      </c>
      <c r="K7" s="55">
        <v>0.15744240395851064</v>
      </c>
      <c r="L7" s="55">
        <v>0.15744240395851064</v>
      </c>
      <c r="M7" s="55">
        <v>0.15586865204213982</v>
      </c>
      <c r="N7" s="55">
        <v>0.15586865204213982</v>
      </c>
      <c r="O7" s="55">
        <v>0.0</v>
      </c>
      <c r="P7" s="55">
        <v>0.0</v>
      </c>
    </row>
    <row r="8">
      <c r="A8" s="13" t="s">
        <v>44</v>
      </c>
      <c r="B8" s="14" t="s">
        <v>45</v>
      </c>
      <c r="E8" s="55">
        <v>0.20909331715944726</v>
      </c>
      <c r="F8" s="55">
        <v>0.0651380611811259</v>
      </c>
      <c r="G8" s="55">
        <v>0.005182267607279866</v>
      </c>
      <c r="H8" s="55">
        <v>0.0054740454502380555</v>
      </c>
      <c r="I8" s="55">
        <v>0.0054740454502380555</v>
      </c>
      <c r="J8" s="55">
        <v>0.0054740454502380555</v>
      </c>
      <c r="K8" s="55">
        <v>0.035724415233272855</v>
      </c>
      <c r="L8" s="55">
        <v>0.035432637390314665</v>
      </c>
      <c r="M8" s="55">
        <v>0.035432637390314665</v>
      </c>
      <c r="N8" s="55">
        <v>0.17938789336863603</v>
      </c>
      <c r="O8" s="55">
        <v>0.20909331715944726</v>
      </c>
      <c r="P8" s="55">
        <v>0.20909331715944726</v>
      </c>
    </row>
    <row r="9">
      <c r="A9" s="13" t="s">
        <v>46</v>
      </c>
      <c r="B9" s="14" t="s">
        <v>47</v>
      </c>
      <c r="E9" s="55">
        <v>4.817789540857872E-4</v>
      </c>
      <c r="F9" s="55">
        <v>4.817789540857872E-4</v>
      </c>
      <c r="G9" s="55">
        <v>4.817789540857872E-4</v>
      </c>
      <c r="H9" s="55">
        <v>4.817789540857872E-4</v>
      </c>
      <c r="I9" s="55">
        <v>0.003317413768352838</v>
      </c>
      <c r="J9" s="55">
        <v>0.003317413768352838</v>
      </c>
      <c r="K9" s="55">
        <v>0.2495182210459142</v>
      </c>
      <c r="L9" s="55">
        <v>0.2495182210459142</v>
      </c>
      <c r="M9" s="55">
        <v>0.24620080727756138</v>
      </c>
      <c r="N9" s="55">
        <v>0.24620080727756138</v>
      </c>
      <c r="O9" s="55">
        <v>0.0</v>
      </c>
      <c r="P9" s="55">
        <v>0.0</v>
      </c>
    </row>
    <row r="10">
      <c r="A10" s="13" t="s">
        <v>48</v>
      </c>
      <c r="B10" s="14" t="s">
        <v>49</v>
      </c>
      <c r="E10" s="55">
        <v>0.0</v>
      </c>
      <c r="F10" s="55">
        <v>0.0</v>
      </c>
      <c r="G10" s="55">
        <v>0.0</v>
      </c>
      <c r="H10" s="55">
        <v>0.0</v>
      </c>
      <c r="I10" s="55">
        <v>0.0</v>
      </c>
      <c r="J10" s="55">
        <v>0.0</v>
      </c>
      <c r="K10" s="55">
        <v>0.0</v>
      </c>
      <c r="L10" s="55">
        <v>0.0</v>
      </c>
      <c r="M10" s="55">
        <v>0.0</v>
      </c>
      <c r="N10" s="55">
        <v>0.0</v>
      </c>
      <c r="O10" s="55">
        <v>0.0</v>
      </c>
      <c r="P10" s="55">
        <v>0.0</v>
      </c>
    </row>
    <row r="11">
      <c r="A11" s="13" t="s">
        <v>50</v>
      </c>
      <c r="B11" s="14" t="s">
        <v>51</v>
      </c>
      <c r="E11" s="55">
        <v>0.0</v>
      </c>
      <c r="F11" s="55">
        <v>0.0</v>
      </c>
      <c r="G11" s="55">
        <v>0.0</v>
      </c>
      <c r="H11" s="55">
        <v>0.0</v>
      </c>
      <c r="I11" s="55">
        <v>0.2414337375867871</v>
      </c>
      <c r="J11" s="55">
        <v>0.2414337375867871</v>
      </c>
      <c r="K11" s="55">
        <v>0.25</v>
      </c>
      <c r="L11" s="55">
        <v>0.25</v>
      </c>
      <c r="M11" s="55">
        <v>0.008566262413212846</v>
      </c>
      <c r="N11" s="55">
        <v>0.008566262413212846</v>
      </c>
      <c r="O11" s="55">
        <v>0.0</v>
      </c>
      <c r="P11" s="55">
        <v>0.0</v>
      </c>
    </row>
    <row r="12">
      <c r="A12" s="13" t="s">
        <v>52</v>
      </c>
      <c r="B12" s="14" t="s">
        <v>53</v>
      </c>
      <c r="E12" s="55">
        <v>0.25</v>
      </c>
      <c r="F12" s="55">
        <v>0.0</v>
      </c>
      <c r="G12" s="55">
        <v>0.0</v>
      </c>
      <c r="H12" s="55">
        <v>0.0</v>
      </c>
      <c r="I12" s="55">
        <v>0.0</v>
      </c>
      <c r="J12" s="55">
        <v>0.0</v>
      </c>
      <c r="K12" s="55">
        <v>0.0</v>
      </c>
      <c r="L12" s="55">
        <v>0.0</v>
      </c>
      <c r="M12" s="55">
        <v>0.0</v>
      </c>
      <c r="N12" s="55">
        <v>0.25</v>
      </c>
      <c r="O12" s="55">
        <v>0.25</v>
      </c>
      <c r="P12" s="55">
        <v>0.25</v>
      </c>
    </row>
    <row r="13">
      <c r="A13" s="13" t="s">
        <v>54</v>
      </c>
      <c r="B13" s="14" t="s">
        <v>55</v>
      </c>
      <c r="E13" s="55">
        <v>0.03347982605202105</v>
      </c>
      <c r="F13" s="55">
        <v>0.0</v>
      </c>
      <c r="G13" s="55">
        <v>0.0</v>
      </c>
      <c r="H13" s="55">
        <v>0.0</v>
      </c>
      <c r="I13" s="55">
        <v>0.0</v>
      </c>
      <c r="J13" s="55">
        <v>0.0</v>
      </c>
      <c r="K13" s="55">
        <v>0.21652017394797898</v>
      </c>
      <c r="L13" s="55">
        <v>0.21652017394797898</v>
      </c>
      <c r="M13" s="55">
        <v>0.21652017394797898</v>
      </c>
      <c r="N13" s="55">
        <v>0.25</v>
      </c>
      <c r="O13" s="55">
        <v>0.03347982605202105</v>
      </c>
      <c r="P13" s="55">
        <v>0.03347982605202105</v>
      </c>
    </row>
    <row r="14">
      <c r="A14" s="13" t="s">
        <v>56</v>
      </c>
      <c r="B14" s="14" t="s">
        <v>57</v>
      </c>
      <c r="E14" s="55">
        <v>0.2482756450380824</v>
      </c>
      <c r="F14" s="55">
        <v>0.0</v>
      </c>
      <c r="G14" s="55">
        <v>0.0</v>
      </c>
      <c r="H14" s="55">
        <v>0.0</v>
      </c>
      <c r="I14" s="55">
        <v>0.0017243549619176206</v>
      </c>
      <c r="J14" s="55">
        <v>0.0017243549619176206</v>
      </c>
      <c r="K14" s="55">
        <v>0.0017243549619176206</v>
      </c>
      <c r="L14" s="55">
        <v>0.0017243549619176206</v>
      </c>
      <c r="M14" s="55">
        <v>0.0</v>
      </c>
      <c r="N14" s="55">
        <v>0.2482756450380824</v>
      </c>
      <c r="O14" s="55">
        <v>0.2482756450380824</v>
      </c>
      <c r="P14" s="55">
        <v>0.2482756450380824</v>
      </c>
    </row>
    <row r="15">
      <c r="A15" s="13" t="s">
        <v>58</v>
      </c>
      <c r="B15" s="14" t="s">
        <v>59</v>
      </c>
      <c r="E15" s="55">
        <v>0.24016307521298977</v>
      </c>
      <c r="F15" s="55">
        <v>0.0</v>
      </c>
      <c r="G15" s="55">
        <v>0.0</v>
      </c>
      <c r="H15" s="55">
        <v>0.0</v>
      </c>
      <c r="I15" s="55">
        <v>0.0</v>
      </c>
      <c r="J15" s="55">
        <v>0.0</v>
      </c>
      <c r="K15" s="55">
        <v>0.009836924787010265</v>
      </c>
      <c r="L15" s="55">
        <v>0.009836924787010265</v>
      </c>
      <c r="M15" s="55">
        <v>0.009836924787010265</v>
      </c>
      <c r="N15" s="55">
        <v>0.25</v>
      </c>
      <c r="O15" s="55">
        <v>0.24016307521298977</v>
      </c>
      <c r="P15" s="55">
        <v>0.24016307521298977</v>
      </c>
    </row>
    <row r="16">
      <c r="A16" s="13" t="s">
        <v>60</v>
      </c>
      <c r="B16" s="19" t="s">
        <v>61</v>
      </c>
      <c r="E16" s="55">
        <v>0.0215662875792561</v>
      </c>
      <c r="F16" s="55">
        <v>0.0</v>
      </c>
      <c r="G16" s="55">
        <v>0.15627547488354437</v>
      </c>
      <c r="H16" s="55">
        <v>0.1709787260554301</v>
      </c>
      <c r="I16" s="55">
        <v>0.1709787260554301</v>
      </c>
      <c r="J16" s="55">
        <v>0.1709787260554301</v>
      </c>
      <c r="K16" s="55">
        <v>0.0721582375371995</v>
      </c>
      <c r="L16" s="55">
        <v>0.05745498636531373</v>
      </c>
      <c r="M16" s="55">
        <v>0.05745498636531373</v>
      </c>
      <c r="N16" s="55">
        <v>0.07902127394456983</v>
      </c>
      <c r="O16" s="55">
        <v>0.0215662875792561</v>
      </c>
      <c r="P16" s="55">
        <v>0.0215662875792561</v>
      </c>
    </row>
    <row r="17">
      <c r="A17" s="13" t="s">
        <v>62</v>
      </c>
      <c r="B17" s="14" t="s">
        <v>63</v>
      </c>
      <c r="E17" s="55">
        <v>0.19102857240342735</v>
      </c>
      <c r="F17" s="55">
        <v>0.0</v>
      </c>
      <c r="G17" s="55">
        <v>0.0</v>
      </c>
      <c r="H17" s="55">
        <v>0.0</v>
      </c>
      <c r="I17" s="55">
        <v>0.0</v>
      </c>
      <c r="J17" s="55">
        <v>0.0</v>
      </c>
      <c r="K17" s="55">
        <v>0.0589714275965726</v>
      </c>
      <c r="L17" s="55">
        <v>0.0589714275965726</v>
      </c>
      <c r="M17" s="55">
        <v>0.0589714275965726</v>
      </c>
      <c r="N17" s="55">
        <v>0.25</v>
      </c>
      <c r="O17" s="55">
        <v>0.19102857240342735</v>
      </c>
      <c r="P17" s="55">
        <v>0.19102857240342735</v>
      </c>
    </row>
    <row r="18">
      <c r="A18" s="13" t="s">
        <v>64</v>
      </c>
      <c r="B18" s="14" t="s">
        <v>65</v>
      </c>
      <c r="E18" s="55">
        <v>0.0</v>
      </c>
      <c r="F18" s="55">
        <v>0.0</v>
      </c>
      <c r="G18" s="55">
        <v>0.0</v>
      </c>
      <c r="H18" s="55">
        <v>0.0</v>
      </c>
      <c r="I18" s="55">
        <v>0.25</v>
      </c>
      <c r="J18" s="55">
        <v>0.25</v>
      </c>
      <c r="K18" s="55">
        <v>0.25</v>
      </c>
      <c r="L18" s="55">
        <v>0.25</v>
      </c>
      <c r="M18" s="55">
        <v>0.0</v>
      </c>
      <c r="N18" s="55">
        <v>0.0</v>
      </c>
      <c r="O18" s="55">
        <v>0.0</v>
      </c>
      <c r="P18" s="55">
        <v>0.0</v>
      </c>
    </row>
    <row r="19">
      <c r="A19" s="13" t="s">
        <v>66</v>
      </c>
      <c r="B19" s="14" t="s">
        <v>67</v>
      </c>
      <c r="E19" s="55">
        <v>0.12714779382769076</v>
      </c>
      <c r="F19" s="55">
        <v>2.766891597212747E-4</v>
      </c>
      <c r="G19" s="55">
        <v>0.07904459825746364</v>
      </c>
      <c r="H19" s="55">
        <v>0.12285220617230927</v>
      </c>
      <c r="I19" s="55">
        <v>0.12285220617230927</v>
      </c>
      <c r="J19" s="55">
        <v>0.12285220617230927</v>
      </c>
      <c r="K19" s="55">
        <v>0.0440842970745669</v>
      </c>
      <c r="L19" s="55">
        <v>0.0</v>
      </c>
      <c r="M19" s="55">
        <v>0.0</v>
      </c>
      <c r="N19" s="55">
        <v>0.12687110466796947</v>
      </c>
      <c r="O19" s="55">
        <v>0.12687110466796947</v>
      </c>
      <c r="P19" s="55">
        <v>0.12714779382769076</v>
      </c>
    </row>
    <row r="20">
      <c r="A20" s="13" t="s">
        <v>68</v>
      </c>
      <c r="B20" s="19" t="s">
        <v>69</v>
      </c>
      <c r="E20" s="55">
        <v>0.25</v>
      </c>
      <c r="F20" s="55">
        <v>0.25</v>
      </c>
      <c r="G20" s="55">
        <v>0.25</v>
      </c>
      <c r="H20" s="55">
        <v>0.25</v>
      </c>
      <c r="I20" s="55">
        <v>0.0</v>
      </c>
      <c r="J20" s="55">
        <v>0.0</v>
      </c>
      <c r="K20" s="55">
        <v>0.0</v>
      </c>
      <c r="L20" s="55">
        <v>0.0</v>
      </c>
      <c r="M20" s="55">
        <v>0.0</v>
      </c>
      <c r="N20" s="55">
        <v>0.0</v>
      </c>
      <c r="O20" s="55">
        <v>0.0</v>
      </c>
      <c r="P20" s="55">
        <v>0.0</v>
      </c>
    </row>
    <row r="21">
      <c r="A21" s="13" t="s">
        <v>70</v>
      </c>
      <c r="B21" s="14" t="s">
        <v>71</v>
      </c>
      <c r="E21" s="55">
        <v>0.24573277412354227</v>
      </c>
      <c r="F21" s="55">
        <v>0.0</v>
      </c>
      <c r="G21" s="55">
        <v>0.0</v>
      </c>
      <c r="H21" s="55">
        <v>0.0</v>
      </c>
      <c r="I21" s="55">
        <v>0.004267225876457715</v>
      </c>
      <c r="J21" s="55">
        <v>0.004267225876457715</v>
      </c>
      <c r="K21" s="55">
        <v>0.004267225876457715</v>
      </c>
      <c r="L21" s="55">
        <v>0.004267225876457715</v>
      </c>
      <c r="M21" s="55">
        <v>0.0</v>
      </c>
      <c r="N21" s="55">
        <v>0.24573277412354227</v>
      </c>
      <c r="O21" s="55">
        <v>0.24573277412354227</v>
      </c>
      <c r="P21" s="55">
        <v>0.24573277412354227</v>
      </c>
    </row>
    <row r="22">
      <c r="A22" s="13" t="s">
        <v>72</v>
      </c>
      <c r="B22" s="19" t="s">
        <v>73</v>
      </c>
      <c r="E22" s="55">
        <v>0.2381550488612418</v>
      </c>
      <c r="F22" s="55">
        <v>0.20288215713201596</v>
      </c>
      <c r="G22" s="55">
        <v>0.20288215713201596</v>
      </c>
      <c r="H22" s="55">
        <v>0.20594193842083128</v>
      </c>
      <c r="I22" s="55">
        <v>0.009508289431830186</v>
      </c>
      <c r="J22" s="55">
        <v>0.009508289431830186</v>
      </c>
      <c r="K22" s="55">
        <v>0.011844951138758173</v>
      </c>
      <c r="L22" s="55">
        <v>0.008785169849942856</v>
      </c>
      <c r="M22" s="55">
        <v>0.002336661706927987</v>
      </c>
      <c r="N22" s="55">
        <v>0.03760955343615384</v>
      </c>
      <c r="O22" s="55">
        <v>0.035272891729225854</v>
      </c>
      <c r="P22" s="55">
        <v>0.035272891729225854</v>
      </c>
    </row>
    <row r="23">
      <c r="A23" s="13" t="s">
        <v>74</v>
      </c>
      <c r="B23" s="14" t="s">
        <v>75</v>
      </c>
      <c r="E23" s="55">
        <v>0.22746759484363696</v>
      </c>
      <c r="F23" s="55">
        <v>0.22746759484363696</v>
      </c>
      <c r="G23" s="55">
        <v>0.22746759484363696</v>
      </c>
      <c r="H23" s="55">
        <v>0.22746759484363696</v>
      </c>
      <c r="I23" s="55">
        <v>0.022532405156363036</v>
      </c>
      <c r="J23" s="55">
        <v>0.022532405156363036</v>
      </c>
      <c r="K23" s="55">
        <v>0.022532405156363036</v>
      </c>
      <c r="L23" s="55">
        <v>0.022532405156363036</v>
      </c>
      <c r="M23" s="55">
        <v>0.0</v>
      </c>
      <c r="N23" s="55">
        <v>0.0</v>
      </c>
      <c r="O23" s="55">
        <v>0.0</v>
      </c>
      <c r="P23" s="55">
        <v>0.0</v>
      </c>
    </row>
    <row r="24">
      <c r="A24" s="13" t="s">
        <v>76</v>
      </c>
      <c r="B24" s="14" t="s">
        <v>77</v>
      </c>
      <c r="E24" s="55">
        <v>0.25</v>
      </c>
      <c r="F24" s="55">
        <v>0.0</v>
      </c>
      <c r="G24" s="55">
        <v>0.0</v>
      </c>
      <c r="H24" s="55">
        <v>0.0</v>
      </c>
      <c r="I24" s="55">
        <v>0.0</v>
      </c>
      <c r="J24" s="55">
        <v>0.0</v>
      </c>
      <c r="K24" s="55">
        <v>0.0</v>
      </c>
      <c r="L24" s="55">
        <v>0.0</v>
      </c>
      <c r="M24" s="55">
        <v>0.0</v>
      </c>
      <c r="N24" s="55">
        <v>0.25</v>
      </c>
      <c r="O24" s="55">
        <v>0.25</v>
      </c>
      <c r="P24" s="55">
        <v>0.25</v>
      </c>
    </row>
    <row r="25">
      <c r="A25" s="13" t="s">
        <v>78</v>
      </c>
      <c r="B25" s="14" t="s">
        <v>79</v>
      </c>
      <c r="E25" s="55">
        <v>0.20714481735812604</v>
      </c>
      <c r="F25" s="55">
        <v>0.20714481735812604</v>
      </c>
      <c r="G25" s="55">
        <v>0.20714481735812604</v>
      </c>
      <c r="H25" s="55">
        <v>0.20714481735812604</v>
      </c>
      <c r="I25" s="55">
        <v>0.008087071689018066</v>
      </c>
      <c r="J25" s="55">
        <v>0.008087071689018066</v>
      </c>
      <c r="K25" s="55">
        <v>0.042855182641873976</v>
      </c>
      <c r="L25" s="55">
        <v>0.042855182641873976</v>
      </c>
      <c r="M25" s="55">
        <v>0.03476811095285591</v>
      </c>
      <c r="N25" s="55">
        <v>0.03476811095285591</v>
      </c>
      <c r="O25" s="55">
        <v>0.0</v>
      </c>
      <c r="P25" s="55">
        <v>0.0</v>
      </c>
    </row>
    <row r="26">
      <c r="A26" s="13" t="s">
        <v>80</v>
      </c>
      <c r="B26" s="14" t="s">
        <v>81</v>
      </c>
      <c r="E26" s="55">
        <v>0.23935256818320833</v>
      </c>
      <c r="F26" s="55">
        <v>0.0</v>
      </c>
      <c r="G26" s="55">
        <v>0.0</v>
      </c>
      <c r="H26" s="55">
        <v>0.0</v>
      </c>
      <c r="I26" s="55">
        <v>0.01064743181679168</v>
      </c>
      <c r="J26" s="55">
        <v>0.01064743181679168</v>
      </c>
      <c r="K26" s="55">
        <v>0.01064743181679168</v>
      </c>
      <c r="L26" s="55">
        <v>0.01064743181679168</v>
      </c>
      <c r="M26" s="55">
        <v>0.0</v>
      </c>
      <c r="N26" s="55">
        <v>0.23935256818320833</v>
      </c>
      <c r="O26" s="55">
        <v>0.23935256818320833</v>
      </c>
      <c r="P26" s="55">
        <v>0.23935256818320833</v>
      </c>
    </row>
    <row r="27">
      <c r="A27" s="13" t="s">
        <v>82</v>
      </c>
      <c r="B27" s="14" t="s">
        <v>83</v>
      </c>
      <c r="E27" s="55">
        <v>0.0</v>
      </c>
      <c r="F27" s="55">
        <v>0.0</v>
      </c>
      <c r="G27" s="55">
        <v>0.0</v>
      </c>
      <c r="H27" s="55">
        <v>0.0</v>
      </c>
      <c r="I27" s="55">
        <v>5.333519456535088E-4</v>
      </c>
      <c r="J27" s="55">
        <v>5.333519456535088E-4</v>
      </c>
      <c r="K27" s="55">
        <v>5.333519456535088E-4</v>
      </c>
      <c r="L27" s="55">
        <v>0.19121631793731084</v>
      </c>
      <c r="M27" s="55">
        <v>0.2494666480543465</v>
      </c>
      <c r="N27" s="55">
        <v>0.2494666480543465</v>
      </c>
      <c r="O27" s="55">
        <v>0.2494666480543465</v>
      </c>
      <c r="P27" s="55">
        <v>0.05878368206268916</v>
      </c>
    </row>
    <row r="28">
      <c r="A28" s="13" t="s">
        <v>84</v>
      </c>
      <c r="B28" s="14" t="s">
        <v>85</v>
      </c>
      <c r="E28" s="55">
        <v>0.22696913864578536</v>
      </c>
      <c r="F28" s="55">
        <v>0.0</v>
      </c>
      <c r="G28" s="55">
        <v>0.0</v>
      </c>
      <c r="H28" s="55">
        <v>0.0</v>
      </c>
      <c r="I28" s="55">
        <v>0.023030861354214647</v>
      </c>
      <c r="J28" s="55">
        <v>0.023030861354214647</v>
      </c>
      <c r="K28" s="55">
        <v>0.023030861354214647</v>
      </c>
      <c r="L28" s="55">
        <v>0.023030861354214647</v>
      </c>
      <c r="M28" s="55">
        <v>0.0</v>
      </c>
      <c r="N28" s="55">
        <v>0.22696913864578536</v>
      </c>
      <c r="O28" s="55">
        <v>0.22696913864578536</v>
      </c>
      <c r="P28" s="55">
        <v>0.22696913864578536</v>
      </c>
    </row>
    <row r="29">
      <c r="A29" s="13" t="s">
        <v>86</v>
      </c>
      <c r="B29" s="14" t="s">
        <v>87</v>
      </c>
      <c r="E29" s="55">
        <v>0.23976163967465491</v>
      </c>
      <c r="F29" s="55">
        <v>0.0</v>
      </c>
      <c r="G29" s="55">
        <v>0.0</v>
      </c>
      <c r="H29" s="55">
        <v>0.0</v>
      </c>
      <c r="I29" s="55">
        <v>0.009606267897677876</v>
      </c>
      <c r="J29" s="55">
        <v>0.009606267897677876</v>
      </c>
      <c r="K29" s="55">
        <v>0.01023836032534508</v>
      </c>
      <c r="L29" s="55">
        <v>0.01023836032534508</v>
      </c>
      <c r="M29" s="55">
        <v>6.320924276672043E-4</v>
      </c>
      <c r="N29" s="55">
        <v>0.2403937321023221</v>
      </c>
      <c r="O29" s="55">
        <v>0.23976163967465491</v>
      </c>
      <c r="P29" s="55">
        <v>0.23976163967465491</v>
      </c>
    </row>
    <row r="30">
      <c r="A30" s="13" t="s">
        <v>88</v>
      </c>
      <c r="B30" s="14" t="s">
        <v>89</v>
      </c>
      <c r="E30" s="55">
        <v>0.12071500209978625</v>
      </c>
      <c r="F30" s="55">
        <v>0.12071500209978625</v>
      </c>
      <c r="G30" s="55">
        <v>0.21745059893213975</v>
      </c>
      <c r="H30" s="55">
        <v>0.10531070413315013</v>
      </c>
      <c r="I30" s="55">
        <v>0.12928499790021372</v>
      </c>
      <c r="J30" s="55">
        <v>0.12928499790021372</v>
      </c>
      <c r="K30" s="55">
        <v>0.03254940106786027</v>
      </c>
      <c r="L30" s="55">
        <v>0.023974293767063587</v>
      </c>
      <c r="M30" s="55">
        <v>0.0</v>
      </c>
      <c r="N30" s="55">
        <v>0.0</v>
      </c>
      <c r="O30" s="55">
        <v>0.0</v>
      </c>
      <c r="P30" s="55">
        <v>0.12071500209978625</v>
      </c>
    </row>
    <row r="31">
      <c r="A31" s="13" t="s">
        <v>90</v>
      </c>
      <c r="B31" s="14" t="s">
        <v>91</v>
      </c>
      <c r="E31" s="55">
        <v>0.13088893874523672</v>
      </c>
      <c r="F31" s="55">
        <v>0.0</v>
      </c>
      <c r="G31" s="55">
        <v>0.0</v>
      </c>
      <c r="H31" s="55">
        <v>0.0</v>
      </c>
      <c r="I31" s="55">
        <v>0.0</v>
      </c>
      <c r="J31" s="55">
        <v>0.0</v>
      </c>
      <c r="K31" s="55">
        <v>0.11911106125476326</v>
      </c>
      <c r="L31" s="55">
        <v>0.11911106125476326</v>
      </c>
      <c r="M31" s="55">
        <v>0.11911106125476326</v>
      </c>
      <c r="N31" s="55">
        <v>0.25</v>
      </c>
      <c r="O31" s="55">
        <v>0.13088893874523672</v>
      </c>
      <c r="P31" s="55">
        <v>0.13088893874523672</v>
      </c>
    </row>
    <row r="32">
      <c r="A32" s="13" t="s">
        <v>92</v>
      </c>
      <c r="B32" s="14" t="s">
        <v>93</v>
      </c>
      <c r="E32" s="55">
        <v>0.1820120564204866</v>
      </c>
      <c r="F32" s="55">
        <v>0.0</v>
      </c>
      <c r="G32" s="55">
        <v>0.0</v>
      </c>
      <c r="H32" s="55">
        <v>0.06765801365996452</v>
      </c>
      <c r="I32" s="55">
        <v>0.06765801365996452</v>
      </c>
      <c r="J32" s="55">
        <v>0.06765801365996452</v>
      </c>
      <c r="K32" s="55">
        <v>0.06798794357951338</v>
      </c>
      <c r="L32" s="55">
        <v>3.299299195488552E-4</v>
      </c>
      <c r="M32" s="55">
        <v>3.299299195488552E-4</v>
      </c>
      <c r="N32" s="55">
        <v>0.18234198634003546</v>
      </c>
      <c r="O32" s="55">
        <v>0.1820120564204866</v>
      </c>
      <c r="P32" s="55">
        <v>0.1820120564204866</v>
      </c>
    </row>
    <row r="33">
      <c r="A33" s="13" t="s">
        <v>94</v>
      </c>
      <c r="B33" s="14" t="s">
        <v>95</v>
      </c>
      <c r="E33" s="55">
        <v>0.03626046119573725</v>
      </c>
      <c r="F33" s="55">
        <v>0.0</v>
      </c>
      <c r="G33" s="55">
        <v>0.0</v>
      </c>
      <c r="H33" s="55">
        <v>0.0</v>
      </c>
      <c r="I33" s="55">
        <v>0.21373953880426272</v>
      </c>
      <c r="J33" s="55">
        <v>0.21373953880426272</v>
      </c>
      <c r="K33" s="55">
        <v>0.21373953880426272</v>
      </c>
      <c r="L33" s="55">
        <v>0.21373953880426272</v>
      </c>
      <c r="M33" s="55">
        <v>0.0</v>
      </c>
      <c r="N33" s="55">
        <v>0.03626046119573725</v>
      </c>
      <c r="O33" s="55">
        <v>0.03626046119573725</v>
      </c>
      <c r="P33" s="55">
        <v>0.03626046119573725</v>
      </c>
    </row>
    <row r="34">
      <c r="A34" s="13" t="s">
        <v>96</v>
      </c>
      <c r="B34" s="20" t="s">
        <v>97</v>
      </c>
      <c r="E34" s="55">
        <v>0.0</v>
      </c>
      <c r="F34" s="55">
        <v>0.0</v>
      </c>
      <c r="G34" s="55">
        <v>0.0</v>
      </c>
      <c r="H34" s="55">
        <v>0.0</v>
      </c>
      <c r="I34" s="55">
        <v>0.03221965279970842</v>
      </c>
      <c r="J34" s="55">
        <v>0.03221965279970842</v>
      </c>
      <c r="K34" s="55">
        <v>0.25</v>
      </c>
      <c r="L34" s="55">
        <v>0.25</v>
      </c>
      <c r="M34" s="55">
        <v>0.21778034720029157</v>
      </c>
      <c r="N34" s="55">
        <v>0.21778034720029157</v>
      </c>
      <c r="O34" s="55">
        <v>0.0</v>
      </c>
      <c r="P34" s="55">
        <v>0.0</v>
      </c>
    </row>
    <row r="35">
      <c r="A35" s="13" t="s">
        <v>98</v>
      </c>
      <c r="B35" s="14" t="s">
        <v>99</v>
      </c>
      <c r="E35" s="55">
        <v>0.25</v>
      </c>
      <c r="F35" s="55">
        <v>0.0</v>
      </c>
      <c r="G35" s="55">
        <v>0.0</v>
      </c>
      <c r="H35" s="55">
        <v>0.0</v>
      </c>
      <c r="I35" s="55">
        <v>0.0</v>
      </c>
      <c r="J35" s="55">
        <v>0.0</v>
      </c>
      <c r="K35" s="55">
        <v>0.0</v>
      </c>
      <c r="L35" s="55">
        <v>0.0</v>
      </c>
      <c r="M35" s="55">
        <v>0.0</v>
      </c>
      <c r="N35" s="55">
        <v>0.25</v>
      </c>
      <c r="O35" s="55">
        <v>0.25</v>
      </c>
      <c r="P35" s="55">
        <v>0.25</v>
      </c>
    </row>
    <row r="36">
      <c r="A36" s="13" t="s">
        <v>100</v>
      </c>
      <c r="B36" s="19" t="s">
        <v>101</v>
      </c>
      <c r="E36" s="55">
        <v>0.22853552536514501</v>
      </c>
      <c r="F36" s="55">
        <v>0.0</v>
      </c>
      <c r="G36" s="55">
        <v>0.0</v>
      </c>
      <c r="H36" s="55">
        <v>0.0</v>
      </c>
      <c r="I36" s="55">
        <v>0.021464474634854985</v>
      </c>
      <c r="J36" s="55">
        <v>0.021464474634854985</v>
      </c>
      <c r="K36" s="55">
        <v>0.021464474634854985</v>
      </c>
      <c r="L36" s="55">
        <v>0.021464474634854985</v>
      </c>
      <c r="M36" s="55">
        <v>0.0</v>
      </c>
      <c r="N36" s="55">
        <v>0.22853552536514501</v>
      </c>
      <c r="O36" s="55">
        <v>0.22853552536514501</v>
      </c>
      <c r="P36" s="55">
        <v>0.22853552536514501</v>
      </c>
    </row>
    <row r="37">
      <c r="A37" s="13" t="s">
        <v>102</v>
      </c>
      <c r="B37" s="14" t="s">
        <v>103</v>
      </c>
      <c r="E37" s="55">
        <v>0.21932666423464336</v>
      </c>
      <c r="F37" s="55">
        <v>0.0</v>
      </c>
      <c r="G37" s="55">
        <v>0.0</v>
      </c>
      <c r="H37" s="55">
        <v>0.0</v>
      </c>
      <c r="I37" s="55">
        <v>0.0</v>
      </c>
      <c r="J37" s="55">
        <v>0.0</v>
      </c>
      <c r="K37" s="55">
        <v>0.030673335765356604</v>
      </c>
      <c r="L37" s="55">
        <v>0.030673335765356604</v>
      </c>
      <c r="M37" s="55">
        <v>0.030673335765356604</v>
      </c>
      <c r="N37" s="55">
        <v>0.24999999999999994</v>
      </c>
      <c r="O37" s="55">
        <v>0.21932666423464336</v>
      </c>
      <c r="P37" s="55">
        <v>0.21932666423464336</v>
      </c>
    </row>
    <row r="38">
      <c r="A38" s="13" t="s">
        <v>104</v>
      </c>
      <c r="B38" s="14" t="s">
        <v>105</v>
      </c>
      <c r="E38" s="55">
        <v>0.2434685603614644</v>
      </c>
      <c r="F38" s="55">
        <v>0.0</v>
      </c>
      <c r="G38" s="55">
        <v>0.0</v>
      </c>
      <c r="H38" s="55">
        <v>0.0</v>
      </c>
      <c r="I38" s="55">
        <v>0.006531439638535617</v>
      </c>
      <c r="J38" s="55">
        <v>0.006531439638535617</v>
      </c>
      <c r="K38" s="55">
        <v>0.006531439638535617</v>
      </c>
      <c r="L38" s="55">
        <v>0.006531439638535617</v>
      </c>
      <c r="M38" s="55">
        <v>0.0</v>
      </c>
      <c r="N38" s="55">
        <v>0.2434685603614644</v>
      </c>
      <c r="O38" s="55">
        <v>0.2434685603614644</v>
      </c>
      <c r="P38" s="55">
        <v>0.2434685603614644</v>
      </c>
    </row>
    <row r="39">
      <c r="A39" s="13" t="s">
        <v>106</v>
      </c>
      <c r="B39" s="14" t="s">
        <v>107</v>
      </c>
      <c r="E39" s="55">
        <v>0.1301379308732817</v>
      </c>
      <c r="F39" s="55">
        <v>0.0</v>
      </c>
      <c r="G39" s="55">
        <v>0.0</v>
      </c>
      <c r="H39" s="55">
        <v>0.0</v>
      </c>
      <c r="I39" s="55">
        <v>0.0</v>
      </c>
      <c r="J39" s="55">
        <v>0.0</v>
      </c>
      <c r="K39" s="55">
        <v>0.11986206912671828</v>
      </c>
      <c r="L39" s="55">
        <v>0.11986206912671828</v>
      </c>
      <c r="M39" s="55">
        <v>0.11986206912671828</v>
      </c>
      <c r="N39" s="55">
        <v>0.25</v>
      </c>
      <c r="O39" s="55">
        <v>0.1301379308732817</v>
      </c>
      <c r="P39" s="55">
        <v>0.1301379308732817</v>
      </c>
    </row>
    <row r="40">
      <c r="A40" s="13" t="s">
        <v>108</v>
      </c>
      <c r="B40" s="14" t="s">
        <v>109</v>
      </c>
      <c r="E40" s="55">
        <v>0.0</v>
      </c>
      <c r="F40" s="55">
        <v>0.0</v>
      </c>
      <c r="G40" s="55">
        <v>0.0</v>
      </c>
      <c r="H40" s="55">
        <v>0.07267481517062031</v>
      </c>
      <c r="I40" s="55">
        <v>0.24501851883762663</v>
      </c>
      <c r="J40" s="55">
        <v>0.24840089469123067</v>
      </c>
      <c r="K40" s="55">
        <v>0.25000000000000006</v>
      </c>
      <c r="L40" s="55">
        <v>0.17732518482937973</v>
      </c>
      <c r="M40" s="55">
        <v>0.0049814811623734275</v>
      </c>
      <c r="N40" s="55">
        <v>0.0015991053087693527</v>
      </c>
      <c r="O40" s="55">
        <v>0.0</v>
      </c>
      <c r="P40" s="55">
        <v>0.0</v>
      </c>
    </row>
    <row r="41">
      <c r="A41" s="13" t="s">
        <v>110</v>
      </c>
      <c r="B41" s="14" t="s">
        <v>111</v>
      </c>
      <c r="E41" s="55">
        <v>0.15748890133062315</v>
      </c>
      <c r="F41" s="55">
        <v>0.0012742876443000892</v>
      </c>
      <c r="G41" s="55">
        <v>0.0012742876443000892</v>
      </c>
      <c r="H41" s="55">
        <v>0.0012742876443000892</v>
      </c>
      <c r="I41" s="55">
        <v>0.0</v>
      </c>
      <c r="J41" s="55">
        <v>0.0</v>
      </c>
      <c r="K41" s="55">
        <v>0.09251109866937679</v>
      </c>
      <c r="L41" s="55">
        <v>0.09251109866937679</v>
      </c>
      <c r="M41" s="55">
        <v>0.09251109866937679</v>
      </c>
      <c r="N41" s="55">
        <v>0.2487257123556999</v>
      </c>
      <c r="O41" s="55">
        <v>0.15621461368632308</v>
      </c>
      <c r="P41" s="55">
        <v>0.15621461368632308</v>
      </c>
    </row>
    <row r="42">
      <c r="A42" s="13" t="s">
        <v>112</v>
      </c>
      <c r="B42" s="14" t="s">
        <v>113</v>
      </c>
      <c r="E42" s="55">
        <v>0.25</v>
      </c>
      <c r="F42" s="55">
        <v>0.0</v>
      </c>
      <c r="G42" s="55">
        <v>0.0</v>
      </c>
      <c r="H42" s="55">
        <v>0.0</v>
      </c>
      <c r="I42" s="55">
        <v>0.0</v>
      </c>
      <c r="J42" s="55">
        <v>0.0</v>
      </c>
      <c r="K42" s="55">
        <v>0.0</v>
      </c>
      <c r="L42" s="55">
        <v>0.0</v>
      </c>
      <c r="M42" s="55">
        <v>0.0</v>
      </c>
      <c r="N42" s="55">
        <v>0.25</v>
      </c>
      <c r="O42" s="55">
        <v>0.25</v>
      </c>
      <c r="P42" s="55">
        <v>0.25</v>
      </c>
    </row>
    <row r="43">
      <c r="A43" s="13" t="s">
        <v>114</v>
      </c>
      <c r="B43" s="14" t="s">
        <v>115</v>
      </c>
      <c r="E43" s="55">
        <v>0.2434685603614644</v>
      </c>
      <c r="F43" s="55">
        <v>0.0</v>
      </c>
      <c r="G43" s="55">
        <v>0.0</v>
      </c>
      <c r="H43" s="55">
        <v>0.0</v>
      </c>
      <c r="I43" s="55">
        <v>0.006531439638535617</v>
      </c>
      <c r="J43" s="55">
        <v>0.006531439638535617</v>
      </c>
      <c r="K43" s="55">
        <v>0.006531439638535617</v>
      </c>
      <c r="L43" s="55">
        <v>0.006531439638535617</v>
      </c>
      <c r="M43" s="55">
        <v>0.0</v>
      </c>
      <c r="N43" s="55">
        <v>0.2434685603614644</v>
      </c>
      <c r="O43" s="55">
        <v>0.2434685603614644</v>
      </c>
      <c r="P43" s="55">
        <v>0.2434685603614644</v>
      </c>
    </row>
    <row r="44">
      <c r="A44" s="13" t="s">
        <v>116</v>
      </c>
      <c r="B44" s="14" t="s">
        <v>117</v>
      </c>
      <c r="E44" s="55">
        <v>0.0</v>
      </c>
      <c r="F44" s="55">
        <v>0.0</v>
      </c>
      <c r="G44" s="55">
        <v>0.0</v>
      </c>
      <c r="H44" s="55">
        <v>0.0</v>
      </c>
      <c r="I44" s="55">
        <v>0.25</v>
      </c>
      <c r="J44" s="55">
        <v>0.25</v>
      </c>
      <c r="K44" s="55">
        <v>0.25</v>
      </c>
      <c r="L44" s="55">
        <v>0.25</v>
      </c>
      <c r="M44" s="55">
        <v>0.0</v>
      </c>
      <c r="N44" s="55">
        <v>0.0</v>
      </c>
      <c r="O44" s="55">
        <v>0.0</v>
      </c>
      <c r="P44" s="55">
        <v>0.0</v>
      </c>
    </row>
    <row r="45">
      <c r="A45" s="13" t="s">
        <v>118</v>
      </c>
      <c r="B45" s="14" t="s">
        <v>119</v>
      </c>
      <c r="E45" s="55">
        <v>0.2434685603614644</v>
      </c>
      <c r="F45" s="55">
        <v>0.0</v>
      </c>
      <c r="G45" s="55">
        <v>0.0</v>
      </c>
      <c r="H45" s="55">
        <v>0.0</v>
      </c>
      <c r="I45" s="55">
        <v>0.006531439638535617</v>
      </c>
      <c r="J45" s="55">
        <v>0.006531439638535617</v>
      </c>
      <c r="K45" s="55">
        <v>0.006531439638535617</v>
      </c>
      <c r="L45" s="55">
        <v>0.006531439638535617</v>
      </c>
      <c r="M45" s="55">
        <v>0.0</v>
      </c>
      <c r="N45" s="55">
        <v>0.2434685603614644</v>
      </c>
      <c r="O45" s="55">
        <v>0.2434685603614644</v>
      </c>
      <c r="P45" s="55">
        <v>0.2434685603614644</v>
      </c>
    </row>
    <row r="46">
      <c r="A46" s="22" t="s">
        <v>120</v>
      </c>
      <c r="B46" s="19" t="s">
        <v>121</v>
      </c>
      <c r="E46" s="55">
        <v>0.07978254931852422</v>
      </c>
      <c r="F46" s="55">
        <v>0.0</v>
      </c>
      <c r="G46" s="55">
        <v>0.0</v>
      </c>
      <c r="H46" s="55">
        <v>0.0</v>
      </c>
      <c r="I46" s="55">
        <v>0.0</v>
      </c>
      <c r="J46" s="55">
        <v>0.0</v>
      </c>
      <c r="K46" s="55">
        <v>0.1683928575825583</v>
      </c>
      <c r="L46" s="55">
        <v>0.1683928575825583</v>
      </c>
      <c r="M46" s="55">
        <v>0.17021745068147573</v>
      </c>
      <c r="N46" s="55">
        <v>0.24999999999999994</v>
      </c>
      <c r="O46" s="55">
        <v>0.08160714241744169</v>
      </c>
      <c r="P46" s="55">
        <v>0.08160714241744169</v>
      </c>
    </row>
    <row r="47">
      <c r="A47" s="13" t="s">
        <v>122</v>
      </c>
      <c r="B47" s="14" t="s">
        <v>123</v>
      </c>
      <c r="E47" s="55">
        <v>0.0</v>
      </c>
      <c r="F47" s="55">
        <v>0.0</v>
      </c>
      <c r="G47" s="55">
        <v>0.0</v>
      </c>
      <c r="H47" s="55">
        <v>0.0</v>
      </c>
      <c r="I47" s="55">
        <v>0.25</v>
      </c>
      <c r="J47" s="55">
        <v>0.25</v>
      </c>
      <c r="K47" s="55">
        <v>0.25</v>
      </c>
      <c r="L47" s="55">
        <v>0.25</v>
      </c>
      <c r="M47" s="55">
        <v>0.0</v>
      </c>
      <c r="N47" s="55">
        <v>0.0</v>
      </c>
      <c r="O47" s="55">
        <v>0.0</v>
      </c>
      <c r="P47" s="55">
        <v>0.0</v>
      </c>
    </row>
    <row r="48">
      <c r="A48" s="13" t="s">
        <v>124</v>
      </c>
      <c r="B48" s="14" t="s">
        <v>125</v>
      </c>
      <c r="E48" s="55">
        <v>0.0</v>
      </c>
      <c r="F48" s="55">
        <v>0.0</v>
      </c>
      <c r="G48" s="55">
        <v>0.0</v>
      </c>
      <c r="H48" s="55">
        <v>0.0</v>
      </c>
      <c r="I48" s="55">
        <v>0.25</v>
      </c>
      <c r="J48" s="55">
        <v>0.25</v>
      </c>
      <c r="K48" s="55">
        <v>0.25</v>
      </c>
      <c r="L48" s="55">
        <v>0.25</v>
      </c>
      <c r="M48" s="55">
        <v>0.0</v>
      </c>
      <c r="N48" s="55">
        <v>0.0</v>
      </c>
      <c r="O48" s="55">
        <v>0.0</v>
      </c>
      <c r="P48" s="55">
        <v>0.0</v>
      </c>
    </row>
    <row r="49">
      <c r="A49" s="13" t="s">
        <v>126</v>
      </c>
      <c r="B49" s="19" t="s">
        <v>127</v>
      </c>
      <c r="E49" s="55">
        <v>0.25</v>
      </c>
      <c r="F49" s="55">
        <v>0.0</v>
      </c>
      <c r="G49" s="55">
        <v>0.0</v>
      </c>
      <c r="H49" s="55">
        <v>0.0</v>
      </c>
      <c r="I49" s="55">
        <v>0.0</v>
      </c>
      <c r="J49" s="55">
        <v>0.0</v>
      </c>
      <c r="K49" s="55">
        <v>0.0</v>
      </c>
      <c r="L49" s="55">
        <v>0.0</v>
      </c>
      <c r="M49" s="55">
        <v>0.0</v>
      </c>
      <c r="N49" s="55">
        <v>0.25</v>
      </c>
      <c r="O49" s="55">
        <v>0.25</v>
      </c>
      <c r="P49" s="55">
        <v>0.25</v>
      </c>
    </row>
    <row r="50">
      <c r="A50" s="13" t="s">
        <v>128</v>
      </c>
      <c r="B50" s="14" t="s">
        <v>129</v>
      </c>
      <c r="E50" s="55">
        <v>0.0</v>
      </c>
      <c r="F50" s="55">
        <v>0.0</v>
      </c>
      <c r="G50" s="55">
        <v>0.0</v>
      </c>
      <c r="H50" s="55">
        <v>0.0</v>
      </c>
      <c r="I50" s="55">
        <v>0.0</v>
      </c>
      <c r="J50" s="55">
        <v>0.0</v>
      </c>
      <c r="K50" s="55">
        <v>0.25</v>
      </c>
      <c r="L50" s="55">
        <v>0.25</v>
      </c>
      <c r="M50" s="55">
        <v>0.25</v>
      </c>
      <c r="N50" s="55">
        <v>0.25</v>
      </c>
      <c r="O50" s="55">
        <v>0.0</v>
      </c>
      <c r="P50" s="55">
        <v>0.0</v>
      </c>
    </row>
    <row r="51">
      <c r="A51" s="13" t="s">
        <v>130</v>
      </c>
      <c r="B51" s="14" t="s">
        <v>131</v>
      </c>
      <c r="E51" s="55">
        <v>0.04874464617411275</v>
      </c>
      <c r="F51" s="55">
        <v>0.0</v>
      </c>
      <c r="G51" s="55">
        <v>0.0</v>
      </c>
      <c r="H51" s="55">
        <v>0.0</v>
      </c>
      <c r="I51" s="55">
        <v>0.0</v>
      </c>
      <c r="J51" s="55">
        <v>0.0</v>
      </c>
      <c r="K51" s="55">
        <v>0.20125535382588725</v>
      </c>
      <c r="L51" s="55">
        <v>0.20125535382588725</v>
      </c>
      <c r="M51" s="55">
        <v>0.20125535382588725</v>
      </c>
      <c r="N51" s="55">
        <v>0.25</v>
      </c>
      <c r="O51" s="55">
        <v>0.04874464617411275</v>
      </c>
      <c r="P51" s="55">
        <v>0.04874464617411275</v>
      </c>
    </row>
    <row r="52">
      <c r="A52" s="13" t="s">
        <v>132</v>
      </c>
      <c r="B52" s="14" t="s">
        <v>133</v>
      </c>
      <c r="E52" s="55">
        <v>0.15882327063550597</v>
      </c>
      <c r="F52" s="55">
        <v>0.0021908653033742603</v>
      </c>
      <c r="G52" s="55">
        <v>0.0</v>
      </c>
      <c r="H52" s="55">
        <v>0.0</v>
      </c>
      <c r="I52" s="55">
        <v>0.0</v>
      </c>
      <c r="J52" s="55">
        <v>0.0</v>
      </c>
      <c r="K52" s="55">
        <v>0.09117672936449406</v>
      </c>
      <c r="L52" s="55">
        <v>0.09117672936449406</v>
      </c>
      <c r="M52" s="55">
        <v>0.09117672936449406</v>
      </c>
      <c r="N52" s="55">
        <v>0.24780913469662577</v>
      </c>
      <c r="O52" s="55">
        <v>0.15882327063550597</v>
      </c>
      <c r="P52" s="55">
        <v>0.15882327063550597</v>
      </c>
    </row>
    <row r="53">
      <c r="A53" s="13" t="s">
        <v>134</v>
      </c>
      <c r="B53" s="14" t="s">
        <v>135</v>
      </c>
      <c r="E53" s="55">
        <v>0.25</v>
      </c>
      <c r="F53" s="55">
        <v>0.0</v>
      </c>
      <c r="G53" s="55">
        <v>0.0</v>
      </c>
      <c r="H53" s="55">
        <v>0.0</v>
      </c>
      <c r="I53" s="55">
        <v>0.0</v>
      </c>
      <c r="J53" s="55">
        <v>0.0</v>
      </c>
      <c r="K53" s="55">
        <v>0.0</v>
      </c>
      <c r="L53" s="55">
        <v>0.0</v>
      </c>
      <c r="M53" s="55">
        <v>0.0</v>
      </c>
      <c r="N53" s="55">
        <v>0.25</v>
      </c>
      <c r="O53" s="55">
        <v>0.25</v>
      </c>
      <c r="P53" s="55">
        <v>0.25</v>
      </c>
    </row>
    <row r="54">
      <c r="A54" s="13" t="s">
        <v>136</v>
      </c>
      <c r="B54" s="14" t="s">
        <v>137</v>
      </c>
      <c r="E54" s="55">
        <v>0.25</v>
      </c>
      <c r="F54" s="55">
        <v>0.0</v>
      </c>
      <c r="G54" s="55">
        <v>0.0</v>
      </c>
      <c r="H54" s="55">
        <v>0.0</v>
      </c>
      <c r="I54" s="55">
        <v>0.0</v>
      </c>
      <c r="J54" s="55">
        <v>0.0</v>
      </c>
      <c r="K54" s="55">
        <v>0.0</v>
      </c>
      <c r="L54" s="55">
        <v>0.0</v>
      </c>
      <c r="M54" s="55">
        <v>0.0</v>
      </c>
      <c r="N54" s="55">
        <v>0.25</v>
      </c>
      <c r="O54" s="55">
        <v>0.25</v>
      </c>
      <c r="P54" s="55">
        <v>0.25</v>
      </c>
    </row>
    <row r="55">
      <c r="A55" s="13" t="s">
        <v>138</v>
      </c>
      <c r="B55" s="14" t="s">
        <v>139</v>
      </c>
      <c r="E55" s="55">
        <v>0.25</v>
      </c>
      <c r="F55" s="55">
        <v>0.18642317677602077</v>
      </c>
      <c r="G55" s="55">
        <v>0.18642317677602077</v>
      </c>
      <c r="H55" s="55">
        <v>0.18642317677602077</v>
      </c>
      <c r="I55" s="55">
        <v>0.0</v>
      </c>
      <c r="J55" s="55">
        <v>0.0</v>
      </c>
      <c r="K55" s="55">
        <v>0.0</v>
      </c>
      <c r="L55" s="55">
        <v>0.0</v>
      </c>
      <c r="M55" s="55">
        <v>0.0</v>
      </c>
      <c r="N55" s="55">
        <v>0.06357682322397923</v>
      </c>
      <c r="O55" s="55">
        <v>0.06357682322397923</v>
      </c>
      <c r="P55" s="55">
        <v>0.06357682322397923</v>
      </c>
    </row>
    <row r="56">
      <c r="A56" s="13" t="s">
        <v>140</v>
      </c>
      <c r="B56" s="14" t="s">
        <v>141</v>
      </c>
      <c r="E56" s="55">
        <v>0.0</v>
      </c>
      <c r="F56" s="55">
        <v>0.0</v>
      </c>
      <c r="G56" s="55">
        <v>0.0</v>
      </c>
      <c r="H56" s="55">
        <v>0.0</v>
      </c>
      <c r="I56" s="55">
        <v>0.0</v>
      </c>
      <c r="J56" s="55">
        <v>0.0</v>
      </c>
      <c r="K56" s="55">
        <v>0.25</v>
      </c>
      <c r="L56" s="55">
        <v>0.25</v>
      </c>
      <c r="M56" s="55">
        <v>0.25</v>
      </c>
      <c r="N56" s="55">
        <v>0.25</v>
      </c>
      <c r="O56" s="55">
        <v>0.0</v>
      </c>
      <c r="P56" s="55">
        <v>0.0</v>
      </c>
    </row>
    <row r="57">
      <c r="A57" s="13" t="s">
        <v>142</v>
      </c>
      <c r="B57" s="14" t="s">
        <v>143</v>
      </c>
      <c r="E57" s="55">
        <v>0.14351011410788383</v>
      </c>
      <c r="F57" s="55">
        <v>0.0</v>
      </c>
      <c r="G57" s="55">
        <v>0.0</v>
      </c>
      <c r="H57" s="55">
        <v>0.0</v>
      </c>
      <c r="I57" s="55">
        <v>0.0</v>
      </c>
      <c r="J57" s="55">
        <v>0.0</v>
      </c>
      <c r="K57" s="55">
        <v>0.10648988589211619</v>
      </c>
      <c r="L57" s="55">
        <v>0.10648988589211619</v>
      </c>
      <c r="M57" s="55">
        <v>0.10648988589211619</v>
      </c>
      <c r="N57" s="55">
        <v>0.25</v>
      </c>
      <c r="O57" s="55">
        <v>0.14351011410788383</v>
      </c>
      <c r="P57" s="55">
        <v>0.14351011410788383</v>
      </c>
    </row>
    <row r="58">
      <c r="A58" s="13" t="s">
        <v>144</v>
      </c>
      <c r="B58" s="14" t="s">
        <v>145</v>
      </c>
      <c r="E58" s="55">
        <v>0.16756258791723697</v>
      </c>
      <c r="F58" s="55">
        <v>0.024767334764525365</v>
      </c>
      <c r="G58" s="55">
        <v>0.0</v>
      </c>
      <c r="H58" s="55">
        <v>0.08243741208276303</v>
      </c>
      <c r="I58" s="55">
        <v>0.08243741208276303</v>
      </c>
      <c r="J58" s="55">
        <v>0.08243741208276303</v>
      </c>
      <c r="K58" s="55">
        <v>0.08243741208276303</v>
      </c>
      <c r="L58" s="55">
        <v>0.0</v>
      </c>
      <c r="M58" s="55">
        <v>0.0</v>
      </c>
      <c r="N58" s="55">
        <v>0.14279525315271163</v>
      </c>
      <c r="O58" s="55">
        <v>0.16756258791723697</v>
      </c>
      <c r="P58" s="55">
        <v>0.16756258791723697</v>
      </c>
    </row>
    <row r="59">
      <c r="A59" s="13" t="s">
        <v>146</v>
      </c>
      <c r="B59" s="14" t="s">
        <v>147</v>
      </c>
      <c r="E59" s="55">
        <v>0.23813787657334384</v>
      </c>
      <c r="F59" s="55">
        <v>0.17901259460253757</v>
      </c>
      <c r="G59" s="55">
        <v>0.17901259460253757</v>
      </c>
      <c r="H59" s="55">
        <v>0.17901259460253757</v>
      </c>
      <c r="I59" s="55">
        <v>0.011862123426656187</v>
      </c>
      <c r="J59" s="55">
        <v>0.011862123426656187</v>
      </c>
      <c r="K59" s="55">
        <v>0.011862123426656187</v>
      </c>
      <c r="L59" s="55">
        <v>0.011862123426656187</v>
      </c>
      <c r="M59" s="55">
        <v>0.0</v>
      </c>
      <c r="N59" s="55">
        <v>0.05912528197080629</v>
      </c>
      <c r="O59" s="55">
        <v>0.05912528197080629</v>
      </c>
      <c r="P59" s="55">
        <v>0.05912528197080629</v>
      </c>
    </row>
    <row r="60">
      <c r="A60" s="13" t="s">
        <v>148</v>
      </c>
      <c r="B60" s="19" t="s">
        <v>149</v>
      </c>
      <c r="E60" s="55">
        <v>0.06046328680062239</v>
      </c>
      <c r="F60" s="55">
        <v>0.0</v>
      </c>
      <c r="G60" s="55">
        <v>0.0</v>
      </c>
      <c r="H60" s="55">
        <v>0.15246114868329097</v>
      </c>
      <c r="I60" s="55">
        <v>0.15246114868329097</v>
      </c>
      <c r="J60" s="55">
        <v>0.15246114868329097</v>
      </c>
      <c r="K60" s="55">
        <v>0.1895367131993776</v>
      </c>
      <c r="L60" s="55">
        <v>0.03707556451608663</v>
      </c>
      <c r="M60" s="55">
        <v>0.03707556451608663</v>
      </c>
      <c r="N60" s="55">
        <v>0.09753885131670903</v>
      </c>
      <c r="O60" s="55">
        <v>0.06046328680062239</v>
      </c>
      <c r="P60" s="55">
        <v>0.06046328680062239</v>
      </c>
    </row>
    <row r="61">
      <c r="A61" s="13" t="s">
        <v>150</v>
      </c>
      <c r="B61" s="14" t="s">
        <v>151</v>
      </c>
      <c r="E61" s="55">
        <v>0.006262467797302187</v>
      </c>
      <c r="F61" s="55">
        <v>0.0</v>
      </c>
      <c r="G61" s="55">
        <v>0.0</v>
      </c>
      <c r="H61" s="55">
        <v>0.0</v>
      </c>
      <c r="I61" s="55">
        <v>0.0</v>
      </c>
      <c r="J61" s="55">
        <v>0.0</v>
      </c>
      <c r="K61" s="55">
        <v>0.24373753220269784</v>
      </c>
      <c r="L61" s="55">
        <v>0.24373753220269784</v>
      </c>
      <c r="M61" s="55">
        <v>0.24373753220269784</v>
      </c>
      <c r="N61" s="55">
        <v>0.25000000000000006</v>
      </c>
      <c r="O61" s="55">
        <v>0.006262467797302187</v>
      </c>
      <c r="P61" s="55">
        <v>0.006262467797302187</v>
      </c>
    </row>
    <row r="62">
      <c r="A62" s="13" t="s">
        <v>152</v>
      </c>
      <c r="B62" s="14" t="s">
        <v>153</v>
      </c>
      <c r="E62" s="55">
        <v>0.026201753501965134</v>
      </c>
      <c r="F62" s="55">
        <v>0.0</v>
      </c>
      <c r="G62" s="55">
        <v>0.0</v>
      </c>
      <c r="H62" s="55">
        <v>0.0</v>
      </c>
      <c r="I62" s="55">
        <v>0.0</v>
      </c>
      <c r="J62" s="55">
        <v>0.0</v>
      </c>
      <c r="K62" s="55">
        <v>0.22379824649803487</v>
      </c>
      <c r="L62" s="55">
        <v>0.22379824649803487</v>
      </c>
      <c r="M62" s="55">
        <v>0.22379824649803487</v>
      </c>
      <c r="N62" s="55">
        <v>0.25</v>
      </c>
      <c r="O62" s="55">
        <v>0.026201753501965134</v>
      </c>
      <c r="P62" s="55">
        <v>0.026201753501965134</v>
      </c>
    </row>
    <row r="63">
      <c r="A63" s="13" t="s">
        <v>154</v>
      </c>
      <c r="B63" s="14" t="s">
        <v>155</v>
      </c>
      <c r="E63" s="55">
        <v>0.005403220296522354</v>
      </c>
      <c r="F63" s="55">
        <v>0.0</v>
      </c>
      <c r="G63" s="55">
        <v>0.0</v>
      </c>
      <c r="H63" s="55">
        <v>0.0</v>
      </c>
      <c r="I63" s="55">
        <v>0.24459677970347768</v>
      </c>
      <c r="J63" s="55">
        <v>0.24459677970347768</v>
      </c>
      <c r="K63" s="55">
        <v>0.24459677970347768</v>
      </c>
      <c r="L63" s="55">
        <v>0.24459677970347768</v>
      </c>
      <c r="M63" s="55">
        <v>0.0</v>
      </c>
      <c r="N63" s="55">
        <v>0.005403220296522354</v>
      </c>
      <c r="O63" s="55">
        <v>0.005403220296522354</v>
      </c>
      <c r="P63" s="55">
        <v>0.005403220296522354</v>
      </c>
    </row>
    <row r="64">
      <c r="A64" s="13" t="s">
        <v>156</v>
      </c>
      <c r="B64" s="14" t="s">
        <v>157</v>
      </c>
      <c r="E64" s="55">
        <v>0.20647653742659217</v>
      </c>
      <c r="F64" s="55">
        <v>0.19481987745921472</v>
      </c>
      <c r="G64" s="55">
        <v>0.0</v>
      </c>
      <c r="H64" s="55">
        <v>0.0</v>
      </c>
      <c r="I64" s="55">
        <v>0.022019631687751465</v>
      </c>
      <c r="J64" s="55">
        <v>0.022019631687751465</v>
      </c>
      <c r="K64" s="55">
        <v>0.04352346257340785</v>
      </c>
      <c r="L64" s="55">
        <v>0.04352346257340785</v>
      </c>
      <c r="M64" s="55">
        <v>0.02150383088565638</v>
      </c>
      <c r="N64" s="55">
        <v>0.03316049085303383</v>
      </c>
      <c r="O64" s="55">
        <v>0.20647653742659217</v>
      </c>
      <c r="P64" s="55">
        <v>0.20647653742659217</v>
      </c>
    </row>
    <row r="65">
      <c r="A65" s="13" t="s">
        <v>158</v>
      </c>
      <c r="B65" s="14" t="s">
        <v>159</v>
      </c>
      <c r="E65" s="55">
        <v>0.045586251686066837</v>
      </c>
      <c r="F65" s="55">
        <v>0.0</v>
      </c>
      <c r="G65" s="55">
        <v>0.0</v>
      </c>
      <c r="H65" s="55">
        <v>0.0</v>
      </c>
      <c r="I65" s="55">
        <v>0.0</v>
      </c>
      <c r="J65" s="55">
        <v>0.0</v>
      </c>
      <c r="K65" s="55">
        <v>0.20441374831393316</v>
      </c>
      <c r="L65" s="55">
        <v>0.20441374831393316</v>
      </c>
      <c r="M65" s="55">
        <v>0.20441374831393316</v>
      </c>
      <c r="N65" s="55">
        <v>0.25</v>
      </c>
      <c r="O65" s="55">
        <v>0.045586251686066837</v>
      </c>
      <c r="P65" s="55">
        <v>0.045586251686066837</v>
      </c>
    </row>
    <row r="66">
      <c r="A66" s="13" t="s">
        <v>160</v>
      </c>
      <c r="B66" s="14" t="s">
        <v>161</v>
      </c>
      <c r="E66" s="55">
        <v>0.004179018845300625</v>
      </c>
      <c r="F66" s="55">
        <v>0.004179018845300625</v>
      </c>
      <c r="G66" s="55">
        <v>0.004179018845300625</v>
      </c>
      <c r="H66" s="55">
        <v>0.004179018845300625</v>
      </c>
      <c r="I66" s="55">
        <v>3.755247345897302E-4</v>
      </c>
      <c r="J66" s="55">
        <v>3.755247345897302E-4</v>
      </c>
      <c r="K66" s="55">
        <v>0.0565298853196442</v>
      </c>
      <c r="L66" s="55">
        <v>0.0565298853196442</v>
      </c>
      <c r="M66" s="55">
        <v>0.24544545642010965</v>
      </c>
      <c r="N66" s="55">
        <v>0.24544545642010965</v>
      </c>
      <c r="O66" s="55">
        <v>0.18929109583505518</v>
      </c>
      <c r="P66" s="55">
        <v>0.18929109583505518</v>
      </c>
    </row>
    <row r="67">
      <c r="A67" s="13" t="s">
        <v>162</v>
      </c>
      <c r="B67" s="14" t="s">
        <v>163</v>
      </c>
      <c r="E67" s="55">
        <v>0.003729398827749659</v>
      </c>
      <c r="F67" s="55">
        <v>0.0</v>
      </c>
      <c r="G67" s="55">
        <v>0.0</v>
      </c>
      <c r="H67" s="55">
        <v>0.0</v>
      </c>
      <c r="I67" s="55">
        <v>0.03151604643168726</v>
      </c>
      <c r="J67" s="55">
        <v>0.03151604643168726</v>
      </c>
      <c r="K67" s="55">
        <v>0.24627060117225033</v>
      </c>
      <c r="L67" s="55">
        <v>0.24627060117225033</v>
      </c>
      <c r="M67" s="55">
        <v>0.21475455474056307</v>
      </c>
      <c r="N67" s="55">
        <v>0.21848395356831274</v>
      </c>
      <c r="O67" s="55">
        <v>0.003729398827749659</v>
      </c>
      <c r="P67" s="55">
        <v>0.003729398827749659</v>
      </c>
    </row>
    <row r="68">
      <c r="A68" s="13" t="s">
        <v>164</v>
      </c>
      <c r="B68" s="19" t="s">
        <v>165</v>
      </c>
      <c r="E68" s="55">
        <v>0.11252199027346825</v>
      </c>
      <c r="F68" s="55">
        <v>0.0961795611026777</v>
      </c>
      <c r="G68" s="55">
        <v>0.0961795611026777</v>
      </c>
      <c r="H68" s="55">
        <v>0.0961795611026777</v>
      </c>
      <c r="I68" s="55">
        <v>0.0</v>
      </c>
      <c r="J68" s="55">
        <v>0.0</v>
      </c>
      <c r="K68" s="55">
        <v>0.13747800972653174</v>
      </c>
      <c r="L68" s="55">
        <v>0.13747800972653174</v>
      </c>
      <c r="M68" s="55">
        <v>0.13747800972653174</v>
      </c>
      <c r="N68" s="55">
        <v>0.15382043889732233</v>
      </c>
      <c r="O68" s="55">
        <v>0.016342429170790564</v>
      </c>
      <c r="P68" s="55">
        <v>0.016342429170790564</v>
      </c>
    </row>
    <row r="69">
      <c r="A69" s="13" t="s">
        <v>166</v>
      </c>
      <c r="B69" s="19" t="s">
        <v>167</v>
      </c>
      <c r="E69" s="55">
        <v>0.24843585766471618</v>
      </c>
      <c r="F69" s="55">
        <v>0.2303055466208178</v>
      </c>
      <c r="G69" s="55">
        <v>0.0</v>
      </c>
      <c r="H69" s="55">
        <v>0.0</v>
      </c>
      <c r="I69" s="55">
        <v>0.0</v>
      </c>
      <c r="J69" s="55">
        <v>0.0</v>
      </c>
      <c r="K69" s="55">
        <v>0.001564142335283807</v>
      </c>
      <c r="L69" s="55">
        <v>0.001564142335283807</v>
      </c>
      <c r="M69" s="55">
        <v>0.001564142335283807</v>
      </c>
      <c r="N69" s="55">
        <v>0.019694453379182183</v>
      </c>
      <c r="O69" s="55">
        <v>0.24843585766471618</v>
      </c>
      <c r="P69" s="55">
        <v>0.24843585766471618</v>
      </c>
    </row>
    <row r="70">
      <c r="A70" s="13" t="s">
        <v>168</v>
      </c>
      <c r="B70" s="14" t="s">
        <v>169</v>
      </c>
      <c r="E70" s="55">
        <v>0.0</v>
      </c>
      <c r="F70" s="55">
        <v>0.0</v>
      </c>
      <c r="G70" s="55">
        <v>0.0</v>
      </c>
      <c r="H70" s="55">
        <v>0.0</v>
      </c>
      <c r="I70" s="55">
        <v>0.0</v>
      </c>
      <c r="J70" s="55">
        <v>0.0</v>
      </c>
      <c r="K70" s="55">
        <v>0.0</v>
      </c>
      <c r="L70" s="55">
        <v>0.0</v>
      </c>
      <c r="M70" s="55">
        <v>0.0</v>
      </c>
      <c r="N70" s="55">
        <v>0.0</v>
      </c>
      <c r="O70" s="55">
        <v>0.0</v>
      </c>
      <c r="P70" s="55">
        <v>0.0</v>
      </c>
    </row>
    <row r="71">
      <c r="A71" s="13" t="s">
        <v>170</v>
      </c>
      <c r="B71" s="14" t="s">
        <v>171</v>
      </c>
      <c r="E71" s="55">
        <v>0.0</v>
      </c>
      <c r="F71" s="55">
        <v>0.0</v>
      </c>
      <c r="G71" s="55">
        <v>0.0</v>
      </c>
      <c r="H71" s="55">
        <v>0.0</v>
      </c>
      <c r="I71" s="55">
        <v>0.00380094387802702</v>
      </c>
      <c r="J71" s="55">
        <v>0.00380094387802702</v>
      </c>
      <c r="K71" s="55">
        <v>0.25</v>
      </c>
      <c r="L71" s="55">
        <v>0.25</v>
      </c>
      <c r="M71" s="55">
        <v>0.246199056121973</v>
      </c>
      <c r="N71" s="55">
        <v>0.246199056121973</v>
      </c>
      <c r="O71" s="55">
        <v>0.0</v>
      </c>
      <c r="P71" s="55">
        <v>0.0</v>
      </c>
    </row>
    <row r="72">
      <c r="A72" s="13" t="s">
        <v>172</v>
      </c>
      <c r="B72" s="19" t="s">
        <v>173</v>
      </c>
      <c r="E72" s="55">
        <v>0.13728710686794374</v>
      </c>
      <c r="F72" s="55">
        <v>0.13728710686794374</v>
      </c>
      <c r="G72" s="55">
        <v>0.13728710686794374</v>
      </c>
      <c r="H72" s="55">
        <v>0.13728710686794374</v>
      </c>
      <c r="I72" s="55">
        <v>0.016239957677686056</v>
      </c>
      <c r="J72" s="55">
        <v>0.016239957677686056</v>
      </c>
      <c r="K72" s="55">
        <v>0.11271289313205629</v>
      </c>
      <c r="L72" s="55">
        <v>0.11271289313205629</v>
      </c>
      <c r="M72" s="55">
        <v>0.09647293545437023</v>
      </c>
      <c r="N72" s="55">
        <v>0.09647293545437023</v>
      </c>
      <c r="O72" s="55">
        <v>0.0</v>
      </c>
      <c r="P72" s="55">
        <v>0.0</v>
      </c>
    </row>
    <row r="73">
      <c r="A73" s="13" t="s">
        <v>174</v>
      </c>
      <c r="B73" s="14" t="s">
        <v>175</v>
      </c>
      <c r="E73" s="55">
        <v>0.0048293028868205455</v>
      </c>
      <c r="F73" s="55">
        <v>0.0</v>
      </c>
      <c r="G73" s="55">
        <v>0.0</v>
      </c>
      <c r="H73" s="55">
        <v>0.0</v>
      </c>
      <c r="I73" s="55">
        <v>0.0</v>
      </c>
      <c r="J73" s="55">
        <v>0.0</v>
      </c>
      <c r="K73" s="55">
        <v>0.2451706971131795</v>
      </c>
      <c r="L73" s="55">
        <v>0.2451706971131795</v>
      </c>
      <c r="M73" s="55">
        <v>0.2451706971131795</v>
      </c>
      <c r="N73" s="55">
        <v>0.25000000000000006</v>
      </c>
      <c r="O73" s="55">
        <v>0.0048293028868205455</v>
      </c>
      <c r="P73" s="55">
        <v>0.0048293028868205455</v>
      </c>
    </row>
    <row r="74">
      <c r="A74" s="13" t="s">
        <v>176</v>
      </c>
      <c r="B74" s="14" t="s">
        <v>177</v>
      </c>
      <c r="E74" s="55">
        <v>0.019505892994038064</v>
      </c>
      <c r="F74" s="55">
        <v>0.0</v>
      </c>
      <c r="G74" s="55">
        <v>0.0</v>
      </c>
      <c r="H74" s="55">
        <v>0.0</v>
      </c>
      <c r="I74" s="55">
        <v>0.2304941070059619</v>
      </c>
      <c r="J74" s="55">
        <v>0.2304941070059619</v>
      </c>
      <c r="K74" s="55">
        <v>0.2304941070059619</v>
      </c>
      <c r="L74" s="55">
        <v>0.2304941070059619</v>
      </c>
      <c r="M74" s="55">
        <v>0.0</v>
      </c>
      <c r="N74" s="55">
        <v>0.019505892994038064</v>
      </c>
      <c r="O74" s="55">
        <v>0.019505892994038064</v>
      </c>
      <c r="P74" s="55">
        <v>0.019505892994038064</v>
      </c>
    </row>
    <row r="75">
      <c r="A75" s="13" t="s">
        <v>178</v>
      </c>
      <c r="B75" s="14" t="s">
        <v>179</v>
      </c>
      <c r="E75" s="55">
        <v>0.25</v>
      </c>
      <c r="F75" s="55">
        <v>0.0</v>
      </c>
      <c r="G75" s="55">
        <v>0.0</v>
      </c>
      <c r="H75" s="55">
        <v>0.0</v>
      </c>
      <c r="I75" s="55">
        <v>0.0</v>
      </c>
      <c r="J75" s="55">
        <v>0.0</v>
      </c>
      <c r="K75" s="55">
        <v>0.0</v>
      </c>
      <c r="L75" s="55">
        <v>0.0</v>
      </c>
      <c r="M75" s="55">
        <v>0.0</v>
      </c>
      <c r="N75" s="55">
        <v>0.25</v>
      </c>
      <c r="O75" s="55">
        <v>0.25</v>
      </c>
      <c r="P75" s="55">
        <v>0.25</v>
      </c>
    </row>
    <row r="76">
      <c r="A76" s="13" t="s">
        <v>180</v>
      </c>
      <c r="B76" s="14" t="s">
        <v>181</v>
      </c>
      <c r="E76" s="55">
        <v>0.08735544903738156</v>
      </c>
      <c r="F76" s="55">
        <v>0.0</v>
      </c>
      <c r="G76" s="55">
        <v>0.0</v>
      </c>
      <c r="H76" s="55">
        <v>0.0</v>
      </c>
      <c r="I76" s="55">
        <v>0.0</v>
      </c>
      <c r="J76" s="55">
        <v>0.0</v>
      </c>
      <c r="K76" s="55">
        <v>0.16264455096261846</v>
      </c>
      <c r="L76" s="55">
        <v>0.16264455096261846</v>
      </c>
      <c r="M76" s="55">
        <v>0.16264455096261846</v>
      </c>
      <c r="N76" s="55">
        <v>0.25000000000000006</v>
      </c>
      <c r="O76" s="55">
        <v>0.08735544903738156</v>
      </c>
      <c r="P76" s="55">
        <v>0.08735544903738156</v>
      </c>
    </row>
    <row r="77">
      <c r="A77" s="13" t="s">
        <v>182</v>
      </c>
      <c r="B77" s="14" t="s">
        <v>183</v>
      </c>
      <c r="E77" s="55">
        <v>0.0</v>
      </c>
      <c r="F77" s="55">
        <v>0.0</v>
      </c>
      <c r="G77" s="55">
        <v>0.0</v>
      </c>
      <c r="H77" s="55">
        <v>0.0</v>
      </c>
      <c r="I77" s="55">
        <v>0.25</v>
      </c>
      <c r="J77" s="55">
        <v>0.25</v>
      </c>
      <c r="K77" s="55">
        <v>0.25</v>
      </c>
      <c r="L77" s="55">
        <v>0.25</v>
      </c>
      <c r="M77" s="55">
        <v>0.0</v>
      </c>
      <c r="N77" s="55">
        <v>0.0</v>
      </c>
      <c r="O77" s="55">
        <v>0.0</v>
      </c>
      <c r="P77" s="55">
        <v>0.0</v>
      </c>
    </row>
    <row r="78">
      <c r="A78" s="13" t="s">
        <v>184</v>
      </c>
      <c r="B78" s="14" t="s">
        <v>185</v>
      </c>
      <c r="E78" s="55">
        <v>0.0</v>
      </c>
      <c r="F78" s="55">
        <v>0.0</v>
      </c>
      <c r="G78" s="55">
        <v>0.0</v>
      </c>
      <c r="H78" s="55">
        <v>0.0</v>
      </c>
      <c r="I78" s="55">
        <v>0.2499328096433887</v>
      </c>
      <c r="J78" s="55">
        <v>0.2499328096433887</v>
      </c>
      <c r="K78" s="55">
        <v>0.25</v>
      </c>
      <c r="L78" s="55">
        <v>0.25</v>
      </c>
      <c r="M78" s="55">
        <v>6.719035661128602E-5</v>
      </c>
      <c r="N78" s="55">
        <v>6.719035661128602E-5</v>
      </c>
      <c r="O78" s="55">
        <v>0.0</v>
      </c>
      <c r="P78" s="55">
        <v>0.0</v>
      </c>
    </row>
    <row r="79">
      <c r="A79" s="13" t="s">
        <v>186</v>
      </c>
      <c r="B79" s="14" t="s">
        <v>187</v>
      </c>
      <c r="E79" s="55">
        <v>0.24910050236942663</v>
      </c>
      <c r="F79" s="55">
        <v>0.24122090312560432</v>
      </c>
      <c r="G79" s="55">
        <v>0.24122090312560432</v>
      </c>
      <c r="H79" s="55">
        <v>0.24122090312560432</v>
      </c>
      <c r="I79" s="55">
        <v>8.994976305733248E-4</v>
      </c>
      <c r="J79" s="55">
        <v>8.994976305733248E-4</v>
      </c>
      <c r="K79" s="55">
        <v>8.994976305733248E-4</v>
      </c>
      <c r="L79" s="55">
        <v>8.994976305733248E-4</v>
      </c>
      <c r="M79" s="55">
        <v>0.0</v>
      </c>
      <c r="N79" s="55">
        <v>0.007879599243822324</v>
      </c>
      <c r="O79" s="55">
        <v>0.007879599243822324</v>
      </c>
      <c r="P79" s="55">
        <v>0.007879599243822324</v>
      </c>
    </row>
    <row r="80">
      <c r="A80" s="13" t="s">
        <v>188</v>
      </c>
      <c r="B80" s="14" t="s">
        <v>189</v>
      </c>
      <c r="E80" s="55">
        <v>0.24300936786550237</v>
      </c>
      <c r="F80" s="55">
        <v>0.0</v>
      </c>
      <c r="G80" s="55">
        <v>0.0</v>
      </c>
      <c r="H80" s="55">
        <v>0.0</v>
      </c>
      <c r="I80" s="55">
        <v>0.005237966783195555</v>
      </c>
      <c r="J80" s="55">
        <v>0.005237966783195555</v>
      </c>
      <c r="K80" s="55">
        <v>0.0069906321344976536</v>
      </c>
      <c r="L80" s="55">
        <v>0.0069906321344976536</v>
      </c>
      <c r="M80" s="55">
        <v>0.001752665351302099</v>
      </c>
      <c r="N80" s="55">
        <v>0.24476203321680445</v>
      </c>
      <c r="O80" s="55">
        <v>0.24300936786550237</v>
      </c>
      <c r="P80" s="55">
        <v>0.24300936786550237</v>
      </c>
    </row>
    <row r="81">
      <c r="A81" s="13" t="s">
        <v>190</v>
      </c>
      <c r="B81" s="14" t="s">
        <v>191</v>
      </c>
      <c r="E81" s="55">
        <v>0.25</v>
      </c>
      <c r="F81" s="55">
        <v>0.0</v>
      </c>
      <c r="G81" s="55">
        <v>0.0</v>
      </c>
      <c r="H81" s="55">
        <v>0.0</v>
      </c>
      <c r="I81" s="55">
        <v>0.0</v>
      </c>
      <c r="J81" s="55">
        <v>0.0</v>
      </c>
      <c r="K81" s="55">
        <v>0.0</v>
      </c>
      <c r="L81" s="55">
        <v>0.0</v>
      </c>
      <c r="M81" s="55">
        <v>0.0</v>
      </c>
      <c r="N81" s="55">
        <v>0.25</v>
      </c>
      <c r="O81" s="55">
        <v>0.25</v>
      </c>
      <c r="P81" s="55">
        <v>0.25</v>
      </c>
    </row>
    <row r="82">
      <c r="A82" s="13" t="s">
        <v>192</v>
      </c>
      <c r="B82" s="14" t="s">
        <v>193</v>
      </c>
      <c r="E82" s="55">
        <v>0.0</v>
      </c>
      <c r="F82" s="55">
        <v>0.0</v>
      </c>
      <c r="G82" s="55">
        <v>0.0</v>
      </c>
      <c r="H82" s="55">
        <v>0.0</v>
      </c>
      <c r="I82" s="55">
        <v>0.25</v>
      </c>
      <c r="J82" s="55">
        <v>0.25</v>
      </c>
      <c r="K82" s="55">
        <v>0.25</v>
      </c>
      <c r="L82" s="55">
        <v>0.25</v>
      </c>
      <c r="M82" s="55">
        <v>0.0</v>
      </c>
      <c r="N82" s="55">
        <v>0.0</v>
      </c>
      <c r="O82" s="55">
        <v>0.0</v>
      </c>
      <c r="P82" s="55">
        <v>0.0</v>
      </c>
    </row>
    <row r="83">
      <c r="A83" s="13" t="s">
        <v>194</v>
      </c>
      <c r="B83" s="14" t="s">
        <v>195</v>
      </c>
      <c r="E83" s="55">
        <v>0.22038739129053608</v>
      </c>
      <c r="F83" s="55">
        <v>0.0</v>
      </c>
      <c r="G83" s="55">
        <v>0.0</v>
      </c>
      <c r="H83" s="55">
        <v>0.0</v>
      </c>
      <c r="I83" s="55">
        <v>0.0</v>
      </c>
      <c r="J83" s="55">
        <v>0.0</v>
      </c>
      <c r="K83" s="55">
        <v>0.02641893260437484</v>
      </c>
      <c r="L83" s="55">
        <v>0.02641893260437484</v>
      </c>
      <c r="M83" s="55">
        <v>0.02961260870946391</v>
      </c>
      <c r="N83" s="55">
        <v>0.25</v>
      </c>
      <c r="O83" s="55">
        <v>0.22358106739562517</v>
      </c>
      <c r="P83" s="55">
        <v>0.22358106739562517</v>
      </c>
    </row>
    <row r="84">
      <c r="A84" s="13" t="s">
        <v>196</v>
      </c>
      <c r="B84" s="19" t="s">
        <v>197</v>
      </c>
      <c r="E84" s="55">
        <v>0.0</v>
      </c>
      <c r="F84" s="55">
        <v>0.0</v>
      </c>
      <c r="G84" s="55">
        <v>0.0</v>
      </c>
      <c r="H84" s="55">
        <v>0.0</v>
      </c>
      <c r="I84" s="55">
        <v>0.012215573783083614</v>
      </c>
      <c r="J84" s="55">
        <v>0.012215573783083614</v>
      </c>
      <c r="K84" s="55">
        <v>0.25</v>
      </c>
      <c r="L84" s="55">
        <v>0.25</v>
      </c>
      <c r="M84" s="55">
        <v>0.2377844262169164</v>
      </c>
      <c r="N84" s="55">
        <v>0.2377844262169164</v>
      </c>
      <c r="O84" s="55">
        <v>0.0</v>
      </c>
      <c r="P84" s="55">
        <v>0.0</v>
      </c>
    </row>
    <row r="85">
      <c r="A85" s="13" t="s">
        <v>198</v>
      </c>
      <c r="B85" s="14" t="s">
        <v>199</v>
      </c>
      <c r="E85" s="55">
        <v>0.0</v>
      </c>
      <c r="F85" s="55">
        <v>0.0</v>
      </c>
      <c r="G85" s="55">
        <v>0.0</v>
      </c>
      <c r="H85" s="55">
        <v>0.0</v>
      </c>
      <c r="I85" s="55">
        <v>0.0</v>
      </c>
      <c r="J85" s="55">
        <v>0.0</v>
      </c>
      <c r="K85" s="55">
        <v>0.25</v>
      </c>
      <c r="L85" s="55">
        <v>0.25</v>
      </c>
      <c r="M85" s="55">
        <v>0.25</v>
      </c>
      <c r="N85" s="55">
        <v>0.25</v>
      </c>
      <c r="O85" s="55">
        <v>0.0</v>
      </c>
      <c r="P85" s="55">
        <v>0.0</v>
      </c>
    </row>
    <row r="86">
      <c r="A86" s="13" t="s">
        <v>200</v>
      </c>
      <c r="B86" s="14" t="s">
        <v>201</v>
      </c>
      <c r="E86" s="55">
        <v>0.019194498038480154</v>
      </c>
      <c r="F86" s="55">
        <v>0.0</v>
      </c>
      <c r="G86" s="55">
        <v>0.0</v>
      </c>
      <c r="H86" s="55">
        <v>0.0</v>
      </c>
      <c r="I86" s="55">
        <v>0.0</v>
      </c>
      <c r="J86" s="55">
        <v>0.1637353443447763</v>
      </c>
      <c r="K86" s="55">
        <v>0.23080550196151986</v>
      </c>
      <c r="L86" s="55">
        <v>0.23080550196151986</v>
      </c>
      <c r="M86" s="55">
        <v>0.23080550196151986</v>
      </c>
      <c r="N86" s="55">
        <v>0.0862646556552237</v>
      </c>
      <c r="O86" s="55">
        <v>0.019194498038480154</v>
      </c>
      <c r="P86" s="55">
        <v>0.019194498038480154</v>
      </c>
    </row>
    <row r="87">
      <c r="A87" s="13" t="s">
        <v>202</v>
      </c>
      <c r="B87" s="14" t="s">
        <v>203</v>
      </c>
      <c r="E87" s="55">
        <v>0.0</v>
      </c>
      <c r="F87" s="55">
        <v>0.0</v>
      </c>
      <c r="G87" s="55">
        <v>0.0</v>
      </c>
      <c r="H87" s="55">
        <v>0.0</v>
      </c>
      <c r="I87" s="55">
        <v>0.24801612773966553</v>
      </c>
      <c r="J87" s="55">
        <v>0.24801612773966553</v>
      </c>
      <c r="K87" s="55">
        <v>0.25</v>
      </c>
      <c r="L87" s="55">
        <v>0.25</v>
      </c>
      <c r="M87" s="55">
        <v>0.001983872260334459</v>
      </c>
      <c r="N87" s="55">
        <v>0.001983872260334459</v>
      </c>
      <c r="O87" s="55">
        <v>0.0</v>
      </c>
      <c r="P87" s="55">
        <v>0.0</v>
      </c>
    </row>
    <row r="88">
      <c r="A88" s="13" t="s">
        <v>204</v>
      </c>
      <c r="B88" s="14" t="s">
        <v>205</v>
      </c>
      <c r="E88" s="55">
        <v>0.0</v>
      </c>
      <c r="F88" s="55">
        <v>0.0</v>
      </c>
      <c r="G88" s="55">
        <v>0.0</v>
      </c>
      <c r="H88" s="55">
        <v>0.0</v>
      </c>
      <c r="I88" s="55">
        <v>0.2207760896047645</v>
      </c>
      <c r="J88" s="55">
        <v>0.2207760896047645</v>
      </c>
      <c r="K88" s="55">
        <v>0.25</v>
      </c>
      <c r="L88" s="55">
        <v>0.25</v>
      </c>
      <c r="M88" s="55">
        <v>0.02922391039523552</v>
      </c>
      <c r="N88" s="55">
        <v>0.02922391039523552</v>
      </c>
      <c r="O88" s="55">
        <v>0.0</v>
      </c>
      <c r="P88" s="55">
        <v>0.0</v>
      </c>
    </row>
    <row r="89">
      <c r="A89" s="13" t="s">
        <v>206</v>
      </c>
      <c r="B89" s="14" t="s">
        <v>207</v>
      </c>
      <c r="E89" s="55">
        <v>0.18810310139371153</v>
      </c>
      <c r="F89" s="55">
        <v>0.0</v>
      </c>
      <c r="G89" s="55">
        <v>0.0</v>
      </c>
      <c r="H89" s="55">
        <v>0.0</v>
      </c>
      <c r="I89" s="55">
        <v>0.004799106842588351</v>
      </c>
      <c r="J89" s="55">
        <v>0.004799106842588351</v>
      </c>
      <c r="K89" s="55">
        <v>0.06189689860628848</v>
      </c>
      <c r="L89" s="55">
        <v>0.06189689860628848</v>
      </c>
      <c r="M89" s="55">
        <v>0.05709779176370013</v>
      </c>
      <c r="N89" s="55">
        <v>0.24520089315741167</v>
      </c>
      <c r="O89" s="55">
        <v>0.18810310139371153</v>
      </c>
      <c r="P89" s="55">
        <v>0.18810310139371153</v>
      </c>
    </row>
    <row r="90">
      <c r="A90" s="13" t="s">
        <v>208</v>
      </c>
      <c r="B90" s="14" t="s">
        <v>209</v>
      </c>
      <c r="E90" s="55">
        <v>0.1514745281068765</v>
      </c>
      <c r="F90" s="55">
        <v>0.09631799104872106</v>
      </c>
      <c r="G90" s="55">
        <v>0.09631799104872106</v>
      </c>
      <c r="H90" s="55">
        <v>0.09631799104872106</v>
      </c>
      <c r="I90" s="55">
        <v>0.0</v>
      </c>
      <c r="J90" s="55">
        <v>0.0</v>
      </c>
      <c r="K90" s="55">
        <v>0.09852547189312351</v>
      </c>
      <c r="L90" s="55">
        <v>0.09852547189312351</v>
      </c>
      <c r="M90" s="55">
        <v>0.09852547189312351</v>
      </c>
      <c r="N90" s="55">
        <v>0.15368200895127893</v>
      </c>
      <c r="O90" s="55">
        <v>0.05515653705815544</v>
      </c>
      <c r="P90" s="55">
        <v>0.05515653705815544</v>
      </c>
    </row>
    <row r="91">
      <c r="A91" s="13" t="s">
        <v>210</v>
      </c>
      <c r="B91" s="14" t="s">
        <v>211</v>
      </c>
      <c r="E91" s="55">
        <v>0.1832331922338446</v>
      </c>
      <c r="F91" s="55">
        <v>0.0</v>
      </c>
      <c r="G91" s="55">
        <v>0.0</v>
      </c>
      <c r="H91" s="55">
        <v>0.0</v>
      </c>
      <c r="I91" s="55">
        <v>0.0</v>
      </c>
      <c r="J91" s="55">
        <v>0.0</v>
      </c>
      <c r="K91" s="55">
        <v>0.06676680776615539</v>
      </c>
      <c r="L91" s="55">
        <v>0.06676680776615539</v>
      </c>
      <c r="M91" s="55">
        <v>0.06676680776615539</v>
      </c>
      <c r="N91" s="55">
        <v>0.24999999999999994</v>
      </c>
      <c r="O91" s="55">
        <v>0.1832331922338446</v>
      </c>
      <c r="P91" s="55">
        <v>0.1832331922338446</v>
      </c>
    </row>
    <row r="92">
      <c r="A92" s="13" t="s">
        <v>212</v>
      </c>
      <c r="B92" s="14" t="s">
        <v>213</v>
      </c>
      <c r="E92" s="55">
        <v>0.20812395309882747</v>
      </c>
      <c r="F92" s="55">
        <v>0.0</v>
      </c>
      <c r="G92" s="55">
        <v>0.0</v>
      </c>
      <c r="H92" s="55">
        <v>0.0</v>
      </c>
      <c r="I92" s="55">
        <v>0.041876046901172526</v>
      </c>
      <c r="J92" s="55">
        <v>0.041876046901172526</v>
      </c>
      <c r="K92" s="55">
        <v>0.041876046901172526</v>
      </c>
      <c r="L92" s="55">
        <v>0.041876046901172526</v>
      </c>
      <c r="M92" s="55">
        <v>0.0</v>
      </c>
      <c r="N92" s="55">
        <v>0.20812395309882747</v>
      </c>
      <c r="O92" s="55">
        <v>0.20812395309882747</v>
      </c>
      <c r="P92" s="55">
        <v>0.20812395309882747</v>
      </c>
    </row>
    <row r="93">
      <c r="A93" s="13" t="s">
        <v>214</v>
      </c>
      <c r="B93" s="14" t="s">
        <v>215</v>
      </c>
      <c r="E93" s="55">
        <v>0.2477778708230038</v>
      </c>
      <c r="F93" s="55">
        <v>0.0</v>
      </c>
      <c r="G93" s="55">
        <v>0.0</v>
      </c>
      <c r="H93" s="55">
        <v>0.0</v>
      </c>
      <c r="I93" s="55">
        <v>0.001268798536259142</v>
      </c>
      <c r="J93" s="55">
        <v>0.001268798536259142</v>
      </c>
      <c r="K93" s="55">
        <v>0.0022221291769962304</v>
      </c>
      <c r="L93" s="55">
        <v>0.0022221291769962304</v>
      </c>
      <c r="M93" s="55">
        <v>9.533306407370884E-4</v>
      </c>
      <c r="N93" s="55">
        <v>0.24873120146374086</v>
      </c>
      <c r="O93" s="55">
        <v>0.2477778708230038</v>
      </c>
      <c r="P93" s="55">
        <v>0.2477778708230038</v>
      </c>
    </row>
    <row r="94">
      <c r="A94" s="13" t="s">
        <v>216</v>
      </c>
      <c r="B94" s="14" t="s">
        <v>217</v>
      </c>
      <c r="E94" s="55">
        <v>0.07306168305856009</v>
      </c>
      <c r="F94" s="55">
        <v>0.0</v>
      </c>
      <c r="G94" s="55">
        <v>0.0</v>
      </c>
      <c r="H94" s="55">
        <v>0.0</v>
      </c>
      <c r="I94" s="55">
        <v>0.0035437940967034966</v>
      </c>
      <c r="J94" s="55">
        <v>0.0035437940967034966</v>
      </c>
      <c r="K94" s="55">
        <v>0.1769383169414399</v>
      </c>
      <c r="L94" s="55">
        <v>0.1769383169414399</v>
      </c>
      <c r="M94" s="55">
        <v>0.17339452284473642</v>
      </c>
      <c r="N94" s="55">
        <v>0.2464562059032965</v>
      </c>
      <c r="O94" s="55">
        <v>0.07306168305856009</v>
      </c>
      <c r="P94" s="55">
        <v>0.07306168305856009</v>
      </c>
    </row>
    <row r="95">
      <c r="A95" s="13" t="s">
        <v>218</v>
      </c>
      <c r="B95" s="14" t="s">
        <v>219</v>
      </c>
      <c r="E95" s="55">
        <v>0.0</v>
      </c>
      <c r="F95" s="55">
        <v>0.0</v>
      </c>
      <c r="G95" s="55">
        <v>0.0</v>
      </c>
      <c r="H95" s="55">
        <v>0.0</v>
      </c>
      <c r="I95" s="55">
        <v>0.0</v>
      </c>
      <c r="J95" s="55">
        <v>0.0</v>
      </c>
      <c r="K95" s="55">
        <v>0.25</v>
      </c>
      <c r="L95" s="55">
        <v>0.25</v>
      </c>
      <c r="M95" s="55">
        <v>0.25</v>
      </c>
      <c r="N95" s="55">
        <v>0.25</v>
      </c>
      <c r="O95" s="55">
        <v>0.0</v>
      </c>
      <c r="P95" s="55">
        <v>0.0</v>
      </c>
    </row>
    <row r="96">
      <c r="A96" s="13" t="s">
        <v>220</v>
      </c>
      <c r="B96" s="14" t="s">
        <v>221</v>
      </c>
      <c r="E96" s="55">
        <v>0.0</v>
      </c>
      <c r="F96" s="55">
        <v>0.0</v>
      </c>
      <c r="G96" s="55">
        <v>0.0</v>
      </c>
      <c r="H96" s="55">
        <v>0.0</v>
      </c>
      <c r="I96" s="55">
        <v>0.0</v>
      </c>
      <c r="J96" s="55">
        <v>0.0</v>
      </c>
      <c r="K96" s="55">
        <v>0.0</v>
      </c>
      <c r="L96" s="55">
        <v>0.0</v>
      </c>
      <c r="M96" s="55">
        <v>0.0</v>
      </c>
      <c r="N96" s="55">
        <v>0.0</v>
      </c>
      <c r="O96" s="55">
        <v>0.0</v>
      </c>
      <c r="P96" s="55">
        <v>0.0</v>
      </c>
    </row>
    <row r="97">
      <c r="A97" s="13" t="s">
        <v>222</v>
      </c>
      <c r="B97" s="14" t="s">
        <v>223</v>
      </c>
      <c r="E97" s="55">
        <v>0.07923091076546734</v>
      </c>
      <c r="F97" s="55">
        <v>0.04040165732271517</v>
      </c>
      <c r="G97" s="55">
        <v>0.0</v>
      </c>
      <c r="H97" s="55">
        <v>0.0</v>
      </c>
      <c r="I97" s="55">
        <v>0.13656640373116807</v>
      </c>
      <c r="J97" s="55">
        <v>0.13656640373116807</v>
      </c>
      <c r="K97" s="55">
        <v>0.17076908923453263</v>
      </c>
      <c r="L97" s="55">
        <v>0.17076908923453263</v>
      </c>
      <c r="M97" s="55">
        <v>0.03420268550336458</v>
      </c>
      <c r="N97" s="55">
        <v>0.07303193894611676</v>
      </c>
      <c r="O97" s="55">
        <v>0.07923091076546734</v>
      </c>
      <c r="P97" s="55">
        <v>0.07923091076546734</v>
      </c>
    </row>
    <row r="98">
      <c r="A98" s="13" t="s">
        <v>224</v>
      </c>
      <c r="B98" s="14" t="s">
        <v>225</v>
      </c>
      <c r="E98" s="55">
        <v>0.25</v>
      </c>
      <c r="F98" s="55">
        <v>0.0</v>
      </c>
      <c r="G98" s="55">
        <v>0.0</v>
      </c>
      <c r="H98" s="55">
        <v>0.0</v>
      </c>
      <c r="I98" s="55">
        <v>0.0</v>
      </c>
      <c r="J98" s="55">
        <v>0.0</v>
      </c>
      <c r="K98" s="55">
        <v>0.0</v>
      </c>
      <c r="L98" s="55">
        <v>0.0</v>
      </c>
      <c r="M98" s="55">
        <v>0.0</v>
      </c>
      <c r="N98" s="55">
        <v>0.25</v>
      </c>
      <c r="O98" s="55">
        <v>0.25</v>
      </c>
      <c r="P98" s="55">
        <v>0.25</v>
      </c>
    </row>
    <row r="99">
      <c r="A99" s="13" t="s">
        <v>226</v>
      </c>
      <c r="B99" s="14" t="s">
        <v>227</v>
      </c>
      <c r="E99" s="55">
        <v>0.0</v>
      </c>
      <c r="F99" s="55">
        <v>0.0</v>
      </c>
      <c r="G99" s="55">
        <v>0.0</v>
      </c>
      <c r="H99" s="55">
        <v>0.0</v>
      </c>
      <c r="I99" s="55">
        <v>0.25</v>
      </c>
      <c r="J99" s="55">
        <v>0.25</v>
      </c>
      <c r="K99" s="55">
        <v>0.25</v>
      </c>
      <c r="L99" s="55">
        <v>0.25</v>
      </c>
      <c r="M99" s="55">
        <v>0.0</v>
      </c>
      <c r="N99" s="55">
        <v>0.0</v>
      </c>
      <c r="O99" s="55">
        <v>0.0</v>
      </c>
      <c r="P99" s="55">
        <v>0.0</v>
      </c>
    </row>
    <row r="100">
      <c r="A100" s="13" t="s">
        <v>228</v>
      </c>
      <c r="B100" s="14" t="s">
        <v>229</v>
      </c>
      <c r="E100" s="55">
        <v>0.1739554831290063</v>
      </c>
      <c r="F100" s="55">
        <v>0.1739554831290063</v>
      </c>
      <c r="G100" s="55">
        <v>0.1739554831290063</v>
      </c>
      <c r="H100" s="55">
        <v>0.1739554831290063</v>
      </c>
      <c r="I100" s="55">
        <v>0.002025208747232151</v>
      </c>
      <c r="J100" s="55">
        <v>0.06127415931034068</v>
      </c>
      <c r="K100" s="55">
        <v>0.06127415931034068</v>
      </c>
      <c r="L100" s="55">
        <v>0.06127415931034068</v>
      </c>
      <c r="M100" s="55">
        <v>0.0740193081237616</v>
      </c>
      <c r="N100" s="55">
        <v>0.014770357560653072</v>
      </c>
      <c r="O100" s="55">
        <v>0.014770357560653072</v>
      </c>
      <c r="P100" s="55">
        <v>0.014770357560653072</v>
      </c>
    </row>
    <row r="101">
      <c r="A101" s="13" t="s">
        <v>230</v>
      </c>
      <c r="B101" s="14" t="s">
        <v>231</v>
      </c>
      <c r="E101" s="55">
        <v>0.08209745411393263</v>
      </c>
      <c r="F101" s="55">
        <v>0.009595638610123042</v>
      </c>
      <c r="G101" s="55">
        <v>0.009595638610123042</v>
      </c>
      <c r="H101" s="55">
        <v>0.10737720149308477</v>
      </c>
      <c r="I101" s="55">
        <v>0.15962828551920394</v>
      </c>
      <c r="J101" s="55">
        <v>0.15962828551920394</v>
      </c>
      <c r="K101" s="55">
        <v>0.16790254588606734</v>
      </c>
      <c r="L101" s="55">
        <v>0.0701209830031056</v>
      </c>
      <c r="M101" s="55">
        <v>0.008274260366863422</v>
      </c>
      <c r="N101" s="55">
        <v>0.08077607587067301</v>
      </c>
      <c r="O101" s="55">
        <v>0.07250181550380959</v>
      </c>
      <c r="P101" s="55">
        <v>0.07250181550380959</v>
      </c>
    </row>
    <row r="102">
      <c r="A102" s="13" t="s">
        <v>232</v>
      </c>
      <c r="B102" s="14" t="s">
        <v>233</v>
      </c>
      <c r="E102" s="55">
        <v>0.029191952373835373</v>
      </c>
      <c r="F102" s="55">
        <v>0.029191952373835373</v>
      </c>
      <c r="G102" s="55">
        <v>0.029191952373835373</v>
      </c>
      <c r="H102" s="55">
        <v>1.4158429910121272E-5</v>
      </c>
      <c r="I102" s="55">
        <v>0.0</v>
      </c>
      <c r="J102" s="55">
        <v>0.0</v>
      </c>
      <c r="K102" s="55">
        <v>0.22080804762616463</v>
      </c>
      <c r="L102" s="55">
        <v>0.22080804762616463</v>
      </c>
      <c r="M102" s="55">
        <v>0.22080804762616463</v>
      </c>
      <c r="N102" s="55">
        <v>0.22080804762616463</v>
      </c>
      <c r="O102" s="55">
        <v>0.0</v>
      </c>
      <c r="P102" s="55">
        <v>0.029177793943925254</v>
      </c>
    </row>
    <row r="103">
      <c r="A103" s="13" t="s">
        <v>234</v>
      </c>
      <c r="B103" s="14" t="s">
        <v>235</v>
      </c>
      <c r="E103" s="55">
        <v>0.0</v>
      </c>
      <c r="F103" s="55">
        <v>0.0</v>
      </c>
      <c r="G103" s="55">
        <v>0.0</v>
      </c>
      <c r="H103" s="55">
        <v>0.0</v>
      </c>
      <c r="I103" s="55">
        <v>0.0</v>
      </c>
      <c r="J103" s="55">
        <v>0.0</v>
      </c>
      <c r="K103" s="55">
        <v>0.0</v>
      </c>
      <c r="L103" s="55">
        <v>0.0</v>
      </c>
      <c r="M103" s="55">
        <v>0.0</v>
      </c>
      <c r="N103" s="55">
        <v>0.0</v>
      </c>
      <c r="O103" s="55">
        <v>0.0</v>
      </c>
      <c r="P103" s="55">
        <v>0.0</v>
      </c>
    </row>
    <row r="104">
      <c r="A104" s="13" t="s">
        <v>236</v>
      </c>
      <c r="B104" s="19" t="s">
        <v>237</v>
      </c>
      <c r="E104" s="55">
        <v>0.04666368396897172</v>
      </c>
      <c r="F104" s="55">
        <v>0.0016017970066605563</v>
      </c>
      <c r="G104" s="55">
        <v>0.0016017970066605563</v>
      </c>
      <c r="H104" s="55">
        <v>0.0016017970066605563</v>
      </c>
      <c r="I104" s="55">
        <v>0.0</v>
      </c>
      <c r="J104" s="55">
        <v>0.0</v>
      </c>
      <c r="K104" s="55">
        <v>0.19402015700341124</v>
      </c>
      <c r="L104" s="55">
        <v>0.19402015700341124</v>
      </c>
      <c r="M104" s="55">
        <v>0.2033363160310283</v>
      </c>
      <c r="N104" s="55">
        <v>0.2483982029933395</v>
      </c>
      <c r="O104" s="55">
        <v>0.054378045989928236</v>
      </c>
      <c r="P104" s="55">
        <v>0.054378045989928236</v>
      </c>
    </row>
    <row r="105">
      <c r="A105" s="13" t="s">
        <v>238</v>
      </c>
      <c r="B105" s="14" t="s">
        <v>239</v>
      </c>
      <c r="E105" s="55">
        <v>0.20927478592900572</v>
      </c>
      <c r="F105" s="55">
        <v>0.20927478592900572</v>
      </c>
      <c r="G105" s="55">
        <v>0.20927478592900572</v>
      </c>
      <c r="H105" s="55">
        <v>0.20927478592900572</v>
      </c>
      <c r="I105" s="55">
        <v>0.006239860227130913</v>
      </c>
      <c r="J105" s="55">
        <v>0.006239860227130913</v>
      </c>
      <c r="K105" s="55">
        <v>0.04072521407099428</v>
      </c>
      <c r="L105" s="55">
        <v>0.04072521407099428</v>
      </c>
      <c r="M105" s="55">
        <v>0.03448535384386337</v>
      </c>
      <c r="N105" s="55">
        <v>0.03448535384386337</v>
      </c>
      <c r="O105" s="55">
        <v>0.0</v>
      </c>
      <c r="P105" s="55">
        <v>0.0</v>
      </c>
    </row>
    <row r="106">
      <c r="A106" s="13" t="s">
        <v>240</v>
      </c>
      <c r="B106" s="14" t="s">
        <v>241</v>
      </c>
      <c r="E106" s="55">
        <v>0.017514454370658215</v>
      </c>
      <c r="F106" s="55">
        <v>0.0</v>
      </c>
      <c r="G106" s="55">
        <v>0.0</v>
      </c>
      <c r="H106" s="55">
        <v>0.0</v>
      </c>
      <c r="I106" s="55">
        <v>0.0</v>
      </c>
      <c r="J106" s="55">
        <v>0.0</v>
      </c>
      <c r="K106" s="55">
        <v>0.23248554562934173</v>
      </c>
      <c r="L106" s="55">
        <v>0.23248554562934173</v>
      </c>
      <c r="M106" s="55">
        <v>0.23248554562934173</v>
      </c>
      <c r="N106" s="55">
        <v>0.24999999999999994</v>
      </c>
      <c r="O106" s="55">
        <v>0.017514454370658215</v>
      </c>
      <c r="P106" s="55">
        <v>0.017514454370658215</v>
      </c>
    </row>
    <row r="107">
      <c r="A107" s="13" t="s">
        <v>242</v>
      </c>
      <c r="B107" s="14" t="s">
        <v>243</v>
      </c>
      <c r="E107" s="55">
        <v>0.225092495057417</v>
      </c>
      <c r="F107" s="55">
        <v>0.0</v>
      </c>
      <c r="G107" s="55">
        <v>0.0</v>
      </c>
      <c r="H107" s="55">
        <v>0.0</v>
      </c>
      <c r="I107" s="55">
        <v>0.024907504942583012</v>
      </c>
      <c r="J107" s="55">
        <v>0.024907504942583012</v>
      </c>
      <c r="K107" s="55">
        <v>0.024907504942583012</v>
      </c>
      <c r="L107" s="55">
        <v>0.024907504942583012</v>
      </c>
      <c r="M107" s="55">
        <v>0.0</v>
      </c>
      <c r="N107" s="55">
        <v>0.225092495057417</v>
      </c>
      <c r="O107" s="55">
        <v>0.225092495057417</v>
      </c>
      <c r="P107" s="55">
        <v>0.225092495057417</v>
      </c>
    </row>
    <row r="108">
      <c r="A108" s="13" t="s">
        <v>244</v>
      </c>
      <c r="B108" s="14" t="s">
        <v>245</v>
      </c>
      <c r="E108" s="55">
        <v>0.183519875295515</v>
      </c>
      <c r="F108" s="55">
        <v>0.0</v>
      </c>
      <c r="G108" s="55">
        <v>0.0</v>
      </c>
      <c r="H108" s="55">
        <v>0.0</v>
      </c>
      <c r="I108" s="55">
        <v>0.0</v>
      </c>
      <c r="J108" s="55">
        <v>0.0</v>
      </c>
      <c r="K108" s="55">
        <v>0.06648012470448499</v>
      </c>
      <c r="L108" s="55">
        <v>0.06648012470448499</v>
      </c>
      <c r="M108" s="55">
        <v>0.06648012470448499</v>
      </c>
      <c r="N108" s="55">
        <v>0.25</v>
      </c>
      <c r="O108" s="55">
        <v>0.183519875295515</v>
      </c>
      <c r="P108" s="55">
        <v>0.183519875295515</v>
      </c>
    </row>
    <row r="109">
      <c r="A109" s="13" t="s">
        <v>246</v>
      </c>
      <c r="B109" s="14" t="s">
        <v>247</v>
      </c>
      <c r="E109" s="55">
        <v>0.24748037844715723</v>
      </c>
      <c r="F109" s="55">
        <v>0.0</v>
      </c>
      <c r="G109" s="55">
        <v>0.0</v>
      </c>
      <c r="H109" s="55">
        <v>0.0</v>
      </c>
      <c r="I109" s="55">
        <v>0.002519621552842763</v>
      </c>
      <c r="J109" s="55">
        <v>0.002519621552842763</v>
      </c>
      <c r="K109" s="55">
        <v>0.002519621552842763</v>
      </c>
      <c r="L109" s="55">
        <v>0.002519621552842763</v>
      </c>
      <c r="M109" s="55">
        <v>0.0</v>
      </c>
      <c r="N109" s="55">
        <v>0.24748037844715723</v>
      </c>
      <c r="O109" s="55">
        <v>0.24748037844715723</v>
      </c>
      <c r="P109" s="55">
        <v>0.24748037844715723</v>
      </c>
    </row>
    <row r="110">
      <c r="A110" s="13" t="s">
        <v>248</v>
      </c>
      <c r="B110" s="14" t="s">
        <v>249</v>
      </c>
      <c r="E110" s="55">
        <v>0.0</v>
      </c>
      <c r="F110" s="55">
        <v>0.0</v>
      </c>
      <c r="G110" s="55">
        <v>0.0</v>
      </c>
      <c r="H110" s="55">
        <v>0.0</v>
      </c>
      <c r="I110" s="55">
        <v>0.0</v>
      </c>
      <c r="J110" s="55">
        <v>0.0</v>
      </c>
      <c r="K110" s="55">
        <v>0.0</v>
      </c>
      <c r="L110" s="55">
        <v>0.0</v>
      </c>
      <c r="M110" s="55">
        <v>0.0</v>
      </c>
      <c r="N110" s="55">
        <v>0.0</v>
      </c>
      <c r="O110" s="55">
        <v>0.0</v>
      </c>
      <c r="P110" s="55">
        <v>0.0</v>
      </c>
    </row>
    <row r="111">
      <c r="A111" s="13" t="s">
        <v>250</v>
      </c>
      <c r="B111" s="14" t="s">
        <v>251</v>
      </c>
      <c r="E111" s="55">
        <v>0.19926600117439813</v>
      </c>
      <c r="F111" s="55">
        <v>0.0</v>
      </c>
      <c r="G111" s="55">
        <v>0.0</v>
      </c>
      <c r="H111" s="55">
        <v>0.0</v>
      </c>
      <c r="I111" s="55">
        <v>0.05073399882560188</v>
      </c>
      <c r="J111" s="55">
        <v>0.05073399882560188</v>
      </c>
      <c r="K111" s="55">
        <v>0.05073399882560188</v>
      </c>
      <c r="L111" s="55">
        <v>0.05073399882560188</v>
      </c>
      <c r="M111" s="55">
        <v>0.0</v>
      </c>
      <c r="N111" s="55">
        <v>0.19926600117439813</v>
      </c>
      <c r="O111" s="55">
        <v>0.19926600117439813</v>
      </c>
      <c r="P111" s="55">
        <v>0.19926600117439813</v>
      </c>
    </row>
    <row r="112">
      <c r="A112" s="13" t="s">
        <v>252</v>
      </c>
      <c r="B112" s="14" t="s">
        <v>253</v>
      </c>
      <c r="E112" s="55">
        <v>0.026270498409650282</v>
      </c>
      <c r="F112" s="55">
        <v>0.004669510530690749</v>
      </c>
      <c r="G112" s="55">
        <v>0.0</v>
      </c>
      <c r="H112" s="55">
        <v>0.0</v>
      </c>
      <c r="I112" s="55">
        <v>0.2036589208934868</v>
      </c>
      <c r="J112" s="55">
        <v>0.22372950159034974</v>
      </c>
      <c r="K112" s="55">
        <v>0.22372950159034974</v>
      </c>
      <c r="L112" s="55">
        <v>0.22372950159034974</v>
      </c>
      <c r="M112" s="55">
        <v>0.02007058069686292</v>
      </c>
      <c r="N112" s="55">
        <v>0.021600987878959536</v>
      </c>
      <c r="O112" s="55">
        <v>0.026270498409650282</v>
      </c>
      <c r="P112" s="55">
        <v>0.026270498409650282</v>
      </c>
    </row>
    <row r="113">
      <c r="A113" s="13" t="s">
        <v>254</v>
      </c>
      <c r="B113" s="14" t="s">
        <v>255</v>
      </c>
      <c r="E113" s="55">
        <v>0.25</v>
      </c>
      <c r="F113" s="55">
        <v>0.0</v>
      </c>
      <c r="G113" s="55">
        <v>0.0</v>
      </c>
      <c r="H113" s="55">
        <v>0.0</v>
      </c>
      <c r="I113" s="55">
        <v>0.0</v>
      </c>
      <c r="J113" s="55">
        <v>0.0</v>
      </c>
      <c r="K113" s="55">
        <v>0.0</v>
      </c>
      <c r="L113" s="55">
        <v>0.0</v>
      </c>
      <c r="M113" s="55">
        <v>0.0</v>
      </c>
      <c r="N113" s="55">
        <v>0.25</v>
      </c>
      <c r="O113" s="55">
        <v>0.25</v>
      </c>
      <c r="P113" s="55">
        <v>0.25</v>
      </c>
    </row>
    <row r="114">
      <c r="A114" s="13" t="s">
        <v>256</v>
      </c>
      <c r="B114" s="14" t="s">
        <v>257</v>
      </c>
      <c r="E114" s="55">
        <v>0.2231125084737839</v>
      </c>
      <c r="F114" s="55">
        <v>0.0</v>
      </c>
      <c r="G114" s="55">
        <v>0.0</v>
      </c>
      <c r="H114" s="55">
        <v>0.0</v>
      </c>
      <c r="I114" s="55">
        <v>0.02688749152621614</v>
      </c>
      <c r="J114" s="55">
        <v>0.02688749152621614</v>
      </c>
      <c r="K114" s="55">
        <v>0.02688749152621614</v>
      </c>
      <c r="L114" s="55">
        <v>0.02688749152621614</v>
      </c>
      <c r="M114" s="55">
        <v>0.0</v>
      </c>
      <c r="N114" s="55">
        <v>0.2231125084737839</v>
      </c>
      <c r="O114" s="55">
        <v>0.2231125084737839</v>
      </c>
      <c r="P114" s="55">
        <v>0.2231125084737839</v>
      </c>
    </row>
    <row r="115">
      <c r="A115" s="13" t="s">
        <v>258</v>
      </c>
      <c r="B115" s="14" t="s">
        <v>259</v>
      </c>
      <c r="E115" s="55">
        <v>0.1451569933727575</v>
      </c>
      <c r="F115" s="55">
        <v>0.0</v>
      </c>
      <c r="G115" s="55">
        <v>0.0</v>
      </c>
      <c r="H115" s="55">
        <v>0.0</v>
      </c>
      <c r="I115" s="55">
        <v>0.0</v>
      </c>
      <c r="J115" s="55">
        <v>0.0</v>
      </c>
      <c r="K115" s="55">
        <v>0.1048430066272425</v>
      </c>
      <c r="L115" s="55">
        <v>0.1048430066272425</v>
      </c>
      <c r="M115" s="55">
        <v>0.1048430066272425</v>
      </c>
      <c r="N115" s="55">
        <v>0.25</v>
      </c>
      <c r="O115" s="55">
        <v>0.1451569933727575</v>
      </c>
      <c r="P115" s="55">
        <v>0.1451569933727575</v>
      </c>
    </row>
    <row r="116">
      <c r="A116" s="13" t="s">
        <v>260</v>
      </c>
      <c r="B116" s="14" t="s">
        <v>261</v>
      </c>
      <c r="E116" s="55">
        <v>0.24871595268285643</v>
      </c>
      <c r="F116" s="55">
        <v>0.24871595268285643</v>
      </c>
      <c r="G116" s="55">
        <v>0.24871595268285643</v>
      </c>
      <c r="H116" s="55">
        <v>0.24871595268285643</v>
      </c>
      <c r="I116" s="55">
        <v>0.0012840473171436373</v>
      </c>
      <c r="J116" s="55">
        <v>0.0012840473171436373</v>
      </c>
      <c r="K116" s="55">
        <v>0.0012840473171436373</v>
      </c>
      <c r="L116" s="55">
        <v>0.0012840473171436373</v>
      </c>
      <c r="M116" s="55">
        <v>0.0</v>
      </c>
      <c r="N116" s="55">
        <v>0.0</v>
      </c>
      <c r="O116" s="55">
        <v>0.0</v>
      </c>
      <c r="P116" s="55">
        <v>0.0</v>
      </c>
    </row>
    <row r="117">
      <c r="A117" s="22" t="s">
        <v>262</v>
      </c>
      <c r="B117" s="14" t="s">
        <v>263</v>
      </c>
      <c r="E117" s="55">
        <v>8.165905817445011E-4</v>
      </c>
      <c r="F117" s="55">
        <v>0.0</v>
      </c>
      <c r="G117" s="55">
        <v>0.0</v>
      </c>
      <c r="H117" s="55">
        <v>0.0</v>
      </c>
      <c r="I117" s="55">
        <v>0.06786612308668799</v>
      </c>
      <c r="J117" s="55">
        <v>0.06786612308668799</v>
      </c>
      <c r="K117" s="55">
        <v>0.24918340941825548</v>
      </c>
      <c r="L117" s="55">
        <v>0.24918340941825548</v>
      </c>
      <c r="M117" s="55">
        <v>0.18131728633156752</v>
      </c>
      <c r="N117" s="55">
        <v>0.182133876913312</v>
      </c>
      <c r="O117" s="55">
        <v>8.165905817445011E-4</v>
      </c>
      <c r="P117" s="55">
        <v>8.165905817445011E-4</v>
      </c>
    </row>
    <row r="118">
      <c r="A118" s="13" t="s">
        <v>264</v>
      </c>
      <c r="B118" s="19" t="s">
        <v>265</v>
      </c>
      <c r="E118" s="55">
        <v>1.9746857681651614E-4</v>
      </c>
      <c r="F118" s="55">
        <v>1.9746857681651614E-4</v>
      </c>
      <c r="G118" s="55">
        <v>1.9746857681651614E-4</v>
      </c>
      <c r="H118" s="55">
        <v>1.9746857681651614E-4</v>
      </c>
      <c r="I118" s="55">
        <v>0.006818421710704817</v>
      </c>
      <c r="J118" s="55">
        <v>0.006818421710704817</v>
      </c>
      <c r="K118" s="55">
        <v>0.24980253142318348</v>
      </c>
      <c r="L118" s="55">
        <v>0.24980253142318348</v>
      </c>
      <c r="M118" s="55">
        <v>0.24298410971247866</v>
      </c>
      <c r="N118" s="55">
        <v>0.24298410971247866</v>
      </c>
      <c r="O118" s="55">
        <v>0.0</v>
      </c>
      <c r="P118" s="55">
        <v>0.0</v>
      </c>
    </row>
    <row r="119">
      <c r="A119" s="13" t="s">
        <v>266</v>
      </c>
      <c r="B119" s="14" t="s">
        <v>267</v>
      </c>
      <c r="E119" s="55">
        <v>0.13088893874523672</v>
      </c>
      <c r="F119" s="55">
        <v>0.0</v>
      </c>
      <c r="G119" s="55">
        <v>0.0</v>
      </c>
      <c r="H119" s="55">
        <v>0.0</v>
      </c>
      <c r="I119" s="55">
        <v>0.0</v>
      </c>
      <c r="J119" s="55">
        <v>0.0</v>
      </c>
      <c r="K119" s="55">
        <v>0.11911106125476326</v>
      </c>
      <c r="L119" s="55">
        <v>0.11911106125476326</v>
      </c>
      <c r="M119" s="55">
        <v>0.11911106125476326</v>
      </c>
      <c r="N119" s="55">
        <v>0.25</v>
      </c>
      <c r="O119" s="55">
        <v>0.13088893874523672</v>
      </c>
      <c r="P119" s="55">
        <v>0.13088893874523672</v>
      </c>
    </row>
    <row r="120">
      <c r="A120" s="13" t="s">
        <v>268</v>
      </c>
      <c r="B120" s="14" t="s">
        <v>269</v>
      </c>
      <c r="E120" s="55">
        <v>0.0</v>
      </c>
      <c r="F120" s="55">
        <v>0.0</v>
      </c>
      <c r="G120" s="55">
        <v>0.0</v>
      </c>
      <c r="H120" s="55">
        <v>0.0</v>
      </c>
      <c r="I120" s="55">
        <v>0.0</v>
      </c>
      <c r="J120" s="55">
        <v>0.0</v>
      </c>
      <c r="K120" s="55">
        <v>0.25</v>
      </c>
      <c r="L120" s="55">
        <v>0.25</v>
      </c>
      <c r="M120" s="55">
        <v>0.25</v>
      </c>
      <c r="N120" s="55">
        <v>0.25</v>
      </c>
      <c r="O120" s="55">
        <v>0.0</v>
      </c>
      <c r="P120" s="55">
        <v>0.0</v>
      </c>
    </row>
    <row r="121">
      <c r="A121" s="13" t="s">
        <v>270</v>
      </c>
      <c r="B121" s="19" t="s">
        <v>271</v>
      </c>
      <c r="E121" s="55">
        <v>0.0</v>
      </c>
      <c r="F121" s="55">
        <v>0.0</v>
      </c>
      <c r="G121" s="55">
        <v>0.0</v>
      </c>
      <c r="H121" s="55">
        <v>0.0</v>
      </c>
      <c r="I121" s="55">
        <v>0.06479707060178004</v>
      </c>
      <c r="J121" s="55">
        <v>0.06479707060178004</v>
      </c>
      <c r="K121" s="55">
        <v>0.25000000000000006</v>
      </c>
      <c r="L121" s="55">
        <v>0.25000000000000006</v>
      </c>
      <c r="M121" s="55">
        <v>0.18520292939821997</v>
      </c>
      <c r="N121" s="55">
        <v>0.18520292939821997</v>
      </c>
      <c r="O121" s="55">
        <v>0.0</v>
      </c>
      <c r="P121" s="55">
        <v>0.0</v>
      </c>
    </row>
    <row r="122">
      <c r="A122" s="13" t="s">
        <v>272</v>
      </c>
      <c r="B122" s="14" t="s">
        <v>273</v>
      </c>
      <c r="E122" s="55">
        <v>0.2143332211643295</v>
      </c>
      <c r="F122" s="55">
        <v>0.2143332211643295</v>
      </c>
      <c r="G122" s="55">
        <v>0.2143332211643295</v>
      </c>
      <c r="H122" s="55">
        <v>0.1280506226096042</v>
      </c>
      <c r="I122" s="55">
        <v>0.0</v>
      </c>
      <c r="J122" s="55">
        <v>0.0</v>
      </c>
      <c r="K122" s="55">
        <v>0.035185855311312575</v>
      </c>
      <c r="L122" s="55">
        <v>0.035185855311312575</v>
      </c>
      <c r="M122" s="55">
        <v>0.0356667788356705</v>
      </c>
      <c r="N122" s="55">
        <v>0.0356667788356705</v>
      </c>
      <c r="O122" s="55">
        <v>4.809235243579242E-4</v>
      </c>
      <c r="P122" s="55">
        <v>0.08676352207908325</v>
      </c>
    </row>
    <row r="123">
      <c r="A123" s="13" t="s">
        <v>274</v>
      </c>
      <c r="B123" s="14" t="s">
        <v>275</v>
      </c>
      <c r="E123" s="55">
        <v>0.2485348157091199</v>
      </c>
      <c r="F123" s="55">
        <v>0.0</v>
      </c>
      <c r="G123" s="55">
        <v>0.0</v>
      </c>
      <c r="H123" s="55">
        <v>0.0</v>
      </c>
      <c r="I123" s="55">
        <v>0.001465184290880107</v>
      </c>
      <c r="J123" s="55">
        <v>0.001465184290880107</v>
      </c>
      <c r="K123" s="55">
        <v>0.001465184290880107</v>
      </c>
      <c r="L123" s="55">
        <v>0.001465184290880107</v>
      </c>
      <c r="M123" s="55">
        <v>0.0</v>
      </c>
      <c r="N123" s="55">
        <v>0.2485348157091199</v>
      </c>
      <c r="O123" s="55">
        <v>0.2485348157091199</v>
      </c>
      <c r="P123" s="55">
        <v>0.2485348157091199</v>
      </c>
    </row>
    <row r="124">
      <c r="A124" s="13" t="s">
        <v>276</v>
      </c>
      <c r="B124" s="14" t="s">
        <v>277</v>
      </c>
      <c r="E124" s="55">
        <v>0.25</v>
      </c>
      <c r="F124" s="55">
        <v>0.08397016011644833</v>
      </c>
      <c r="G124" s="55">
        <v>0.08397016011644833</v>
      </c>
      <c r="H124" s="55">
        <v>0.08397016011644833</v>
      </c>
      <c r="I124" s="55">
        <v>0.0</v>
      </c>
      <c r="J124" s="55">
        <v>0.0</v>
      </c>
      <c r="K124" s="55">
        <v>0.0</v>
      </c>
      <c r="L124" s="55">
        <v>0.0</v>
      </c>
      <c r="M124" s="55">
        <v>0.0</v>
      </c>
      <c r="N124" s="55">
        <v>0.16602983988355166</v>
      </c>
      <c r="O124" s="55">
        <v>0.16602983988355166</v>
      </c>
      <c r="P124" s="55">
        <v>0.16602983988355166</v>
      </c>
    </row>
    <row r="125">
      <c r="A125" s="13" t="s">
        <v>278</v>
      </c>
      <c r="B125" s="14" t="s">
        <v>279</v>
      </c>
      <c r="E125" s="55">
        <v>0.0</v>
      </c>
      <c r="F125" s="55">
        <v>0.0</v>
      </c>
      <c r="G125" s="55">
        <v>0.0</v>
      </c>
      <c r="H125" s="55">
        <v>0.0</v>
      </c>
      <c r="I125" s="55">
        <v>0.002111079636832889</v>
      </c>
      <c r="J125" s="55">
        <v>0.002111079636832889</v>
      </c>
      <c r="K125" s="55">
        <v>0.25</v>
      </c>
      <c r="L125" s="55">
        <v>0.25</v>
      </c>
      <c r="M125" s="55">
        <v>0.24788892036316712</v>
      </c>
      <c r="N125" s="55">
        <v>0.24788892036316712</v>
      </c>
      <c r="O125" s="55">
        <v>0.0</v>
      </c>
      <c r="P125" s="55">
        <v>0.0</v>
      </c>
    </row>
    <row r="126">
      <c r="A126" s="13" t="s">
        <v>280</v>
      </c>
      <c r="B126" s="14" t="s">
        <v>327</v>
      </c>
      <c r="E126" s="55">
        <v>0.021160816567663356</v>
      </c>
      <c r="F126" s="55">
        <v>0.0</v>
      </c>
      <c r="G126" s="55">
        <v>0.0</v>
      </c>
      <c r="H126" s="55">
        <v>0.0</v>
      </c>
      <c r="I126" s="55">
        <v>0.0</v>
      </c>
      <c r="J126" s="55">
        <v>0.18027154738249523</v>
      </c>
      <c r="K126" s="55">
        <v>0.18027154738249523</v>
      </c>
      <c r="L126" s="55">
        <v>0.18027154738249523</v>
      </c>
      <c r="M126" s="55">
        <v>0.22883918343233664</v>
      </c>
      <c r="N126" s="55">
        <v>0.0697284526175048</v>
      </c>
      <c r="O126" s="55">
        <v>0.0697284526175048</v>
      </c>
      <c r="P126" s="55">
        <v>0.0697284526175048</v>
      </c>
    </row>
    <row r="127">
      <c r="A127" s="13" t="s">
        <v>282</v>
      </c>
      <c r="B127" s="14" t="s">
        <v>283</v>
      </c>
      <c r="E127" s="55">
        <v>0.0178167057463142</v>
      </c>
      <c r="F127" s="55">
        <v>0.0178167057463142</v>
      </c>
      <c r="G127" s="55">
        <v>0.0178167057463142</v>
      </c>
      <c r="H127" s="55">
        <v>0.0178167057463142</v>
      </c>
      <c r="I127" s="55">
        <v>0.0028341404335479096</v>
      </c>
      <c r="J127" s="55">
        <v>0.0028341404335479096</v>
      </c>
      <c r="K127" s="55">
        <v>0.2321832942536858</v>
      </c>
      <c r="L127" s="55">
        <v>0.2321832942536858</v>
      </c>
      <c r="M127" s="55">
        <v>0.2293491538201379</v>
      </c>
      <c r="N127" s="55">
        <v>0.2293491538201379</v>
      </c>
      <c r="O127" s="55">
        <v>0.0</v>
      </c>
      <c r="P127" s="55">
        <v>0.0</v>
      </c>
    </row>
    <row r="128">
      <c r="A128" s="13" t="s">
        <v>284</v>
      </c>
      <c r="B128" s="14" t="s">
        <v>285</v>
      </c>
      <c r="E128" s="55">
        <v>0.21147574656421148</v>
      </c>
      <c r="F128" s="55">
        <v>0.0</v>
      </c>
      <c r="G128" s="55">
        <v>0.0</v>
      </c>
      <c r="H128" s="55">
        <v>0.0</v>
      </c>
      <c r="I128" s="55">
        <v>0.03703474691318648</v>
      </c>
      <c r="J128" s="55">
        <v>0.03703474691318648</v>
      </c>
      <c r="K128" s="55">
        <v>0.03852425343578852</v>
      </c>
      <c r="L128" s="55">
        <v>0.03852425343578852</v>
      </c>
      <c r="M128" s="55">
        <v>0.001489506522602045</v>
      </c>
      <c r="N128" s="55">
        <v>0.21296525308681352</v>
      </c>
      <c r="O128" s="55">
        <v>0.21147574656421148</v>
      </c>
      <c r="P128" s="55">
        <v>0.21147574656421148</v>
      </c>
    </row>
    <row r="129">
      <c r="A129" s="13" t="s">
        <v>286</v>
      </c>
      <c r="B129" s="14" t="s">
        <v>287</v>
      </c>
      <c r="E129" s="55">
        <v>0.11134452021937265</v>
      </c>
      <c r="F129" s="55">
        <v>1.4692942398185382E-4</v>
      </c>
      <c r="G129" s="55">
        <v>1.4692942398185382E-4</v>
      </c>
      <c r="H129" s="55">
        <v>1.4692942398185382E-4</v>
      </c>
      <c r="I129" s="55">
        <v>0.0</v>
      </c>
      <c r="J129" s="55">
        <v>0.0</v>
      </c>
      <c r="K129" s="55">
        <v>0.11961966530078677</v>
      </c>
      <c r="L129" s="55">
        <v>0.11961966530078677</v>
      </c>
      <c r="M129" s="55">
        <v>0.1386554797806274</v>
      </c>
      <c r="N129" s="55">
        <v>0.24985307057601813</v>
      </c>
      <c r="O129" s="55">
        <v>0.1302334052752314</v>
      </c>
      <c r="P129" s="55">
        <v>0.1302334052752314</v>
      </c>
    </row>
    <row r="130">
      <c r="A130" s="13" t="s">
        <v>288</v>
      </c>
      <c r="B130" s="14" t="s">
        <v>289</v>
      </c>
      <c r="E130" s="55">
        <v>0.0</v>
      </c>
      <c r="F130" s="55">
        <v>0.0</v>
      </c>
      <c r="G130" s="55">
        <v>0.0</v>
      </c>
      <c r="H130" s="55">
        <v>0.0</v>
      </c>
      <c r="I130" s="55">
        <v>0.0</v>
      </c>
      <c r="J130" s="55">
        <v>0.0</v>
      </c>
      <c r="K130" s="55">
        <v>0.0</v>
      </c>
      <c r="L130" s="55">
        <v>0.0</v>
      </c>
      <c r="M130" s="55">
        <v>0.0</v>
      </c>
      <c r="N130" s="55">
        <v>0.0</v>
      </c>
      <c r="O130" s="55">
        <v>0.0</v>
      </c>
      <c r="P130" s="55">
        <v>0.0</v>
      </c>
    </row>
    <row r="131">
      <c r="A131" s="13" t="s">
        <v>290</v>
      </c>
      <c r="B131" s="19" t="s">
        <v>291</v>
      </c>
      <c r="E131" s="55">
        <v>0.06474258400123008</v>
      </c>
      <c r="F131" s="55">
        <v>0.0</v>
      </c>
      <c r="G131" s="55">
        <v>0.0</v>
      </c>
      <c r="H131" s="55">
        <v>0.0</v>
      </c>
      <c r="I131" s="55">
        <v>0.0</v>
      </c>
      <c r="J131" s="55">
        <v>0.023090787613278072</v>
      </c>
      <c r="K131" s="55">
        <v>0.023090787613278072</v>
      </c>
      <c r="L131" s="55">
        <v>0.025900812134178785</v>
      </c>
      <c r="M131" s="55">
        <v>0.18525741599876994</v>
      </c>
      <c r="N131" s="55">
        <v>0.2269092123867219</v>
      </c>
      <c r="O131" s="55">
        <v>0.2269092123867219</v>
      </c>
      <c r="P131" s="55">
        <v>0.2240991878658212</v>
      </c>
    </row>
    <row r="132">
      <c r="A132" s="13" t="s">
        <v>292</v>
      </c>
      <c r="B132" s="14" t="s">
        <v>293</v>
      </c>
      <c r="E132" s="55">
        <v>0.052314315419452855</v>
      </c>
      <c r="F132" s="55">
        <v>0.052314315419452855</v>
      </c>
      <c r="G132" s="55">
        <v>0.052314315419452855</v>
      </c>
      <c r="H132" s="55">
        <v>0.19660517381067558</v>
      </c>
      <c r="I132" s="55">
        <v>0.19768568458054717</v>
      </c>
      <c r="J132" s="55">
        <v>0.19768568458054717</v>
      </c>
      <c r="K132" s="55">
        <v>0.19768568458054717</v>
      </c>
      <c r="L132" s="55">
        <v>0.0010805107698715732</v>
      </c>
      <c r="M132" s="55">
        <v>0.0</v>
      </c>
      <c r="N132" s="55">
        <v>0.0</v>
      </c>
      <c r="O132" s="55">
        <v>0.0</v>
      </c>
      <c r="P132" s="55">
        <v>0.052314315419452855</v>
      </c>
    </row>
    <row r="133">
      <c r="A133" s="13" t="s">
        <v>294</v>
      </c>
      <c r="B133" s="14" t="s">
        <v>295</v>
      </c>
      <c r="E133" s="55">
        <v>0.004998057013107702</v>
      </c>
      <c r="F133" s="55">
        <v>0.004998057013107702</v>
      </c>
      <c r="G133" s="55">
        <v>0.004998057013107702</v>
      </c>
      <c r="H133" s="55">
        <v>0.004998057013107702</v>
      </c>
      <c r="I133" s="55">
        <v>0.0</v>
      </c>
      <c r="J133" s="55">
        <v>0.0</v>
      </c>
      <c r="K133" s="55">
        <v>0.2450019429868923</v>
      </c>
      <c r="L133" s="55">
        <v>0.2450019429868923</v>
      </c>
      <c r="M133" s="55">
        <v>0.2450019429868923</v>
      </c>
      <c r="N133" s="55">
        <v>0.2450019429868923</v>
      </c>
      <c r="O133" s="55">
        <v>0.0</v>
      </c>
      <c r="P133" s="55">
        <v>0.0</v>
      </c>
    </row>
    <row r="134">
      <c r="A134" s="13" t="s">
        <v>296</v>
      </c>
      <c r="B134" s="19" t="s">
        <v>297</v>
      </c>
      <c r="E134" s="55">
        <v>0.20816129137135053</v>
      </c>
      <c r="F134" s="55">
        <v>0.0</v>
      </c>
      <c r="G134" s="55">
        <v>0.0</v>
      </c>
      <c r="H134" s="55">
        <v>0.041838708628649454</v>
      </c>
      <c r="I134" s="55">
        <v>0.041838708628649454</v>
      </c>
      <c r="J134" s="55">
        <v>0.041838708628649454</v>
      </c>
      <c r="K134" s="55">
        <v>0.041838708628649454</v>
      </c>
      <c r="L134" s="55">
        <v>0.0</v>
      </c>
      <c r="M134" s="55">
        <v>0.0</v>
      </c>
      <c r="N134" s="55">
        <v>0.20816129137135053</v>
      </c>
      <c r="O134" s="55">
        <v>0.20816129137135053</v>
      </c>
      <c r="P134" s="55">
        <v>0.20816129137135053</v>
      </c>
    </row>
    <row r="135">
      <c r="A135" s="13" t="s">
        <v>298</v>
      </c>
      <c r="B135" s="19" t="s">
        <v>299</v>
      </c>
      <c r="E135" s="55">
        <v>0.21198303869614632</v>
      </c>
      <c r="F135" s="55">
        <v>0.199631717622332</v>
      </c>
      <c r="G135" s="55">
        <v>0.199631717622332</v>
      </c>
      <c r="H135" s="55">
        <v>0.199631717622332</v>
      </c>
      <c r="I135" s="55">
        <v>0.03801696130385373</v>
      </c>
      <c r="J135" s="55">
        <v>0.03801696130385373</v>
      </c>
      <c r="K135" s="55">
        <v>0.03801696130385373</v>
      </c>
      <c r="L135" s="55">
        <v>0.03801696130385373</v>
      </c>
      <c r="M135" s="55">
        <v>0.0</v>
      </c>
      <c r="N135" s="55">
        <v>0.0123513210738143</v>
      </c>
      <c r="O135" s="55">
        <v>0.0123513210738143</v>
      </c>
      <c r="P135" s="55">
        <v>0.0123513210738143</v>
      </c>
    </row>
    <row r="136">
      <c r="A136" s="13" t="s">
        <v>300</v>
      </c>
      <c r="B136" s="14" t="s">
        <v>301</v>
      </c>
      <c r="E136" s="55">
        <v>0.056700600572651756</v>
      </c>
      <c r="F136" s="55">
        <v>0.0</v>
      </c>
      <c r="G136" s="55">
        <v>0.0</v>
      </c>
      <c r="H136" s="55">
        <v>0.0</v>
      </c>
      <c r="I136" s="55">
        <v>0.026015690439562245</v>
      </c>
      <c r="J136" s="55">
        <v>0.026015690439562245</v>
      </c>
      <c r="K136" s="55">
        <v>0.19329939942734822</v>
      </c>
      <c r="L136" s="55">
        <v>0.19329939942734822</v>
      </c>
      <c r="M136" s="55">
        <v>0.16728370898778597</v>
      </c>
      <c r="N136" s="55">
        <v>0.22398430956043774</v>
      </c>
      <c r="O136" s="55">
        <v>0.056700600572651756</v>
      </c>
      <c r="P136" s="55">
        <v>0.056700600572651756</v>
      </c>
    </row>
    <row r="137">
      <c r="A137" s="13" t="s">
        <v>302</v>
      </c>
      <c r="B137" s="14" t="s">
        <v>303</v>
      </c>
      <c r="E137" s="55">
        <v>0.0</v>
      </c>
      <c r="F137" s="55">
        <v>0.0</v>
      </c>
      <c r="G137" s="55">
        <v>0.0</v>
      </c>
      <c r="H137" s="55">
        <v>0.0</v>
      </c>
      <c r="I137" s="55">
        <v>0.21871362121876614</v>
      </c>
      <c r="J137" s="55">
        <v>0.21871362121876614</v>
      </c>
      <c r="K137" s="55">
        <v>0.25</v>
      </c>
      <c r="L137" s="55">
        <v>0.25</v>
      </c>
      <c r="M137" s="55">
        <v>0.03128637878123385</v>
      </c>
      <c r="N137" s="55">
        <v>0.03128637878123385</v>
      </c>
      <c r="O137" s="55">
        <v>0.0</v>
      </c>
      <c r="P137" s="55">
        <v>0.0</v>
      </c>
    </row>
    <row r="138">
      <c r="A138" s="13" t="s">
        <v>304</v>
      </c>
      <c r="B138" s="14" t="s">
        <v>305</v>
      </c>
      <c r="E138" s="55">
        <v>0.0</v>
      </c>
      <c r="F138" s="55">
        <v>0.0</v>
      </c>
      <c r="G138" s="55">
        <v>0.0</v>
      </c>
      <c r="H138" s="55">
        <v>0.00784610995259833</v>
      </c>
      <c r="I138" s="55">
        <v>0.2319139437357072</v>
      </c>
      <c r="J138" s="55">
        <v>0.2319139437357072</v>
      </c>
      <c r="K138" s="55">
        <v>0.25</v>
      </c>
      <c r="L138" s="55">
        <v>0.24215389004740168</v>
      </c>
      <c r="M138" s="55">
        <v>0.01808605626429279</v>
      </c>
      <c r="N138" s="55">
        <v>0.01808605626429279</v>
      </c>
      <c r="O138" s="55">
        <v>0.0</v>
      </c>
      <c r="P138" s="55">
        <v>0.0</v>
      </c>
    </row>
    <row r="139">
      <c r="B139" s="56"/>
    </row>
    <row r="140">
      <c r="B140" s="56"/>
    </row>
    <row r="166">
      <c r="R166" s="27"/>
    </row>
    <row r="167">
      <c r="R167" s="27"/>
    </row>
    <row r="168">
      <c r="R168" s="27"/>
    </row>
    <row r="169">
      <c r="R169" s="57"/>
    </row>
    <row r="170">
      <c r="R170" s="27"/>
    </row>
    <row r="171">
      <c r="R171" s="57"/>
    </row>
    <row r="172">
      <c r="R172" s="27"/>
    </row>
    <row r="173">
      <c r="R173" s="27"/>
    </row>
    <row r="174">
      <c r="R174" s="27"/>
    </row>
    <row r="175">
      <c r="R175" s="27"/>
    </row>
    <row r="176">
      <c r="R176" s="27"/>
    </row>
    <row r="177">
      <c r="R177"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4.38"/>
    <col customWidth="1" min="15" max="15" width="13.13"/>
    <col customWidth="1" min="16" max="16" width="4.63"/>
  </cols>
  <sheetData>
    <row r="1">
      <c r="A1" s="58" t="s">
        <v>3</v>
      </c>
      <c r="B1" s="50"/>
      <c r="C1" s="13" t="s">
        <v>29</v>
      </c>
      <c r="D1" s="13" t="s">
        <v>30</v>
      </c>
      <c r="E1" s="22" t="s">
        <v>351</v>
      </c>
      <c r="F1" s="13" t="s">
        <v>352</v>
      </c>
      <c r="G1" s="13" t="s">
        <v>353</v>
      </c>
      <c r="H1" s="13" t="s">
        <v>354</v>
      </c>
      <c r="I1" s="13" t="s">
        <v>355</v>
      </c>
      <c r="J1" s="13"/>
      <c r="K1" s="59" t="s">
        <v>356</v>
      </c>
      <c r="L1" s="59" t="s">
        <v>357</v>
      </c>
      <c r="M1" s="59" t="s">
        <v>358</v>
      </c>
      <c r="N1" s="59" t="s">
        <v>359</v>
      </c>
      <c r="O1" s="59" t="s">
        <v>360</v>
      </c>
      <c r="P1" s="60"/>
      <c r="Q1" s="59" t="s">
        <v>361</v>
      </c>
      <c r="R1" s="59" t="s">
        <v>362</v>
      </c>
      <c r="S1" s="59" t="s">
        <v>363</v>
      </c>
      <c r="T1" s="59" t="s">
        <v>364</v>
      </c>
      <c r="U1" s="59" t="s">
        <v>365</v>
      </c>
      <c r="V1" s="59"/>
      <c r="W1" s="59"/>
      <c r="X1" s="59"/>
      <c r="Y1" s="59"/>
      <c r="Z1" s="59"/>
      <c r="AA1" s="59"/>
      <c r="AB1" s="59"/>
    </row>
    <row r="2">
      <c r="A2" s="61" t="s">
        <v>366</v>
      </c>
      <c r="B2" s="61"/>
      <c r="C2" s="13" t="s">
        <v>32</v>
      </c>
      <c r="D2" s="13" t="s">
        <v>33</v>
      </c>
      <c r="E2" s="48">
        <v>-85.1407333534259</v>
      </c>
      <c r="F2" s="48">
        <v>-100.0</v>
      </c>
      <c r="G2" s="48">
        <v>-100.0</v>
      </c>
      <c r="H2" s="48">
        <v>-96.5895675928785</v>
      </c>
      <c r="I2" s="48">
        <v>-83.2777196321493</v>
      </c>
      <c r="J2" s="62"/>
      <c r="K2" s="63">
        <f t="shared" ref="K2:O2" si="1">E2/100</f>
        <v>-0.8514073335</v>
      </c>
      <c r="L2" s="63">
        <f t="shared" si="1"/>
        <v>-1</v>
      </c>
      <c r="M2" s="63">
        <f t="shared" si="1"/>
        <v>-1</v>
      </c>
      <c r="N2" s="63">
        <f t="shared" si="1"/>
        <v>-0.9658956759</v>
      </c>
      <c r="O2" s="63">
        <f t="shared" si="1"/>
        <v>-0.8327771963</v>
      </c>
      <c r="P2" s="64"/>
      <c r="Q2" s="65">
        <f>vlookup($D2,'Outdoor Crop Baseline'!$B:$C,2,false)*(1+K2)/10^3</f>
        <v>862.324882</v>
      </c>
      <c r="R2" s="65">
        <f>vlookup($D2,'Outdoor Crop Baseline'!$B:$C,2,false)*(1+L2)/10^3</f>
        <v>0</v>
      </c>
      <c r="S2" s="65">
        <f>vlookup($D2,'Outdoor Crop Baseline'!$B:$C,2,false)*(1+M2)/10^3</f>
        <v>0</v>
      </c>
      <c r="T2" s="65">
        <f>vlookup($D2,'Outdoor Crop Baseline'!$B:$C,2,false)*(1+N2)/10^3</f>
        <v>197.9169493</v>
      </c>
      <c r="U2" s="65">
        <f>vlookup($D2,'Outdoor Crop Baseline'!$B:$C,2,false)*(1+O2)/10^3</f>
        <v>970.4407888</v>
      </c>
      <c r="V2" s="65"/>
      <c r="W2" s="65"/>
      <c r="X2" s="65"/>
      <c r="Y2" s="65"/>
      <c r="Z2" s="65"/>
      <c r="AA2" s="65"/>
      <c r="AB2" s="65"/>
    </row>
    <row r="3">
      <c r="A3" s="61" t="s">
        <v>367</v>
      </c>
      <c r="B3" s="61"/>
      <c r="C3" s="13" t="s">
        <v>34</v>
      </c>
      <c r="D3" s="13" t="s">
        <v>35</v>
      </c>
      <c r="E3" s="48">
        <v>-91.9290705077866</v>
      </c>
      <c r="F3" s="48">
        <v>-99.2454795559465</v>
      </c>
      <c r="G3" s="48">
        <v>-96.5593867751163</v>
      </c>
      <c r="H3" s="48">
        <v>-88.3200235260529</v>
      </c>
      <c r="I3" s="48">
        <v>-73.9958640980961</v>
      </c>
      <c r="J3" s="62"/>
      <c r="K3" s="63">
        <f t="shared" ref="K3:O3" si="2">E3/100</f>
        <v>-0.9192907051</v>
      </c>
      <c r="L3" s="63">
        <f t="shared" si="2"/>
        <v>-0.9924547956</v>
      </c>
      <c r="M3" s="63">
        <f t="shared" si="2"/>
        <v>-0.9655938678</v>
      </c>
      <c r="N3" s="63">
        <f t="shared" si="2"/>
        <v>-0.8832002353</v>
      </c>
      <c r="O3" s="63">
        <f t="shared" si="2"/>
        <v>-0.739958641</v>
      </c>
      <c r="P3" s="64"/>
      <c r="Q3" s="65">
        <f>vlookup($D3,'Outdoor Crop Baseline'!$B:$C,2,false)*(1+K3)/10^3</f>
        <v>70.48680643</v>
      </c>
      <c r="R3" s="65">
        <f>vlookup($D3,'Outdoor Crop Baseline'!$B:$C,2,false)*(1+L3)/10^3</f>
        <v>6.589542944</v>
      </c>
      <c r="S3" s="65">
        <f>vlookup($D3,'Outdoor Crop Baseline'!$B:$C,2,false)*(1+M3)/10^3</f>
        <v>30.04831583</v>
      </c>
      <c r="T3" s="65">
        <f>vlookup($D3,'Outdoor Crop Baseline'!$B:$C,2,false)*(1+N3)/10^3</f>
        <v>102.0061248</v>
      </c>
      <c r="U3" s="65">
        <f>vlookup($D3,'Outdoor Crop Baseline'!$B:$C,2,false)*(1+O3)/10^3</f>
        <v>227.1050064</v>
      </c>
      <c r="V3" s="65"/>
      <c r="W3" s="65"/>
      <c r="X3" s="65"/>
      <c r="Y3" s="65"/>
      <c r="Z3" s="65"/>
      <c r="AA3" s="65"/>
      <c r="AB3" s="65"/>
    </row>
    <row r="4">
      <c r="A4" s="61" t="s">
        <v>368</v>
      </c>
      <c r="B4" s="61"/>
      <c r="C4" s="13" t="s">
        <v>36</v>
      </c>
      <c r="D4" s="13" t="s">
        <v>37</v>
      </c>
      <c r="E4" s="48">
        <v>-96.657706371347</v>
      </c>
      <c r="F4" s="48">
        <v>-82.5207076447474</v>
      </c>
      <c r="G4" s="48">
        <v>-49.3687681389194</v>
      </c>
      <c r="H4" s="48">
        <v>-24.3015659240223</v>
      </c>
      <c r="I4" s="66">
        <v>16.6757706120092</v>
      </c>
      <c r="J4" s="64"/>
      <c r="K4" s="63">
        <f t="shared" ref="K4:O4" si="3">E4/100</f>
        <v>-0.9665770637</v>
      </c>
      <c r="L4" s="63">
        <f t="shared" si="3"/>
        <v>-0.8252070764</v>
      </c>
      <c r="M4" s="63">
        <f t="shared" si="3"/>
        <v>-0.4936876814</v>
      </c>
      <c r="N4" s="63">
        <f t="shared" si="3"/>
        <v>-0.2430156592</v>
      </c>
      <c r="O4" s="63">
        <f t="shared" si="3"/>
        <v>0.1667577061</v>
      </c>
      <c r="P4" s="64"/>
      <c r="Q4" s="65">
        <f>vlookup($D4,'Outdoor Crop Baseline'!$B:$C,2,false)*(1+K4)/10^3</f>
        <v>218.1761681</v>
      </c>
      <c r="R4" s="65">
        <f>vlookup($D4,'Outdoor Crop Baseline'!$B:$C,2,false)*(1+L4)/10^3</f>
        <v>1141.002393</v>
      </c>
      <c r="S4" s="65">
        <f>vlookup($D4,'Outdoor Crop Baseline'!$B:$C,2,false)*(1+M4)/10^3</f>
        <v>3305.074114</v>
      </c>
      <c r="T4" s="65">
        <f>vlookup($D4,'Outdoor Crop Baseline'!$B:$C,2,false)*(1+N4)/10^3</f>
        <v>4941.395375</v>
      </c>
      <c r="U4" s="65">
        <f>vlookup($D4,'Outdoor Crop Baseline'!$B:$C,2,false)*(1+O4)/10^3</f>
        <v>7616.288505</v>
      </c>
      <c r="V4" s="65"/>
      <c r="W4" s="65"/>
      <c r="X4" s="65"/>
      <c r="Y4" s="65"/>
      <c r="Z4" s="65"/>
      <c r="AA4" s="65"/>
      <c r="AB4" s="65"/>
    </row>
    <row r="5">
      <c r="A5" s="61"/>
      <c r="B5" s="61"/>
      <c r="C5" s="13" t="s">
        <v>38</v>
      </c>
      <c r="D5" s="13" t="s">
        <v>39</v>
      </c>
      <c r="E5" s="66">
        <v>-38.2975030168015</v>
      </c>
      <c r="F5" s="66">
        <v>-51.2576065320061</v>
      </c>
      <c r="G5" s="66">
        <v>-95.0625014564252</v>
      </c>
      <c r="H5" s="66">
        <v>-96.900790845604</v>
      </c>
      <c r="I5" s="66">
        <v>-91.7424587562821</v>
      </c>
      <c r="J5" s="64"/>
      <c r="K5" s="63">
        <f t="shared" ref="K5:O5" si="4">E5/100</f>
        <v>-0.3829750302</v>
      </c>
      <c r="L5" s="63">
        <f t="shared" si="4"/>
        <v>-0.5125760653</v>
      </c>
      <c r="M5" s="63">
        <f t="shared" si="4"/>
        <v>-0.9506250146</v>
      </c>
      <c r="N5" s="63">
        <f t="shared" si="4"/>
        <v>-0.9690079085</v>
      </c>
      <c r="O5" s="63">
        <f t="shared" si="4"/>
        <v>-0.9174245876</v>
      </c>
      <c r="P5" s="64"/>
      <c r="Q5" s="65">
        <f>vlookup($D5,'Outdoor Crop Baseline'!$B:$C,2,false)*(1+K5)/10^3</f>
        <v>4011.281178</v>
      </c>
      <c r="R5" s="65">
        <f>vlookup($D5,'Outdoor Crop Baseline'!$B:$C,2,false)*(1+L5)/10^3</f>
        <v>3168.74446</v>
      </c>
      <c r="S5" s="65">
        <f>vlookup($D5,'Outdoor Crop Baseline'!$B:$C,2,false)*(1+M5)/10^3</f>
        <v>320.9869283</v>
      </c>
      <c r="T5" s="65">
        <f>vlookup($D5,'Outdoor Crop Baseline'!$B:$C,2,false)*(1+N5)/10^3</f>
        <v>201.47968</v>
      </c>
      <c r="U5" s="65">
        <f>vlookup($D5,'Outdoor Crop Baseline'!$B:$C,2,false)*(1+O5)/10^3</f>
        <v>536.8230037</v>
      </c>
      <c r="V5" s="65"/>
      <c r="W5" s="65"/>
      <c r="X5" s="65"/>
      <c r="Y5" s="65"/>
      <c r="Z5" s="65"/>
      <c r="AA5" s="65"/>
      <c r="AB5" s="65"/>
    </row>
    <row r="6">
      <c r="A6" s="61"/>
      <c r="B6" s="61"/>
      <c r="C6" s="13" t="s">
        <v>40</v>
      </c>
      <c r="D6" s="13" t="s">
        <v>41</v>
      </c>
      <c r="E6" s="48">
        <v>-24.7737428144143</v>
      </c>
      <c r="F6" s="48">
        <v>-61.6685485249646</v>
      </c>
      <c r="G6" s="48">
        <v>-78.4410192609025</v>
      </c>
      <c r="H6" s="48">
        <v>-83.2303348554375</v>
      </c>
      <c r="I6" s="48">
        <v>-81.4443189284438</v>
      </c>
      <c r="J6" s="62"/>
      <c r="K6" s="63">
        <f t="shared" ref="K6:O6" si="5">E6/100</f>
        <v>-0.2477374281</v>
      </c>
      <c r="L6" s="63">
        <f t="shared" si="5"/>
        <v>-0.6166854852</v>
      </c>
      <c r="M6" s="63">
        <f t="shared" si="5"/>
        <v>-0.7844101926</v>
      </c>
      <c r="N6" s="63">
        <f t="shared" si="5"/>
        <v>-0.8323033486</v>
      </c>
      <c r="O6" s="63">
        <f t="shared" si="5"/>
        <v>-0.8144431893</v>
      </c>
      <c r="P6" s="64"/>
      <c r="Q6" s="65">
        <f>vlookup($D6,'Outdoor Crop Baseline'!$B:$C,2,false)*(1+K6)/10^3</f>
        <v>93375.0529</v>
      </c>
      <c r="R6" s="65">
        <f>vlookup($D6,'Outdoor Crop Baseline'!$B:$C,2,false)*(1+L6)/10^3</f>
        <v>47579.14913</v>
      </c>
      <c r="S6" s="65">
        <f>vlookup($D6,'Outdoor Crop Baseline'!$B:$C,2,false)*(1+M6)/10^3</f>
        <v>26760.21701</v>
      </c>
      <c r="T6" s="65">
        <f>vlookup($D6,'Outdoor Crop Baseline'!$B:$C,2,false)*(1+N6)/10^3</f>
        <v>20815.44967</v>
      </c>
      <c r="U6" s="65">
        <f>vlookup($D6,'Outdoor Crop Baseline'!$B:$C,2,false)*(1+O6)/10^3</f>
        <v>23032.35288</v>
      </c>
      <c r="V6" s="65"/>
      <c r="W6" s="65"/>
      <c r="X6" s="65"/>
      <c r="Y6" s="65"/>
      <c r="Z6" s="65"/>
      <c r="AA6" s="65"/>
      <c r="AB6" s="65"/>
    </row>
    <row r="7">
      <c r="A7" s="61"/>
      <c r="B7" s="61"/>
      <c r="C7" s="13" t="s">
        <v>42</v>
      </c>
      <c r="D7" s="13" t="s">
        <v>43</v>
      </c>
      <c r="E7" s="66">
        <v>-100.0</v>
      </c>
      <c r="F7" s="66">
        <v>-100.0</v>
      </c>
      <c r="G7" s="66">
        <v>-100.0</v>
      </c>
      <c r="H7" s="66">
        <v>-100.0</v>
      </c>
      <c r="I7" s="66">
        <v>-99.3205545379378</v>
      </c>
      <c r="J7" s="64"/>
      <c r="K7" s="63">
        <f t="shared" ref="K7:O7" si="6">E7/100</f>
        <v>-1</v>
      </c>
      <c r="L7" s="63">
        <f t="shared" si="6"/>
        <v>-1</v>
      </c>
      <c r="M7" s="63">
        <f t="shared" si="6"/>
        <v>-1</v>
      </c>
      <c r="N7" s="63">
        <f t="shared" si="6"/>
        <v>-1</v>
      </c>
      <c r="O7" s="63">
        <f t="shared" si="6"/>
        <v>-0.9932055454</v>
      </c>
      <c r="P7" s="64"/>
      <c r="Q7" s="65">
        <f>vlookup($D7,'Outdoor Crop Baseline'!$B:$C,2,false)*(1+K7)/10^3</f>
        <v>0</v>
      </c>
      <c r="R7" s="65">
        <f>vlookup($D7,'Outdoor Crop Baseline'!$B:$C,2,false)*(1+L7)/10^3</f>
        <v>0</v>
      </c>
      <c r="S7" s="65">
        <f>vlookup($D7,'Outdoor Crop Baseline'!$B:$C,2,false)*(1+M7)/10^3</f>
        <v>0</v>
      </c>
      <c r="T7" s="65">
        <f>vlookup($D7,'Outdoor Crop Baseline'!$B:$C,2,false)*(1+N7)/10^3</f>
        <v>0</v>
      </c>
      <c r="U7" s="65">
        <f>vlookup($D7,'Outdoor Crop Baseline'!$B:$C,2,false)*(1+O7)/10^3</f>
        <v>2.709846391</v>
      </c>
      <c r="V7" s="65"/>
      <c r="W7" s="65"/>
      <c r="X7" s="65"/>
      <c r="Y7" s="65"/>
      <c r="Z7" s="65"/>
      <c r="AA7" s="65"/>
      <c r="AB7" s="65"/>
    </row>
    <row r="8">
      <c r="A8" s="61"/>
      <c r="B8" s="61"/>
      <c r="C8" s="13" t="s">
        <v>44</v>
      </c>
      <c r="D8" s="13" t="s">
        <v>45</v>
      </c>
      <c r="E8" s="48">
        <v>-33.0135695746017</v>
      </c>
      <c r="F8" s="48">
        <v>-61.6520403502447</v>
      </c>
      <c r="G8" s="48">
        <v>-69.6462511045302</v>
      </c>
      <c r="H8" s="48">
        <v>-76.7626926703236</v>
      </c>
      <c r="I8" s="48">
        <v>-80.910818405705</v>
      </c>
      <c r="J8" s="62"/>
      <c r="K8" s="63">
        <f t="shared" ref="K8:O8" si="7">E8/100</f>
        <v>-0.3301356957</v>
      </c>
      <c r="L8" s="63">
        <f t="shared" si="7"/>
        <v>-0.6165204035</v>
      </c>
      <c r="M8" s="63">
        <f t="shared" si="7"/>
        <v>-0.696462511</v>
      </c>
      <c r="N8" s="63">
        <f t="shared" si="7"/>
        <v>-0.7676269267</v>
      </c>
      <c r="O8" s="63">
        <f t="shared" si="7"/>
        <v>-0.8091081841</v>
      </c>
      <c r="P8" s="64"/>
      <c r="Q8" s="65">
        <f>vlookup($D8,'Outdoor Crop Baseline'!$B:$C,2,false)*(1+K8)/10^3</f>
        <v>20011.08895</v>
      </c>
      <c r="R8" s="65">
        <f>vlookup($D8,'Outdoor Crop Baseline'!$B:$C,2,false)*(1+L8)/10^3</f>
        <v>11455.81914</v>
      </c>
      <c r="S8" s="65">
        <f>vlookup($D8,'Outdoor Crop Baseline'!$B:$C,2,false)*(1+M8)/10^3</f>
        <v>9067.680803</v>
      </c>
      <c r="T8" s="65">
        <f>vlookup($D8,'Outdoor Crop Baseline'!$B:$C,2,false)*(1+N8)/10^3</f>
        <v>6941.761504</v>
      </c>
      <c r="U8" s="65">
        <f>vlookup($D8,'Outdoor Crop Baseline'!$B:$C,2,false)*(1+O8)/10^3</f>
        <v>5702.5775</v>
      </c>
      <c r="V8" s="65"/>
      <c r="W8" s="65"/>
      <c r="X8" s="65"/>
      <c r="Y8" s="65"/>
      <c r="Z8" s="65"/>
      <c r="AA8" s="65"/>
      <c r="AB8" s="65"/>
    </row>
    <row r="9">
      <c r="A9" s="61"/>
      <c r="B9" s="61"/>
      <c r="C9" s="13" t="s">
        <v>46</v>
      </c>
      <c r="D9" s="13" t="s">
        <v>47</v>
      </c>
      <c r="E9" s="48">
        <v>-99.9321963593671</v>
      </c>
      <c r="F9" s="48">
        <v>-100.0</v>
      </c>
      <c r="G9" s="48">
        <v>-100.0</v>
      </c>
      <c r="H9" s="48">
        <v>-100.0</v>
      </c>
      <c r="I9" s="48">
        <v>-90.8163487742189</v>
      </c>
      <c r="J9" s="62"/>
      <c r="K9" s="63">
        <f t="shared" ref="K9:O9" si="8">E9/100</f>
        <v>-0.9993219636</v>
      </c>
      <c r="L9" s="63">
        <f t="shared" si="8"/>
        <v>-1</v>
      </c>
      <c r="M9" s="63">
        <f t="shared" si="8"/>
        <v>-1</v>
      </c>
      <c r="N9" s="63">
        <f t="shared" si="8"/>
        <v>-1</v>
      </c>
      <c r="O9" s="63">
        <f t="shared" si="8"/>
        <v>-0.9081634877</v>
      </c>
      <c r="P9" s="64"/>
      <c r="Q9" s="65">
        <f>vlookup($D9,'Outdoor Crop Baseline'!$B:$C,2,false)*(1+K9)/10^3</f>
        <v>2.194324464</v>
      </c>
      <c r="R9" s="65">
        <f>vlookup($D9,'Outdoor Crop Baseline'!$B:$C,2,false)*(1+L9)/10^3</f>
        <v>0</v>
      </c>
      <c r="S9" s="65">
        <f>vlookup($D9,'Outdoor Crop Baseline'!$B:$C,2,false)*(1+M9)/10^3</f>
        <v>0</v>
      </c>
      <c r="T9" s="65">
        <f>vlookup($D9,'Outdoor Crop Baseline'!$B:$C,2,false)*(1+N9)/10^3</f>
        <v>0</v>
      </c>
      <c r="U9" s="65">
        <f>vlookup($D9,'Outdoor Crop Baseline'!$B:$C,2,false)*(1+O9)/10^3</f>
        <v>297.2098602</v>
      </c>
      <c r="V9" s="65"/>
      <c r="W9" s="65"/>
      <c r="X9" s="65"/>
      <c r="Y9" s="65"/>
      <c r="Z9" s="65"/>
      <c r="AA9" s="65"/>
      <c r="AB9" s="65"/>
    </row>
    <row r="10">
      <c r="A10" s="61"/>
      <c r="B10" s="61"/>
      <c r="C10" s="13" t="s">
        <v>48</v>
      </c>
      <c r="D10" s="13" t="s">
        <v>49</v>
      </c>
      <c r="E10" s="66">
        <v>584.318941044879</v>
      </c>
      <c r="F10" s="66">
        <v>-100.0</v>
      </c>
      <c r="G10" s="66">
        <v>-100.0</v>
      </c>
      <c r="H10" s="66">
        <v>30.8427224124208</v>
      </c>
      <c r="I10" s="66">
        <v>-38.3327959731968</v>
      </c>
      <c r="J10" s="64"/>
      <c r="K10" s="63">
        <f t="shared" ref="K10:O10" si="9">E10/100</f>
        <v>5.84318941</v>
      </c>
      <c r="L10" s="63">
        <f t="shared" si="9"/>
        <v>-1</v>
      </c>
      <c r="M10" s="63">
        <f t="shared" si="9"/>
        <v>-1</v>
      </c>
      <c r="N10" s="63">
        <f t="shared" si="9"/>
        <v>0.3084272241</v>
      </c>
      <c r="O10" s="63">
        <f t="shared" si="9"/>
        <v>-0.3833279597</v>
      </c>
      <c r="P10" s="64"/>
      <c r="Q10" s="65">
        <f>vlookup($D10,'Outdoor Crop Baseline'!$B:$C,2,false)*(1+K10)/10^3</f>
        <v>45.98579848</v>
      </c>
      <c r="R10" s="65">
        <f>vlookup($D10,'Outdoor Crop Baseline'!$B:$C,2,false)*(1+L10)/10^3</f>
        <v>0</v>
      </c>
      <c r="S10" s="65">
        <f>vlookup($D10,'Outdoor Crop Baseline'!$B:$C,2,false)*(1+M10)/10^3</f>
        <v>0</v>
      </c>
      <c r="T10" s="65">
        <f>vlookup($D10,'Outdoor Crop Baseline'!$B:$C,2,false)*(1+N10)/10^3</f>
        <v>8.792547896</v>
      </c>
      <c r="U10" s="65">
        <f>vlookup($D10,'Outdoor Crop Baseline'!$B:$C,2,false)*(1+O10)/10^3</f>
        <v>4.143996969</v>
      </c>
      <c r="V10" s="65"/>
      <c r="W10" s="65"/>
      <c r="X10" s="65"/>
      <c r="Y10" s="65"/>
      <c r="Z10" s="65"/>
      <c r="AA10" s="65"/>
      <c r="AB10" s="65"/>
    </row>
    <row r="11">
      <c r="A11" s="61"/>
      <c r="B11" s="61"/>
      <c r="C11" s="13" t="s">
        <v>50</v>
      </c>
      <c r="D11" s="13" t="s">
        <v>51</v>
      </c>
      <c r="E11" s="48">
        <v>-32.265195560935</v>
      </c>
      <c r="F11" s="48">
        <v>-77.5471375611933</v>
      </c>
      <c r="G11" s="48">
        <v>-72.3172934235325</v>
      </c>
      <c r="H11" s="48">
        <v>-65.689805358524</v>
      </c>
      <c r="I11" s="48">
        <v>-57.2323528378662</v>
      </c>
      <c r="J11" s="62"/>
      <c r="K11" s="63">
        <f t="shared" ref="K11:O11" si="10">E11/100</f>
        <v>-0.3226519556</v>
      </c>
      <c r="L11" s="63">
        <f t="shared" si="10"/>
        <v>-0.7754713756</v>
      </c>
      <c r="M11" s="63">
        <f t="shared" si="10"/>
        <v>-0.7231729342</v>
      </c>
      <c r="N11" s="63">
        <f t="shared" si="10"/>
        <v>-0.6568980536</v>
      </c>
      <c r="O11" s="63">
        <f t="shared" si="10"/>
        <v>-0.5723235284</v>
      </c>
      <c r="P11" s="64"/>
      <c r="Q11" s="65">
        <f>vlookup($D11,'Outdoor Crop Baseline'!$B:$C,2,false)*(1+K11)/10^3</f>
        <v>40199.05309</v>
      </c>
      <c r="R11" s="65">
        <f>vlookup($D11,'Outdoor Crop Baseline'!$B:$C,2,false)*(1+L11)/10^3</f>
        <v>13325.25895</v>
      </c>
      <c r="S11" s="65">
        <f>vlookup($D11,'Outdoor Crop Baseline'!$B:$C,2,false)*(1+M11)/10^3</f>
        <v>16429.05151</v>
      </c>
      <c r="T11" s="65">
        <f>vlookup($D11,'Outdoor Crop Baseline'!$B:$C,2,false)*(1+N11)/10^3</f>
        <v>20362.31369</v>
      </c>
      <c r="U11" s="65">
        <f>vlookup($D11,'Outdoor Crop Baseline'!$B:$C,2,false)*(1+O11)/10^3</f>
        <v>25381.61781</v>
      </c>
      <c r="V11" s="65"/>
      <c r="W11" s="65"/>
      <c r="X11" s="65"/>
      <c r="Y11" s="65"/>
      <c r="Z11" s="65"/>
      <c r="AA11" s="65"/>
      <c r="AB11" s="65"/>
    </row>
    <row r="12">
      <c r="A12" s="61"/>
      <c r="B12" s="61"/>
      <c r="C12" s="13" t="s">
        <v>52</v>
      </c>
      <c r="D12" s="13" t="s">
        <v>53</v>
      </c>
      <c r="E12" s="66">
        <v>9.37E36</v>
      </c>
      <c r="F12" s="66">
        <v>9.37E36</v>
      </c>
      <c r="G12" s="66">
        <v>9.37E36</v>
      </c>
      <c r="H12" s="66">
        <v>9.37E36</v>
      </c>
      <c r="I12" s="66">
        <v>9.37E36</v>
      </c>
      <c r="J12" s="64"/>
      <c r="K12" s="67"/>
      <c r="L12" s="67"/>
      <c r="M12" s="67"/>
      <c r="N12" s="67"/>
      <c r="O12" s="67"/>
      <c r="P12" s="64"/>
      <c r="Q12" s="65">
        <f>vlookup($D12,'Outdoor Crop Baseline'!$B:$C,2,false)*(1+K12)/10^3</f>
        <v>10.37131194</v>
      </c>
      <c r="R12" s="65">
        <f>vlookup($D12,'Outdoor Crop Baseline'!$B:$C,2,false)*(1+L12)/10^3</f>
        <v>10.37131194</v>
      </c>
      <c r="S12" s="65">
        <f>vlookup($D12,'Outdoor Crop Baseline'!$B:$C,2,false)*(1+M12)/10^3</f>
        <v>10.37131194</v>
      </c>
      <c r="T12" s="65">
        <f>vlookup($D12,'Outdoor Crop Baseline'!$B:$C,2,false)*(1+N12)/10^3</f>
        <v>10.37131194</v>
      </c>
      <c r="U12" s="65">
        <f>vlookup($D12,'Outdoor Crop Baseline'!$B:$C,2,false)*(1+O12)/10^3</f>
        <v>10.37131194</v>
      </c>
      <c r="V12" s="65"/>
      <c r="W12" s="65"/>
      <c r="X12" s="65"/>
      <c r="Y12" s="65"/>
      <c r="Z12" s="65"/>
      <c r="AA12" s="65"/>
      <c r="AB12" s="65"/>
    </row>
    <row r="13">
      <c r="A13" s="61"/>
      <c r="B13" s="61"/>
      <c r="C13" s="13" t="s">
        <v>54</v>
      </c>
      <c r="D13" s="13" t="s">
        <v>55</v>
      </c>
      <c r="E13" s="48">
        <v>-100.0</v>
      </c>
      <c r="F13" s="48">
        <v>-100.0</v>
      </c>
      <c r="G13" s="48">
        <v>-100.0</v>
      </c>
      <c r="H13" s="48">
        <v>-100.0</v>
      </c>
      <c r="I13" s="48">
        <v>-100.0</v>
      </c>
      <c r="J13" s="62"/>
      <c r="K13" s="63">
        <f t="shared" ref="K13:O13" si="11">E13/100</f>
        <v>-1</v>
      </c>
      <c r="L13" s="63">
        <f t="shared" si="11"/>
        <v>-1</v>
      </c>
      <c r="M13" s="63">
        <f t="shared" si="11"/>
        <v>-1</v>
      </c>
      <c r="N13" s="63">
        <f t="shared" si="11"/>
        <v>-1</v>
      </c>
      <c r="O13" s="63">
        <f t="shared" si="11"/>
        <v>-1</v>
      </c>
      <c r="P13" s="64"/>
      <c r="Q13" s="65">
        <f>vlookup($D13,'Outdoor Crop Baseline'!$B:$C,2,false)*(1+K13)/10^3</f>
        <v>0</v>
      </c>
      <c r="R13" s="65">
        <f>vlookup($D13,'Outdoor Crop Baseline'!$B:$C,2,false)*(1+L13)/10^3</f>
        <v>0</v>
      </c>
      <c r="S13" s="65">
        <f>vlookup($D13,'Outdoor Crop Baseline'!$B:$C,2,false)*(1+M13)/10^3</f>
        <v>0</v>
      </c>
      <c r="T13" s="65">
        <f>vlookup($D13,'Outdoor Crop Baseline'!$B:$C,2,false)*(1+N13)/10^3</f>
        <v>0</v>
      </c>
      <c r="U13" s="65">
        <f>vlookup($D13,'Outdoor Crop Baseline'!$B:$C,2,false)*(1+O13)/10^3</f>
        <v>0</v>
      </c>
      <c r="V13" s="65"/>
      <c r="W13" s="65"/>
      <c r="X13" s="65"/>
      <c r="Y13" s="65"/>
      <c r="Z13" s="65"/>
      <c r="AA13" s="65"/>
      <c r="AB13" s="65"/>
    </row>
    <row r="14">
      <c r="A14" s="61"/>
      <c r="B14" s="61"/>
      <c r="C14" s="13" t="s">
        <v>56</v>
      </c>
      <c r="D14" s="13" t="s">
        <v>57</v>
      </c>
      <c r="E14" s="66">
        <v>-13.3887880941729</v>
      </c>
      <c r="F14" s="66">
        <v>-71.3124246331213</v>
      </c>
      <c r="G14" s="66">
        <v>-81.5048040142153</v>
      </c>
      <c r="H14" s="66">
        <v>-80.5092187943911</v>
      </c>
      <c r="I14" s="66">
        <v>-71.646617121825</v>
      </c>
      <c r="J14" s="64"/>
      <c r="K14" s="63">
        <f t="shared" ref="K14:O14" si="12">E14/100</f>
        <v>-0.1338878809</v>
      </c>
      <c r="L14" s="63">
        <f t="shared" si="12"/>
        <v>-0.7131242463</v>
      </c>
      <c r="M14" s="63">
        <f t="shared" si="12"/>
        <v>-0.8150480401</v>
      </c>
      <c r="N14" s="63">
        <f t="shared" si="12"/>
        <v>-0.8050921879</v>
      </c>
      <c r="O14" s="63">
        <f t="shared" si="12"/>
        <v>-0.7164661712</v>
      </c>
      <c r="P14" s="64"/>
      <c r="Q14" s="65">
        <f>vlookup($D14,'Outdoor Crop Baseline'!$B:$C,2,false)*(1+K14)/10^3</f>
        <v>4263.0359</v>
      </c>
      <c r="R14" s="65">
        <f>vlookup($D14,'Outdoor Crop Baseline'!$B:$C,2,false)*(1+L14)/10^3</f>
        <v>1412.013075</v>
      </c>
      <c r="S14" s="65">
        <f>vlookup($D14,'Outdoor Crop Baseline'!$B:$C,2,false)*(1+M14)/10^3</f>
        <v>910.3403905</v>
      </c>
      <c r="T14" s="65">
        <f>vlookup($D14,'Outdoor Crop Baseline'!$B:$C,2,false)*(1+N14)/10^3</f>
        <v>959.3434635</v>
      </c>
      <c r="U14" s="65">
        <f>vlookup($D14,'Outdoor Crop Baseline'!$B:$C,2,false)*(1+O14)/10^3</f>
        <v>1395.563997</v>
      </c>
      <c r="V14" s="65"/>
      <c r="W14" s="65"/>
      <c r="X14" s="65"/>
      <c r="Y14" s="65"/>
      <c r="Z14" s="65"/>
      <c r="AA14" s="65"/>
      <c r="AB14" s="65"/>
    </row>
    <row r="15">
      <c r="A15" s="61"/>
      <c r="B15" s="61"/>
      <c r="C15" s="13" t="s">
        <v>58</v>
      </c>
      <c r="D15" s="13" t="s">
        <v>59</v>
      </c>
      <c r="E15" s="48">
        <v>-66.3268867053529</v>
      </c>
      <c r="F15" s="48">
        <v>-98.1129750203682</v>
      </c>
      <c r="G15" s="48">
        <v>-97.2102544702227</v>
      </c>
      <c r="H15" s="48">
        <v>-96.7991441988694</v>
      </c>
      <c r="I15" s="66">
        <v>-94.4310805584262</v>
      </c>
      <c r="J15" s="64"/>
      <c r="K15" s="63">
        <f t="shared" ref="K15:O15" si="13">E15/100</f>
        <v>-0.6632688671</v>
      </c>
      <c r="L15" s="63">
        <f t="shared" si="13"/>
        <v>-0.9811297502</v>
      </c>
      <c r="M15" s="63">
        <f t="shared" si="13"/>
        <v>-0.9721025447</v>
      </c>
      <c r="N15" s="63">
        <f t="shared" si="13"/>
        <v>-0.967991442</v>
      </c>
      <c r="O15" s="63">
        <f t="shared" si="13"/>
        <v>-0.9443108056</v>
      </c>
      <c r="P15" s="64"/>
      <c r="Q15" s="65">
        <f>vlookup($D15,'Outdoor Crop Baseline'!$B:$C,2,false)*(1+K15)/10^3</f>
        <v>52.45001285</v>
      </c>
      <c r="R15" s="65">
        <f>vlookup($D15,'Outdoor Crop Baseline'!$B:$C,2,false)*(1+L15)/10^3</f>
        <v>2.939273347</v>
      </c>
      <c r="S15" s="65">
        <f>vlookup($D15,'Outdoor Crop Baseline'!$B:$C,2,false)*(1+M15)/10^3</f>
        <v>4.345371561</v>
      </c>
      <c r="T15" s="65">
        <f>vlookup($D15,'Outdoor Crop Baseline'!$B:$C,2,false)*(1+N15)/10^3</f>
        <v>4.98572634</v>
      </c>
      <c r="U15" s="65">
        <f>vlookup($D15,'Outdoor Crop Baseline'!$B:$C,2,false)*(1+O15)/10^3</f>
        <v>8.674276528</v>
      </c>
      <c r="V15" s="65"/>
      <c r="W15" s="65"/>
      <c r="X15" s="65"/>
      <c r="Y15" s="65"/>
      <c r="Z15" s="65"/>
      <c r="AA15" s="65"/>
      <c r="AB15" s="65"/>
    </row>
    <row r="16">
      <c r="A16" s="61"/>
      <c r="B16" s="61"/>
      <c r="C16" s="13" t="s">
        <v>60</v>
      </c>
      <c r="D16" s="13" t="s">
        <v>61</v>
      </c>
      <c r="E16" s="48">
        <v>-20.454307429855</v>
      </c>
      <c r="F16" s="48">
        <v>-61.563392855918</v>
      </c>
      <c r="G16" s="48">
        <v>-86.5318468337218</v>
      </c>
      <c r="H16" s="48">
        <v>-89.7199900277438</v>
      </c>
      <c r="I16" s="48">
        <v>-86.5207489163502</v>
      </c>
      <c r="J16" s="62"/>
      <c r="K16" s="63">
        <f t="shared" ref="K16:O16" si="14">E16/100</f>
        <v>-0.2045430743</v>
      </c>
      <c r="L16" s="63">
        <f t="shared" si="14"/>
        <v>-0.6156339286</v>
      </c>
      <c r="M16" s="63">
        <f t="shared" si="14"/>
        <v>-0.8653184683</v>
      </c>
      <c r="N16" s="63">
        <f t="shared" si="14"/>
        <v>-0.8971999003</v>
      </c>
      <c r="O16" s="63">
        <f t="shared" si="14"/>
        <v>-0.8652074892</v>
      </c>
      <c r="P16" s="64"/>
      <c r="Q16" s="65">
        <f>vlookup($D16,'Outdoor Crop Baseline'!$B:$C,2,false)*(1+K16)/10^3</f>
        <v>5217.658247</v>
      </c>
      <c r="R16" s="65">
        <f>vlookup($D16,'Outdoor Crop Baseline'!$B:$C,2,false)*(1+L16)/10^3</f>
        <v>2521.180893</v>
      </c>
      <c r="S16" s="65">
        <f>vlookup($D16,'Outdoor Crop Baseline'!$B:$C,2,false)*(1+M16)/10^3</f>
        <v>883.4195563</v>
      </c>
      <c r="T16" s="65">
        <f>vlookup($D16,'Outdoor Crop Baseline'!$B:$C,2,false)*(1+N16)/10^3</f>
        <v>674.2989731</v>
      </c>
      <c r="U16" s="65">
        <f>vlookup($D16,'Outdoor Crop Baseline'!$B:$C,2,false)*(1+O16)/10^3</f>
        <v>884.1475045</v>
      </c>
      <c r="V16" s="65"/>
      <c r="W16" s="65"/>
      <c r="X16" s="65"/>
      <c r="Y16" s="65"/>
      <c r="Z16" s="65"/>
      <c r="AA16" s="65"/>
      <c r="AB16" s="65"/>
    </row>
    <row r="17">
      <c r="A17" s="61"/>
      <c r="B17" s="61"/>
      <c r="C17" s="13" t="s">
        <v>62</v>
      </c>
      <c r="D17" s="13" t="s">
        <v>63</v>
      </c>
      <c r="E17" s="66">
        <v>-100.0</v>
      </c>
      <c r="F17" s="66">
        <v>-100.0</v>
      </c>
      <c r="G17" s="66">
        <v>-99.4916384244571</v>
      </c>
      <c r="H17" s="66">
        <v>-95.6202695030152</v>
      </c>
      <c r="I17" s="66">
        <v>-84.1411011559934</v>
      </c>
      <c r="J17" s="64"/>
      <c r="K17" s="63">
        <f t="shared" ref="K17:O17" si="15">E17/100</f>
        <v>-1</v>
      </c>
      <c r="L17" s="63">
        <f t="shared" si="15"/>
        <v>-1</v>
      </c>
      <c r="M17" s="63">
        <f t="shared" si="15"/>
        <v>-0.9949163842</v>
      </c>
      <c r="N17" s="63">
        <f t="shared" si="15"/>
        <v>-0.956202695</v>
      </c>
      <c r="O17" s="63">
        <f t="shared" si="15"/>
        <v>-0.8414110116</v>
      </c>
      <c r="P17" s="64"/>
      <c r="Q17" s="65">
        <f>vlookup($D17,'Outdoor Crop Baseline'!$B:$C,2,false)*(1+K17)/10^3</f>
        <v>0</v>
      </c>
      <c r="R17" s="65">
        <f>vlookup($D17,'Outdoor Crop Baseline'!$B:$C,2,false)*(1+L17)/10^3</f>
        <v>0</v>
      </c>
      <c r="S17" s="65">
        <f>vlookup($D17,'Outdoor Crop Baseline'!$B:$C,2,false)*(1+M17)/10^3</f>
        <v>9.968964265</v>
      </c>
      <c r="T17" s="65">
        <f>vlookup($D17,'Outdoor Crop Baseline'!$B:$C,2,false)*(1+N17)/10^3</f>
        <v>85.88646136</v>
      </c>
      <c r="U17" s="65">
        <f>vlookup($D17,'Outdoor Crop Baseline'!$B:$C,2,false)*(1+O17)/10^3</f>
        <v>310.9928119</v>
      </c>
      <c r="V17" s="65"/>
      <c r="W17" s="65"/>
      <c r="X17" s="65"/>
      <c r="Y17" s="65"/>
      <c r="Z17" s="65"/>
      <c r="AA17" s="65"/>
      <c r="AB17" s="65"/>
    </row>
    <row r="18">
      <c r="A18" s="61"/>
      <c r="B18" s="61"/>
      <c r="C18" s="13" t="s">
        <v>64</v>
      </c>
      <c r="D18" s="13" t="s">
        <v>65</v>
      </c>
      <c r="E18" s="48">
        <v>-44.7775309116494</v>
      </c>
      <c r="F18" s="48">
        <v>-65.5425791155415</v>
      </c>
      <c r="G18" s="48">
        <v>-95.211504175926</v>
      </c>
      <c r="H18" s="48">
        <v>-93.036382560289</v>
      </c>
      <c r="I18" s="66">
        <v>-82.0449187981902</v>
      </c>
      <c r="J18" s="64"/>
      <c r="K18" s="63">
        <f t="shared" ref="K18:O18" si="16">E18/100</f>
        <v>-0.4477753091</v>
      </c>
      <c r="L18" s="63">
        <f t="shared" si="16"/>
        <v>-0.6554257912</v>
      </c>
      <c r="M18" s="63">
        <f t="shared" si="16"/>
        <v>-0.9521150418</v>
      </c>
      <c r="N18" s="63">
        <f t="shared" si="16"/>
        <v>-0.9303638256</v>
      </c>
      <c r="O18" s="63">
        <f t="shared" si="16"/>
        <v>-0.820449188</v>
      </c>
      <c r="P18" s="64"/>
      <c r="Q18" s="65">
        <f>vlookup($D18,'Outdoor Crop Baseline'!$B:$C,2,false)*(1+K18)/10^3</f>
        <v>105.4084445</v>
      </c>
      <c r="R18" s="65">
        <f>vlookup($D18,'Outdoor Crop Baseline'!$B:$C,2,false)*(1+L18)/10^3</f>
        <v>65.77219738</v>
      </c>
      <c r="S18" s="65">
        <f>vlookup($D18,'Outdoor Crop Baseline'!$B:$C,2,false)*(1+M18)/10^3</f>
        <v>9.140263097</v>
      </c>
      <c r="T18" s="65">
        <f>vlookup($D18,'Outdoor Crop Baseline'!$B:$C,2,false)*(1+N18)/10^3</f>
        <v>13.29212718</v>
      </c>
      <c r="U18" s="65">
        <f>vlookup($D18,'Outdoor Crop Baseline'!$B:$C,2,false)*(1+O18)/10^3</f>
        <v>34.27259251</v>
      </c>
      <c r="V18" s="65"/>
      <c r="W18" s="65"/>
      <c r="X18" s="65"/>
      <c r="Y18" s="65"/>
      <c r="Z18" s="65"/>
      <c r="AA18" s="65"/>
      <c r="AB18" s="65"/>
    </row>
    <row r="19">
      <c r="A19" s="61"/>
      <c r="B19" s="61"/>
      <c r="C19" s="13" t="s">
        <v>66</v>
      </c>
      <c r="D19" s="13" t="s">
        <v>67</v>
      </c>
      <c r="E19" s="48">
        <v>-28.1901900243155</v>
      </c>
      <c r="F19" s="48">
        <v>-45.9169571355072</v>
      </c>
      <c r="G19" s="48">
        <v>-72.1658216721115</v>
      </c>
      <c r="H19" s="48">
        <v>-78.7459875070885</v>
      </c>
      <c r="I19" s="66">
        <v>-76.2162241708156</v>
      </c>
      <c r="J19" s="64"/>
      <c r="K19" s="63">
        <f t="shared" ref="K19:O19" si="17">E19/100</f>
        <v>-0.2819019002</v>
      </c>
      <c r="L19" s="63">
        <f t="shared" si="17"/>
        <v>-0.4591695714</v>
      </c>
      <c r="M19" s="63">
        <f t="shared" si="17"/>
        <v>-0.7216582167</v>
      </c>
      <c r="N19" s="63">
        <f t="shared" si="17"/>
        <v>-0.7874598751</v>
      </c>
      <c r="O19" s="63">
        <f t="shared" si="17"/>
        <v>-0.7621622417</v>
      </c>
      <c r="P19" s="64"/>
      <c r="Q19" s="65">
        <f>vlookup($D19,'Outdoor Crop Baseline'!$B:$C,2,false)*(1+K19)/10^3</f>
        <v>206236.6407</v>
      </c>
      <c r="R19" s="65">
        <f>vlookup($D19,'Outdoor Crop Baseline'!$B:$C,2,false)*(1+L19)/10^3</f>
        <v>155325.6454</v>
      </c>
      <c r="S19" s="65">
        <f>vlookup($D19,'Outdoor Crop Baseline'!$B:$C,2,false)*(1+M19)/10^3</f>
        <v>79939.32077</v>
      </c>
      <c r="T19" s="65">
        <f>vlookup($D19,'Outdoor Crop Baseline'!$B:$C,2,false)*(1+N19)/10^3</f>
        <v>61041.18837</v>
      </c>
      <c r="U19" s="65">
        <f>vlookup($D19,'Outdoor Crop Baseline'!$B:$C,2,false)*(1+O19)/10^3</f>
        <v>68306.62873</v>
      </c>
      <c r="V19" s="65"/>
      <c r="W19" s="65"/>
      <c r="X19" s="65"/>
      <c r="Y19" s="65"/>
      <c r="Z19" s="65"/>
      <c r="AA19" s="65"/>
      <c r="AB19" s="65"/>
    </row>
    <row r="20">
      <c r="A20" s="61"/>
      <c r="B20" s="61"/>
      <c r="C20" s="13" t="s">
        <v>68</v>
      </c>
      <c r="D20" s="13" t="s">
        <v>69</v>
      </c>
      <c r="E20" s="66">
        <v>9.37E36</v>
      </c>
      <c r="F20" s="66">
        <v>9.37E36</v>
      </c>
      <c r="G20" s="66">
        <v>9.37E36</v>
      </c>
      <c r="H20" s="66">
        <v>9.37E36</v>
      </c>
      <c r="I20" s="66">
        <v>9.37E36</v>
      </c>
      <c r="J20" s="62"/>
      <c r="K20" s="67"/>
      <c r="L20" s="67"/>
      <c r="M20" s="67"/>
      <c r="N20" s="67"/>
      <c r="O20" s="67"/>
      <c r="P20" s="64"/>
      <c r="Q20" s="65">
        <f>vlookup($D20,'Outdoor Crop Baseline'!$B:$C,2,false)*(1+K20)/10^3</f>
        <v>4.904889487</v>
      </c>
      <c r="R20" s="65">
        <f>vlookup($D20,'Outdoor Crop Baseline'!$B:$C,2,false)*(1+L20)/10^3</f>
        <v>4.904889487</v>
      </c>
      <c r="S20" s="65">
        <f>vlookup($D20,'Outdoor Crop Baseline'!$B:$C,2,false)*(1+M20)/10^3</f>
        <v>4.904889487</v>
      </c>
      <c r="T20" s="65">
        <f>vlookup($D20,'Outdoor Crop Baseline'!$B:$C,2,false)*(1+N20)/10^3</f>
        <v>4.904889487</v>
      </c>
      <c r="U20" s="65">
        <f>vlookup($D20,'Outdoor Crop Baseline'!$B:$C,2,false)*(1+O20)/10^3</f>
        <v>4.904889487</v>
      </c>
      <c r="V20" s="65"/>
      <c r="W20" s="65"/>
      <c r="X20" s="65"/>
      <c r="Y20" s="65"/>
      <c r="Z20" s="65"/>
      <c r="AA20" s="65"/>
      <c r="AB20" s="65"/>
    </row>
    <row r="21">
      <c r="A21" s="61"/>
      <c r="B21" s="61"/>
      <c r="C21" s="13" t="s">
        <v>70</v>
      </c>
      <c r="D21" s="13" t="s">
        <v>71</v>
      </c>
      <c r="E21" s="48">
        <v>-36.2696021891563</v>
      </c>
      <c r="F21" s="48">
        <v>-58.3146117324076</v>
      </c>
      <c r="G21" s="48">
        <v>-85.2157422897702</v>
      </c>
      <c r="H21" s="48">
        <v>-80.1954830855625</v>
      </c>
      <c r="I21" s="48">
        <v>-66.0845946732073</v>
      </c>
      <c r="J21" s="62"/>
      <c r="K21" s="63">
        <f t="shared" ref="K21:O21" si="18">E21/100</f>
        <v>-0.3626960219</v>
      </c>
      <c r="L21" s="63">
        <f t="shared" si="18"/>
        <v>-0.5831461173</v>
      </c>
      <c r="M21" s="63">
        <f t="shared" si="18"/>
        <v>-0.8521574229</v>
      </c>
      <c r="N21" s="63">
        <f t="shared" si="18"/>
        <v>-0.8019548309</v>
      </c>
      <c r="O21" s="63">
        <f t="shared" si="18"/>
        <v>-0.6608459467</v>
      </c>
      <c r="P21" s="64"/>
      <c r="Q21" s="65">
        <f>vlookup($D21,'Outdoor Crop Baseline'!$B:$C,2,false)*(1+K21)/10^3</f>
        <v>3672.715475</v>
      </c>
      <c r="R21" s="65">
        <f>vlookup($D21,'Outdoor Crop Baseline'!$B:$C,2,false)*(1+L21)/10^3</f>
        <v>2402.284873</v>
      </c>
      <c r="S21" s="65">
        <f>vlookup($D21,'Outdoor Crop Baseline'!$B:$C,2,false)*(1+M21)/10^3</f>
        <v>852.0011478</v>
      </c>
      <c r="T21" s="65">
        <f>vlookup($D21,'Outdoor Crop Baseline'!$B:$C,2,false)*(1+N21)/10^3</f>
        <v>1141.31338</v>
      </c>
      <c r="U21" s="65">
        <f>vlookup($D21,'Outdoor Crop Baseline'!$B:$C,2,false)*(1+O21)/10^3</f>
        <v>1954.508967</v>
      </c>
      <c r="V21" s="65"/>
      <c r="W21" s="65"/>
      <c r="X21" s="65"/>
      <c r="Y21" s="65"/>
      <c r="Z21" s="65"/>
      <c r="AA21" s="65"/>
      <c r="AB21" s="65"/>
    </row>
    <row r="22">
      <c r="A22" s="61"/>
      <c r="B22" s="61"/>
      <c r="C22" s="13" t="s">
        <v>72</v>
      </c>
      <c r="D22" s="13" t="s">
        <v>73</v>
      </c>
      <c r="E22" s="66">
        <v>-49.8768791626616</v>
      </c>
      <c r="F22" s="66">
        <v>-95.2539307555694</v>
      </c>
      <c r="G22" s="66">
        <v>-96.149538560976</v>
      </c>
      <c r="H22" s="66">
        <v>-94.8706566732715</v>
      </c>
      <c r="I22" s="66">
        <v>-90.2448093296124</v>
      </c>
      <c r="J22" s="64"/>
      <c r="K22" s="63">
        <f t="shared" ref="K22:O22" si="19">E22/100</f>
        <v>-0.4987687916</v>
      </c>
      <c r="L22" s="63">
        <f t="shared" si="19"/>
        <v>-0.9525393076</v>
      </c>
      <c r="M22" s="63">
        <f t="shared" si="19"/>
        <v>-0.9614953856</v>
      </c>
      <c r="N22" s="63">
        <f t="shared" si="19"/>
        <v>-0.9487065667</v>
      </c>
      <c r="O22" s="63">
        <f t="shared" si="19"/>
        <v>-0.9024480933</v>
      </c>
      <c r="P22" s="64"/>
      <c r="Q22" s="65">
        <f>vlookup($D22,'Outdoor Crop Baseline'!$B:$C,2,false)*(1+K22)/10^3</f>
        <v>16858.53273</v>
      </c>
      <c r="R22" s="65">
        <f>vlookup($D22,'Outdoor Crop Baseline'!$B:$C,2,false)*(1+L22)/10^3</f>
        <v>1596.304507</v>
      </c>
      <c r="S22" s="65">
        <f>vlookup($D22,'Outdoor Crop Baseline'!$B:$C,2,false)*(1+M22)/10^3</f>
        <v>1295.073593</v>
      </c>
      <c r="T22" s="65">
        <f>vlookup($D22,'Outdoor Crop Baseline'!$B:$C,2,false)*(1+N22)/10^3</f>
        <v>1725.215847</v>
      </c>
      <c r="U22" s="65">
        <f>vlookup($D22,'Outdoor Crop Baseline'!$B:$C,2,false)*(1+O22)/10^3</f>
        <v>3281.084627</v>
      </c>
      <c r="V22" s="65"/>
      <c r="W22" s="65"/>
      <c r="X22" s="65"/>
      <c r="Y22" s="65"/>
      <c r="Z22" s="65"/>
      <c r="AA22" s="65"/>
      <c r="AB22" s="65"/>
    </row>
    <row r="23">
      <c r="A23" s="61"/>
      <c r="B23" s="61"/>
      <c r="C23" s="13" t="s">
        <v>74</v>
      </c>
      <c r="D23" s="13" t="s">
        <v>75</v>
      </c>
      <c r="E23" s="48">
        <v>-7.57066158048616</v>
      </c>
      <c r="F23" s="48">
        <v>-88.2956130915244</v>
      </c>
      <c r="G23" s="48">
        <v>-92.3001950395441</v>
      </c>
      <c r="H23" s="48">
        <v>-89.4326608042065</v>
      </c>
      <c r="I23" s="48">
        <v>-93.6699312885833</v>
      </c>
      <c r="J23" s="62"/>
      <c r="K23" s="63">
        <f t="shared" ref="K23:O23" si="20">E23/100</f>
        <v>-0.0757066158</v>
      </c>
      <c r="L23" s="63">
        <f t="shared" si="20"/>
        <v>-0.8829561309</v>
      </c>
      <c r="M23" s="63">
        <f t="shared" si="20"/>
        <v>-0.9230019504</v>
      </c>
      <c r="N23" s="63">
        <f t="shared" si="20"/>
        <v>-0.894326608</v>
      </c>
      <c r="O23" s="63">
        <f t="shared" si="20"/>
        <v>-0.9366993129</v>
      </c>
      <c r="P23" s="64"/>
      <c r="Q23" s="65">
        <f>vlookup($D23,'Outdoor Crop Baseline'!$B:$C,2,false)*(1+K23)/10^3</f>
        <v>2058.690564</v>
      </c>
      <c r="R23" s="65">
        <f>vlookup($D23,'Outdoor Crop Baseline'!$B:$C,2,false)*(1+L23)/10^3</f>
        <v>260.6933177</v>
      </c>
      <c r="S23" s="65">
        <f>vlookup($D23,'Outdoor Crop Baseline'!$B:$C,2,false)*(1+M23)/10^3</f>
        <v>171.498748</v>
      </c>
      <c r="T23" s="65">
        <f>vlookup($D23,'Outdoor Crop Baseline'!$B:$C,2,false)*(1+N23)/10^3</f>
        <v>235.3677075</v>
      </c>
      <c r="U23" s="65">
        <f>vlookup($D23,'Outdoor Crop Baseline'!$B:$C,2,false)*(1+O23)/10^3</f>
        <v>140.990436</v>
      </c>
      <c r="V23" s="65"/>
      <c r="W23" s="65"/>
      <c r="X23" s="65"/>
      <c r="Y23" s="65"/>
      <c r="Z23" s="65"/>
      <c r="AA23" s="65"/>
      <c r="AB23" s="65"/>
    </row>
    <row r="24">
      <c r="A24" s="61"/>
      <c r="B24" s="61"/>
      <c r="C24" s="13" t="s">
        <v>76</v>
      </c>
      <c r="D24" s="13" t="s">
        <v>77</v>
      </c>
      <c r="E24" s="66">
        <v>9.37E36</v>
      </c>
      <c r="F24" s="66">
        <v>9.37E36</v>
      </c>
      <c r="G24" s="66">
        <v>9.37E36</v>
      </c>
      <c r="H24" s="66">
        <v>9.37E36</v>
      </c>
      <c r="I24" s="66">
        <v>9.37E36</v>
      </c>
      <c r="J24" s="62"/>
      <c r="K24" s="67"/>
      <c r="L24" s="67"/>
      <c r="M24" s="67"/>
      <c r="N24" s="67"/>
      <c r="O24" s="67"/>
      <c r="P24" s="64"/>
      <c r="Q24" s="65">
        <f>vlookup($D24,'Outdoor Crop Baseline'!$B:$C,2,false)*(1+K24)/10^3</f>
        <v>15.43229922</v>
      </c>
      <c r="R24" s="65">
        <f>vlookup($D24,'Outdoor Crop Baseline'!$B:$C,2,false)*(1+L24)/10^3</f>
        <v>15.43229922</v>
      </c>
      <c r="S24" s="65">
        <f>vlookup($D24,'Outdoor Crop Baseline'!$B:$C,2,false)*(1+M24)/10^3</f>
        <v>15.43229922</v>
      </c>
      <c r="T24" s="65">
        <f>vlookup($D24,'Outdoor Crop Baseline'!$B:$C,2,false)*(1+N24)/10^3</f>
        <v>15.43229922</v>
      </c>
      <c r="U24" s="65">
        <f>vlookup($D24,'Outdoor Crop Baseline'!$B:$C,2,false)*(1+O24)/10^3</f>
        <v>15.43229922</v>
      </c>
      <c r="V24" s="65"/>
      <c r="W24" s="65"/>
      <c r="X24" s="65"/>
      <c r="Y24" s="65"/>
      <c r="Z24" s="65"/>
      <c r="AA24" s="65"/>
      <c r="AB24" s="65"/>
    </row>
    <row r="25">
      <c r="A25" s="68"/>
      <c r="B25" s="68"/>
      <c r="C25" s="13" t="s">
        <v>78</v>
      </c>
      <c r="D25" s="13" t="s">
        <v>79</v>
      </c>
      <c r="E25" s="66">
        <v>0.556681560926014</v>
      </c>
      <c r="F25" s="66">
        <v>-94.6474612636993</v>
      </c>
      <c r="G25" s="66">
        <v>-97.0762233638334</v>
      </c>
      <c r="H25" s="66">
        <v>-84.6354002261886</v>
      </c>
      <c r="I25" s="66">
        <v>-78.1393452425485</v>
      </c>
      <c r="J25" s="64"/>
      <c r="K25" s="63">
        <f t="shared" ref="K25:O25" si="21">E25/100</f>
        <v>0.005566815609</v>
      </c>
      <c r="L25" s="63">
        <f t="shared" si="21"/>
        <v>-0.9464746126</v>
      </c>
      <c r="M25" s="63">
        <f t="shared" si="21"/>
        <v>-0.9707622336</v>
      </c>
      <c r="N25" s="63">
        <f t="shared" si="21"/>
        <v>-0.8463540023</v>
      </c>
      <c r="O25" s="63">
        <f t="shared" si="21"/>
        <v>-0.7813934524</v>
      </c>
      <c r="P25" s="64"/>
      <c r="Q25" s="65">
        <f>vlookup($D25,'Outdoor Crop Baseline'!$B:$C,2,false)*(1+K25)/10^3</f>
        <v>13644.44588</v>
      </c>
      <c r="R25" s="65">
        <f>vlookup($D25,'Outdoor Crop Baseline'!$B:$C,2,false)*(1+L25)/10^3</f>
        <v>726.2811778</v>
      </c>
      <c r="S25" s="65">
        <f>vlookup($D25,'Outdoor Crop Baseline'!$B:$C,2,false)*(1+M25)/10^3</f>
        <v>396.724628</v>
      </c>
      <c r="T25" s="65">
        <f>vlookup($D25,'Outdoor Crop Baseline'!$B:$C,2,false)*(1+N25)/10^3</f>
        <v>2084.808755</v>
      </c>
      <c r="U25" s="65">
        <f>vlookup($D25,'Outdoor Crop Baseline'!$B:$C,2,false)*(1+O25)/10^3</f>
        <v>2966.252626</v>
      </c>
      <c r="V25" s="65"/>
      <c r="W25" s="65"/>
      <c r="X25" s="65"/>
      <c r="Y25" s="65"/>
      <c r="Z25" s="65"/>
      <c r="AA25" s="65"/>
      <c r="AB25" s="65"/>
    </row>
    <row r="26">
      <c r="A26" s="61"/>
      <c r="B26" s="61"/>
      <c r="C26" s="13" t="s">
        <v>80</v>
      </c>
      <c r="D26" s="13" t="s">
        <v>81</v>
      </c>
      <c r="E26" s="48">
        <v>-22.0739250434012</v>
      </c>
      <c r="F26" s="48">
        <v>-87.2821188601499</v>
      </c>
      <c r="G26" s="48">
        <v>-93.3518358187285</v>
      </c>
      <c r="H26" s="48">
        <v>-89.8188413704687</v>
      </c>
      <c r="I26" s="66">
        <v>-89.8166810910216</v>
      </c>
      <c r="J26" s="64"/>
      <c r="K26" s="63">
        <f t="shared" ref="K26:O26" si="22">E26/100</f>
        <v>-0.2207392504</v>
      </c>
      <c r="L26" s="63">
        <f t="shared" si="22"/>
        <v>-0.8728211886</v>
      </c>
      <c r="M26" s="63">
        <f t="shared" si="22"/>
        <v>-0.9335183582</v>
      </c>
      <c r="N26" s="63">
        <f t="shared" si="22"/>
        <v>-0.8981884137</v>
      </c>
      <c r="O26" s="63">
        <f t="shared" si="22"/>
        <v>-0.8981668109</v>
      </c>
      <c r="P26" s="64"/>
      <c r="Q26" s="65">
        <f>vlookup($D26,'Outdoor Crop Baseline'!$B:$C,2,false)*(1+K26)/10^3</f>
        <v>7158.456985</v>
      </c>
      <c r="R26" s="65">
        <f>vlookup($D26,'Outdoor Crop Baseline'!$B:$C,2,false)*(1+L26)/10^3</f>
        <v>1168.291937</v>
      </c>
      <c r="S26" s="65">
        <f>vlookup($D26,'Outdoor Crop Baseline'!$B:$C,2,false)*(1+M26)/10^3</f>
        <v>610.7146722</v>
      </c>
      <c r="T26" s="65">
        <f>vlookup($D26,'Outdoor Crop Baseline'!$B:$C,2,false)*(1+N26)/10^3</f>
        <v>935.2631471</v>
      </c>
      <c r="U26" s="65">
        <f>vlookup($D26,'Outdoor Crop Baseline'!$B:$C,2,false)*(1+O26)/10^3</f>
        <v>935.461595</v>
      </c>
      <c r="V26" s="65"/>
      <c r="W26" s="65"/>
      <c r="X26" s="65"/>
      <c r="Y26" s="65"/>
      <c r="Z26" s="65"/>
      <c r="AA26" s="65"/>
      <c r="AB26" s="65"/>
    </row>
    <row r="27">
      <c r="A27" s="61"/>
      <c r="B27" s="61"/>
      <c r="C27" s="13" t="s">
        <v>82</v>
      </c>
      <c r="D27" s="13" t="s">
        <v>83</v>
      </c>
      <c r="E27" s="48">
        <v>-100.0</v>
      </c>
      <c r="F27" s="48">
        <v>-100.0</v>
      </c>
      <c r="G27" s="48">
        <v>-100.0</v>
      </c>
      <c r="H27" s="48">
        <v>-100.0</v>
      </c>
      <c r="I27" s="48">
        <v>-99.9872098947503</v>
      </c>
      <c r="J27" s="62"/>
      <c r="K27" s="63">
        <f t="shared" ref="K27:O27" si="23">E27/100</f>
        <v>-1</v>
      </c>
      <c r="L27" s="63">
        <f t="shared" si="23"/>
        <v>-1</v>
      </c>
      <c r="M27" s="63">
        <f t="shared" si="23"/>
        <v>-1</v>
      </c>
      <c r="N27" s="63">
        <f t="shared" si="23"/>
        <v>-1</v>
      </c>
      <c r="O27" s="63">
        <f t="shared" si="23"/>
        <v>-0.9998720989</v>
      </c>
      <c r="P27" s="64"/>
      <c r="Q27" s="65">
        <f>vlookup($D27,'Outdoor Crop Baseline'!$B:$C,2,false)*(1+K27)/10^3</f>
        <v>0</v>
      </c>
      <c r="R27" s="65">
        <f>vlookup($D27,'Outdoor Crop Baseline'!$B:$C,2,false)*(1+L27)/10^3</f>
        <v>0</v>
      </c>
      <c r="S27" s="65">
        <f>vlookup($D27,'Outdoor Crop Baseline'!$B:$C,2,false)*(1+M27)/10^3</f>
        <v>0</v>
      </c>
      <c r="T27" s="65">
        <f>vlookup($D27,'Outdoor Crop Baseline'!$B:$C,2,false)*(1+N27)/10^3</f>
        <v>0</v>
      </c>
      <c r="U27" s="65">
        <f>vlookup($D27,'Outdoor Crop Baseline'!$B:$C,2,false)*(1+O27)/10^3</f>
        <v>12.04173753</v>
      </c>
      <c r="V27" s="65"/>
      <c r="W27" s="65"/>
      <c r="X27" s="65"/>
      <c r="Y27" s="65"/>
      <c r="Z27" s="65"/>
      <c r="AA27" s="65"/>
      <c r="AB27" s="65"/>
    </row>
    <row r="28">
      <c r="A28" s="68"/>
      <c r="B28" s="68"/>
      <c r="C28" s="13" t="s">
        <v>84</v>
      </c>
      <c r="D28" s="13" t="s">
        <v>85</v>
      </c>
      <c r="E28" s="66">
        <v>-28.3030105196769</v>
      </c>
      <c r="F28" s="66">
        <v>-90.2161899814787</v>
      </c>
      <c r="G28" s="66">
        <v>-93.4488429065989</v>
      </c>
      <c r="H28" s="66">
        <v>-98.5329974843372</v>
      </c>
      <c r="I28" s="66">
        <v>-96.7369671023589</v>
      </c>
      <c r="J28" s="64"/>
      <c r="K28" s="63">
        <f t="shared" ref="K28:O28" si="24">E28/100</f>
        <v>-0.2830301052</v>
      </c>
      <c r="L28" s="63">
        <f t="shared" si="24"/>
        <v>-0.9021618998</v>
      </c>
      <c r="M28" s="63">
        <f t="shared" si="24"/>
        <v>-0.9344884291</v>
      </c>
      <c r="N28" s="63">
        <f t="shared" si="24"/>
        <v>-0.9853299748</v>
      </c>
      <c r="O28" s="63">
        <f t="shared" si="24"/>
        <v>-0.967369671</v>
      </c>
      <c r="P28" s="64"/>
      <c r="Q28" s="65">
        <f>vlookup($D28,'Outdoor Crop Baseline'!$B:$C,2,false)*(1+K28)/10^3</f>
        <v>549.1415557</v>
      </c>
      <c r="R28" s="65">
        <f>vlookup($D28,'Outdoor Crop Baseline'!$B:$C,2,false)*(1+L28)/10^3</f>
        <v>74.93615412</v>
      </c>
      <c r="S28" s="65">
        <f>vlookup($D28,'Outdoor Crop Baseline'!$B:$C,2,false)*(1+M28)/10^3</f>
        <v>50.17662002</v>
      </c>
      <c r="T28" s="65">
        <f>vlookup($D28,'Outdoor Crop Baseline'!$B:$C,2,false)*(1+N28)/10^3</f>
        <v>11.23606513</v>
      </c>
      <c r="U28" s="65">
        <f>vlookup($D28,'Outdoor Crop Baseline'!$B:$C,2,false)*(1+O28)/10^3</f>
        <v>24.99222038</v>
      </c>
      <c r="V28" s="65"/>
      <c r="W28" s="65"/>
      <c r="X28" s="65"/>
      <c r="Y28" s="65"/>
      <c r="Z28" s="65"/>
      <c r="AA28" s="65"/>
      <c r="AB28" s="65"/>
    </row>
    <row r="29">
      <c r="A29" s="61"/>
      <c r="B29" s="61"/>
      <c r="C29" s="13" t="s">
        <v>86</v>
      </c>
      <c r="D29" s="13" t="s">
        <v>87</v>
      </c>
      <c r="E29" s="48">
        <v>-16.9562294036298</v>
      </c>
      <c r="F29" s="48">
        <v>-75.3967252491978</v>
      </c>
      <c r="G29" s="48">
        <v>-84.8665084816051</v>
      </c>
      <c r="H29" s="48">
        <v>-77.7652991637615</v>
      </c>
      <c r="I29" s="48">
        <v>-76.5308233247456</v>
      </c>
      <c r="J29" s="62"/>
      <c r="K29" s="63">
        <f t="shared" ref="K29:O29" si="25">E29/100</f>
        <v>-0.169562294</v>
      </c>
      <c r="L29" s="63">
        <f t="shared" si="25"/>
        <v>-0.7539672525</v>
      </c>
      <c r="M29" s="63">
        <f t="shared" si="25"/>
        <v>-0.8486650848</v>
      </c>
      <c r="N29" s="63">
        <f t="shared" si="25"/>
        <v>-0.7776529916</v>
      </c>
      <c r="O29" s="63">
        <f t="shared" si="25"/>
        <v>-0.7653082332</v>
      </c>
      <c r="P29" s="64"/>
      <c r="Q29" s="65">
        <f>vlookup($D29,'Outdoor Crop Baseline'!$B:$C,2,false)*(1+K29)/10^3</f>
        <v>3351.132233</v>
      </c>
      <c r="R29" s="65">
        <f>vlookup($D29,'Outdoor Crop Baseline'!$B:$C,2,false)*(1+L29)/10^3</f>
        <v>992.8357835</v>
      </c>
      <c r="S29" s="65">
        <f>vlookup($D29,'Outdoor Crop Baseline'!$B:$C,2,false)*(1+M29)/10^3</f>
        <v>610.6939853</v>
      </c>
      <c r="T29" s="65">
        <f>vlookup($D29,'Outdoor Crop Baseline'!$B:$C,2,false)*(1+N29)/10^3</f>
        <v>897.2548106</v>
      </c>
      <c r="U29" s="65">
        <f>vlookup($D29,'Outdoor Crop Baseline'!$B:$C,2,false)*(1+O29)/10^3</f>
        <v>947.0706094</v>
      </c>
      <c r="V29" s="65"/>
      <c r="W29" s="65"/>
      <c r="X29" s="65"/>
      <c r="Y29" s="65"/>
      <c r="Z29" s="65"/>
      <c r="AA29" s="65"/>
      <c r="AB29" s="65"/>
    </row>
    <row r="30">
      <c r="A30" s="68"/>
      <c r="B30" s="68"/>
      <c r="C30" s="13" t="s">
        <v>88</v>
      </c>
      <c r="D30" s="13" t="s">
        <v>89</v>
      </c>
      <c r="E30" s="66">
        <v>-22.4802449957394</v>
      </c>
      <c r="F30" s="66">
        <v>-57.1792976481043</v>
      </c>
      <c r="G30" s="66">
        <v>-32.0558411636821</v>
      </c>
      <c r="H30" s="66">
        <v>-30.5130537381304</v>
      </c>
      <c r="I30" s="66">
        <v>-14.3256812194033</v>
      </c>
      <c r="J30" s="64"/>
      <c r="K30" s="63">
        <f t="shared" ref="K30:O30" si="26">E30/100</f>
        <v>-0.22480245</v>
      </c>
      <c r="L30" s="63">
        <f t="shared" si="26"/>
        <v>-0.5717929765</v>
      </c>
      <c r="M30" s="63">
        <f t="shared" si="26"/>
        <v>-0.3205584116</v>
      </c>
      <c r="N30" s="63">
        <f t="shared" si="26"/>
        <v>-0.3051305374</v>
      </c>
      <c r="O30" s="63">
        <f t="shared" si="26"/>
        <v>-0.1432568122</v>
      </c>
      <c r="P30" s="64"/>
      <c r="Q30" s="65">
        <f>vlookup($D30,'Outdoor Crop Baseline'!$B:$C,2,false)*(1+K30)/10^3</f>
        <v>3319.346912</v>
      </c>
      <c r="R30" s="65">
        <f>vlookup($D30,'Outdoor Crop Baseline'!$B:$C,2,false)*(1+L30)/10^3</f>
        <v>1833.555409</v>
      </c>
      <c r="S30" s="65">
        <f>vlookup($D30,'Outdoor Crop Baseline'!$B:$C,2,false)*(1+M30)/10^3</f>
        <v>2909.325936</v>
      </c>
      <c r="T30" s="65">
        <f>vlookup($D30,'Outdoor Crop Baseline'!$B:$C,2,false)*(1+N30)/10^3</f>
        <v>2975.387119</v>
      </c>
      <c r="U30" s="65">
        <f>vlookup($D30,'Outdoor Crop Baseline'!$B:$C,2,false)*(1+O30)/10^3</f>
        <v>3668.520178</v>
      </c>
      <c r="V30" s="65"/>
      <c r="W30" s="65"/>
      <c r="X30" s="65"/>
      <c r="Y30" s="65"/>
      <c r="Z30" s="65"/>
      <c r="AA30" s="65"/>
      <c r="AB30" s="65"/>
    </row>
    <row r="31">
      <c r="A31" s="61"/>
      <c r="B31" s="61"/>
      <c r="C31" s="13" t="s">
        <v>90</v>
      </c>
      <c r="D31" s="13" t="s">
        <v>91</v>
      </c>
      <c r="E31" s="66">
        <v>-93.1104121998247</v>
      </c>
      <c r="F31" s="66">
        <v>-99.8631827465966</v>
      </c>
      <c r="G31" s="66">
        <v>-99.6060911007429</v>
      </c>
      <c r="H31" s="66">
        <v>-98.8221044935749</v>
      </c>
      <c r="I31" s="66">
        <v>-95.475253968316</v>
      </c>
      <c r="J31" s="64"/>
      <c r="K31" s="63">
        <f t="shared" ref="K31:O31" si="27">E31/100</f>
        <v>-0.931104122</v>
      </c>
      <c r="L31" s="63">
        <f t="shared" si="27"/>
        <v>-0.9986318275</v>
      </c>
      <c r="M31" s="63">
        <f t="shared" si="27"/>
        <v>-0.996060911</v>
      </c>
      <c r="N31" s="63">
        <f t="shared" si="27"/>
        <v>-0.9882210449</v>
      </c>
      <c r="O31" s="63">
        <f t="shared" si="27"/>
        <v>-0.9547525397</v>
      </c>
      <c r="P31" s="64"/>
      <c r="Q31" s="65">
        <f>vlookup($D31,'Outdoor Crop Baseline'!$B:$C,2,false)*(1+K31)/10^3</f>
        <v>48413.58443</v>
      </c>
      <c r="R31" s="65">
        <f>vlookup($D31,'Outdoor Crop Baseline'!$B:$C,2,false)*(1+L31)/10^3</f>
        <v>961.423795</v>
      </c>
      <c r="S31" s="65">
        <f>vlookup($D31,'Outdoor Crop Baseline'!$B:$C,2,false)*(1+M31)/10^3</f>
        <v>2768.023618</v>
      </c>
      <c r="T31" s="65">
        <f>vlookup($D31,'Outdoor Crop Baseline'!$B:$C,2,false)*(1+N31)/10^3</f>
        <v>8277.148823</v>
      </c>
      <c r="U31" s="65">
        <f>vlookup($D31,'Outdoor Crop Baseline'!$B:$C,2,false)*(1+O31)/10^3</f>
        <v>31795.68653</v>
      </c>
      <c r="V31" s="65"/>
      <c r="W31" s="65"/>
      <c r="X31" s="65"/>
      <c r="Y31" s="65"/>
      <c r="Z31" s="65"/>
      <c r="AA31" s="65"/>
      <c r="AB31" s="65"/>
    </row>
    <row r="32">
      <c r="A32" s="61"/>
      <c r="B32" s="61"/>
      <c r="C32" s="13" t="s">
        <v>92</v>
      </c>
      <c r="D32" s="13" t="s">
        <v>93</v>
      </c>
      <c r="E32" s="66">
        <v>-36.9466005202961</v>
      </c>
      <c r="F32" s="66">
        <v>-87.2851196196408</v>
      </c>
      <c r="G32" s="66">
        <v>-85.4160311089678</v>
      </c>
      <c r="H32" s="66">
        <v>-78.2910639625574</v>
      </c>
      <c r="I32" s="66">
        <v>-78.6811644470105</v>
      </c>
      <c r="J32" s="64"/>
      <c r="K32" s="63">
        <f t="shared" ref="K32:O32" si="28">E32/100</f>
        <v>-0.3694660052</v>
      </c>
      <c r="L32" s="63">
        <f t="shared" si="28"/>
        <v>-0.8728511962</v>
      </c>
      <c r="M32" s="63">
        <f t="shared" si="28"/>
        <v>-0.8541603111</v>
      </c>
      <c r="N32" s="63">
        <f t="shared" si="28"/>
        <v>-0.7829106396</v>
      </c>
      <c r="O32" s="63">
        <f t="shared" si="28"/>
        <v>-0.7868116445</v>
      </c>
      <c r="P32" s="64"/>
      <c r="Q32" s="65">
        <f>vlookup($D32,'Outdoor Crop Baseline'!$B:$C,2,false)*(1+K32)/10^3</f>
        <v>7643.430862</v>
      </c>
      <c r="R32" s="65">
        <f>vlookup($D32,'Outdoor Crop Baseline'!$B:$C,2,false)*(1+L32)/10^3</f>
        <v>1541.317517</v>
      </c>
      <c r="S32" s="65">
        <f>vlookup($D32,'Outdoor Crop Baseline'!$B:$C,2,false)*(1+M32)/10^3</f>
        <v>1767.891324</v>
      </c>
      <c r="T32" s="65">
        <f>vlookup($D32,'Outdoor Crop Baseline'!$B:$C,2,false)*(1+N32)/10^3</f>
        <v>2631.590891</v>
      </c>
      <c r="U32" s="65">
        <f>vlookup($D32,'Outdoor Crop Baseline'!$B:$C,2,false)*(1+O32)/10^3</f>
        <v>2584.302305</v>
      </c>
      <c r="V32" s="65"/>
      <c r="W32" s="65"/>
      <c r="X32" s="65"/>
      <c r="Y32" s="65"/>
      <c r="Z32" s="65"/>
      <c r="AA32" s="65"/>
      <c r="AB32" s="65"/>
    </row>
    <row r="33">
      <c r="A33" s="61"/>
      <c r="B33" s="61"/>
      <c r="C33" s="13" t="s">
        <v>94</v>
      </c>
      <c r="D33" s="13" t="s">
        <v>95</v>
      </c>
      <c r="E33" s="48">
        <v>-8.9106279810686</v>
      </c>
      <c r="F33" s="48">
        <v>-78.583770198065</v>
      </c>
      <c r="G33" s="48">
        <v>-96.5515637732347</v>
      </c>
      <c r="H33" s="48">
        <v>-93.1874103268162</v>
      </c>
      <c r="I33" s="48">
        <v>-92.9355512211309</v>
      </c>
      <c r="J33" s="62"/>
      <c r="K33" s="63">
        <f t="shared" ref="K33:O33" si="29">E33/100</f>
        <v>-0.08910627981</v>
      </c>
      <c r="L33" s="63">
        <f t="shared" si="29"/>
        <v>-0.785837702</v>
      </c>
      <c r="M33" s="63">
        <f t="shared" si="29"/>
        <v>-0.9655156377</v>
      </c>
      <c r="N33" s="63">
        <f t="shared" si="29"/>
        <v>-0.9318741033</v>
      </c>
      <c r="O33" s="63">
        <f t="shared" si="29"/>
        <v>-0.9293555122</v>
      </c>
      <c r="P33" s="64"/>
      <c r="Q33" s="65">
        <f>vlookup($D33,'Outdoor Crop Baseline'!$B:$C,2,false)*(1+K33)/10^3</f>
        <v>16127.86125</v>
      </c>
      <c r="R33" s="65">
        <f>vlookup($D33,'Outdoor Crop Baseline'!$B:$C,2,false)*(1+L33)/10^3</f>
        <v>3791.858207</v>
      </c>
      <c r="S33" s="65">
        <f>vlookup($D33,'Outdoor Crop Baseline'!$B:$C,2,false)*(1+M33)/10^3</f>
        <v>610.5641062</v>
      </c>
      <c r="T33" s="65">
        <f>vlookup($D33,'Outdoor Crop Baseline'!$B:$C,2,false)*(1+N33)/10^3</f>
        <v>1206.205495</v>
      </c>
      <c r="U33" s="65">
        <f>vlookup($D33,'Outdoor Crop Baseline'!$B:$C,2,false)*(1+O33)/10^3</f>
        <v>1250.798498</v>
      </c>
      <c r="V33" s="65"/>
      <c r="W33" s="65"/>
      <c r="X33" s="65"/>
      <c r="Y33" s="65"/>
      <c r="Z33" s="65"/>
      <c r="AA33" s="65"/>
      <c r="AB33" s="65"/>
    </row>
    <row r="34">
      <c r="A34" s="61"/>
      <c r="B34" s="61"/>
      <c r="C34" s="13" t="s">
        <v>96</v>
      </c>
      <c r="D34" s="13" t="s">
        <v>97</v>
      </c>
      <c r="E34" s="48">
        <v>-5.24170994215007</v>
      </c>
      <c r="F34" s="48">
        <v>-79.8831845215605</v>
      </c>
      <c r="G34" s="48">
        <v>-92.3143639427254</v>
      </c>
      <c r="H34" s="48">
        <v>-93.6068374022266</v>
      </c>
      <c r="I34" s="48">
        <v>-89.7854289533449</v>
      </c>
      <c r="J34" s="62"/>
      <c r="K34" s="63">
        <f t="shared" ref="K34:O34" si="30">E34/100</f>
        <v>-0.05241709942</v>
      </c>
      <c r="L34" s="63">
        <f t="shared" si="30"/>
        <v>-0.7988318452</v>
      </c>
      <c r="M34" s="63">
        <f t="shared" si="30"/>
        <v>-0.9231436394</v>
      </c>
      <c r="N34" s="63">
        <f t="shared" si="30"/>
        <v>-0.936068374</v>
      </c>
      <c r="O34" s="63">
        <f t="shared" si="30"/>
        <v>-0.8978542895</v>
      </c>
      <c r="P34" s="64"/>
      <c r="Q34" s="65">
        <f>vlookup($D34,'Outdoor Crop Baseline'!$B:$C,2,false)*(1+K34)/10^3</f>
        <v>651.2245161</v>
      </c>
      <c r="R34" s="65">
        <f>vlookup($D34,'Outdoor Crop Baseline'!$B:$C,2,false)*(1+L34)/10^3</f>
        <v>138.2524254</v>
      </c>
      <c r="S34" s="65">
        <f>vlookup($D34,'Outdoor Crop Baseline'!$B:$C,2,false)*(1+M34)/10^3</f>
        <v>52.81938519</v>
      </c>
      <c r="T34" s="65">
        <f>vlookup($D34,'Outdoor Crop Baseline'!$B:$C,2,false)*(1+N34)/10^3</f>
        <v>43.93688633</v>
      </c>
      <c r="U34" s="65">
        <f>vlookup($D34,'Outdoor Crop Baseline'!$B:$C,2,false)*(1+O34)/10^3</f>
        <v>70.199442</v>
      </c>
      <c r="V34" s="65"/>
      <c r="W34" s="65"/>
      <c r="X34" s="65"/>
      <c r="Y34" s="65"/>
      <c r="Z34" s="65"/>
      <c r="AA34" s="65"/>
      <c r="AB34" s="65"/>
    </row>
    <row r="35">
      <c r="A35" s="61"/>
      <c r="B35" s="61"/>
      <c r="C35" s="13" t="s">
        <v>98</v>
      </c>
      <c r="D35" s="13" t="s">
        <v>99</v>
      </c>
      <c r="E35" s="48">
        <v>109.019322854593</v>
      </c>
      <c r="F35" s="48">
        <v>95.2408421364086</v>
      </c>
      <c r="G35" s="48">
        <v>111.700286557143</v>
      </c>
      <c r="H35" s="48">
        <v>21.6063132186157</v>
      </c>
      <c r="I35" s="48">
        <v>92.0180520718319</v>
      </c>
      <c r="J35" s="62"/>
      <c r="K35" s="63">
        <f t="shared" ref="K35:O35" si="31">E35/100</f>
        <v>1.090193229</v>
      </c>
      <c r="L35" s="63">
        <f t="shared" si="31"/>
        <v>0.9524084214</v>
      </c>
      <c r="M35" s="63">
        <f t="shared" si="31"/>
        <v>1.117002866</v>
      </c>
      <c r="N35" s="63">
        <f t="shared" si="31"/>
        <v>0.2160631322</v>
      </c>
      <c r="O35" s="63">
        <f t="shared" si="31"/>
        <v>0.9201805207</v>
      </c>
      <c r="P35" s="64"/>
      <c r="Q35" s="65">
        <f>vlookup($D35,'Outdoor Crop Baseline'!$B:$C,2,false)*(1+K35)/10^3</f>
        <v>3437.908208</v>
      </c>
      <c r="R35" s="65">
        <f>vlookup($D35,'Outdoor Crop Baseline'!$B:$C,2,false)*(1+L35)/10^3</f>
        <v>3211.2825</v>
      </c>
      <c r="S35" s="65">
        <f>vlookup($D35,'Outdoor Crop Baseline'!$B:$C,2,false)*(1+M35)/10^3</f>
        <v>3482.004165</v>
      </c>
      <c r="T35" s="65">
        <f>vlookup($D35,'Outdoor Crop Baseline'!$B:$C,2,false)*(1+N35)/10^3</f>
        <v>2000.156429</v>
      </c>
      <c r="U35" s="65">
        <f>vlookup($D35,'Outdoor Crop Baseline'!$B:$C,2,false)*(1+O35)/10^3</f>
        <v>3158.274691</v>
      </c>
      <c r="V35" s="65"/>
      <c r="W35" s="65"/>
      <c r="X35" s="65"/>
      <c r="Y35" s="65"/>
      <c r="Z35" s="65"/>
      <c r="AA35" s="65"/>
      <c r="AB35" s="65"/>
    </row>
    <row r="36">
      <c r="A36" s="61"/>
      <c r="B36" s="61"/>
      <c r="C36" s="13" t="s">
        <v>100</v>
      </c>
      <c r="D36" s="13" t="s">
        <v>101</v>
      </c>
      <c r="E36" s="48">
        <v>-19.376926639171</v>
      </c>
      <c r="F36" s="48">
        <v>-85.3715889338607</v>
      </c>
      <c r="G36" s="48">
        <v>-87.2909102172347</v>
      </c>
      <c r="H36" s="48">
        <v>-88.3371034580811</v>
      </c>
      <c r="I36" s="48">
        <v>-81.5617146321487</v>
      </c>
      <c r="J36" s="62"/>
      <c r="K36" s="63">
        <f t="shared" ref="K36:O36" si="32">E36/100</f>
        <v>-0.1937692664</v>
      </c>
      <c r="L36" s="63">
        <f t="shared" si="32"/>
        <v>-0.8537158893</v>
      </c>
      <c r="M36" s="63">
        <f t="shared" si="32"/>
        <v>-0.8729091022</v>
      </c>
      <c r="N36" s="63">
        <f t="shared" si="32"/>
        <v>-0.8833710346</v>
      </c>
      <c r="O36" s="63">
        <f t="shared" si="32"/>
        <v>-0.8156171463</v>
      </c>
      <c r="P36" s="64"/>
      <c r="Q36" s="65">
        <f>vlookup($D36,'Outdoor Crop Baseline'!$B:$C,2,false)*(1+K36)/10^3</f>
        <v>8767.21311</v>
      </c>
      <c r="R36" s="65">
        <f>vlookup($D36,'Outdoor Crop Baseline'!$B:$C,2,false)*(1+L36)/10^3</f>
        <v>1590.740615</v>
      </c>
      <c r="S36" s="65">
        <f>vlookup($D36,'Outdoor Crop Baseline'!$B:$C,2,false)*(1+M36)/10^3</f>
        <v>1382.027426</v>
      </c>
      <c r="T36" s="65">
        <f>vlookup($D36,'Outdoor Crop Baseline'!$B:$C,2,false)*(1+N36)/10^3</f>
        <v>1268.260998</v>
      </c>
      <c r="U36" s="65">
        <f>vlookup($D36,'Outdoor Crop Baseline'!$B:$C,2,false)*(1+O36)/10^3</f>
        <v>2005.038638</v>
      </c>
      <c r="V36" s="65"/>
      <c r="W36" s="65"/>
      <c r="X36" s="65"/>
      <c r="Y36" s="65"/>
      <c r="Z36" s="65"/>
      <c r="AA36" s="65"/>
      <c r="AB36" s="65"/>
    </row>
    <row r="37">
      <c r="A37" s="61"/>
      <c r="B37" s="61"/>
      <c r="C37" s="13" t="s">
        <v>102</v>
      </c>
      <c r="D37" s="13" t="s">
        <v>103</v>
      </c>
      <c r="E37" s="48">
        <v>-31.4112849903459</v>
      </c>
      <c r="F37" s="48">
        <v>-69.2715059435859</v>
      </c>
      <c r="G37" s="48">
        <v>-84.9341757516366</v>
      </c>
      <c r="H37" s="48">
        <v>-79.1762294861134</v>
      </c>
      <c r="I37" s="48">
        <v>-70.6949963139361</v>
      </c>
      <c r="J37" s="62"/>
      <c r="K37" s="63">
        <f t="shared" ref="K37:O37" si="33">E37/100</f>
        <v>-0.3141128499</v>
      </c>
      <c r="L37" s="63">
        <f t="shared" si="33"/>
        <v>-0.6927150594</v>
      </c>
      <c r="M37" s="63">
        <f t="shared" si="33"/>
        <v>-0.8493417575</v>
      </c>
      <c r="N37" s="63">
        <f t="shared" si="33"/>
        <v>-0.7917622949</v>
      </c>
      <c r="O37" s="63">
        <f t="shared" si="33"/>
        <v>-0.7069499631</v>
      </c>
      <c r="P37" s="64"/>
      <c r="Q37" s="65">
        <f>vlookup($D37,'Outdoor Crop Baseline'!$B:$C,2,false)*(1+K37)/10^3</f>
        <v>1525.615217</v>
      </c>
      <c r="R37" s="65">
        <f>vlookup($D37,'Outdoor Crop Baseline'!$B:$C,2,false)*(1+L37)/10^3</f>
        <v>683.4922933</v>
      </c>
      <c r="S37" s="65">
        <f>vlookup($D37,'Outdoor Crop Baseline'!$B:$C,2,false)*(1+M37)/10^3</f>
        <v>335.1083443</v>
      </c>
      <c r="T37" s="65">
        <f>vlookup($D37,'Outdoor Crop Baseline'!$B:$C,2,false)*(1+N37)/10^3</f>
        <v>463.1820433</v>
      </c>
      <c r="U37" s="65">
        <f>vlookup($D37,'Outdoor Crop Baseline'!$B:$C,2,false)*(1+O37)/10^3</f>
        <v>651.8296711</v>
      </c>
      <c r="V37" s="65"/>
      <c r="W37" s="65"/>
      <c r="X37" s="65"/>
      <c r="Y37" s="65"/>
      <c r="Z37" s="65"/>
      <c r="AA37" s="65"/>
      <c r="AB37" s="65"/>
    </row>
    <row r="38">
      <c r="A38" s="61"/>
      <c r="B38" s="61"/>
      <c r="C38" s="13" t="s">
        <v>104</v>
      </c>
      <c r="D38" s="13" t="s">
        <v>105</v>
      </c>
      <c r="E38" s="48">
        <v>-2.52649895830367</v>
      </c>
      <c r="F38" s="48">
        <v>-96.4928598471549</v>
      </c>
      <c r="G38" s="48">
        <v>-92.9089307897127</v>
      </c>
      <c r="H38" s="48">
        <v>-91.7370295353388</v>
      </c>
      <c r="I38" s="48">
        <v>-91.9103805393659</v>
      </c>
      <c r="J38" s="62"/>
      <c r="K38" s="63">
        <f t="shared" ref="K38:O38" si="34">E38/100</f>
        <v>-0.02526498958</v>
      </c>
      <c r="L38" s="63">
        <f t="shared" si="34"/>
        <v>-0.9649285985</v>
      </c>
      <c r="M38" s="63">
        <f t="shared" si="34"/>
        <v>-0.9290893079</v>
      </c>
      <c r="N38" s="63">
        <f t="shared" si="34"/>
        <v>-0.9173702954</v>
      </c>
      <c r="O38" s="63">
        <f t="shared" si="34"/>
        <v>-0.9191038054</v>
      </c>
      <c r="P38" s="64"/>
      <c r="Q38" s="65">
        <f>vlookup($D38,'Outdoor Crop Baseline'!$B:$C,2,false)*(1+K38)/10^3</f>
        <v>4.481426331</v>
      </c>
      <c r="R38" s="65">
        <f>vlookup($D38,'Outdoor Crop Baseline'!$B:$C,2,false)*(1+L38)/10^3</f>
        <v>0.1612437232</v>
      </c>
      <c r="S38" s="65">
        <f>vlookup($D38,'Outdoor Crop Baseline'!$B:$C,2,false)*(1+M38)/10^3</f>
        <v>0.3260178811</v>
      </c>
      <c r="T38" s="65">
        <f>vlookup($D38,'Outdoor Crop Baseline'!$B:$C,2,false)*(1+N38)/10^3</f>
        <v>0.3798970286</v>
      </c>
      <c r="U38" s="65">
        <f>vlookup($D38,'Outdoor Crop Baseline'!$B:$C,2,false)*(1+O38)/10^3</f>
        <v>0.3719270701</v>
      </c>
      <c r="V38" s="65"/>
      <c r="W38" s="65"/>
      <c r="X38" s="65"/>
      <c r="Y38" s="65"/>
      <c r="Z38" s="65"/>
      <c r="AA38" s="65"/>
      <c r="AB38" s="65"/>
    </row>
    <row r="39">
      <c r="A39" s="61"/>
      <c r="B39" s="61"/>
      <c r="C39" s="13" t="s">
        <v>106</v>
      </c>
      <c r="D39" s="13" t="s">
        <v>107</v>
      </c>
      <c r="E39" s="66">
        <v>-10.2274035804267</v>
      </c>
      <c r="F39" s="66">
        <v>-47.6364216809809</v>
      </c>
      <c r="G39" s="66">
        <v>-55.6414818119927</v>
      </c>
      <c r="H39" s="66">
        <v>-52.8256271983643</v>
      </c>
      <c r="I39" s="66">
        <v>-40.8413749303887</v>
      </c>
      <c r="J39" s="64"/>
      <c r="K39" s="63">
        <f t="shared" ref="K39:O39" si="35">E39/100</f>
        <v>-0.1022740358</v>
      </c>
      <c r="L39" s="63">
        <f t="shared" si="35"/>
        <v>-0.4763642168</v>
      </c>
      <c r="M39" s="63">
        <f t="shared" si="35"/>
        <v>-0.5564148181</v>
      </c>
      <c r="N39" s="63">
        <f t="shared" si="35"/>
        <v>-0.528256272</v>
      </c>
      <c r="O39" s="63">
        <f t="shared" si="35"/>
        <v>-0.4084137493</v>
      </c>
      <c r="P39" s="64"/>
      <c r="Q39" s="65">
        <f>vlookup($D39,'Outdoor Crop Baseline'!$B:$C,2,false)*(1+K39)/10^3</f>
        <v>2397.86493</v>
      </c>
      <c r="R39" s="65">
        <f>vlookup($D39,'Outdoor Crop Baseline'!$B:$C,2,false)*(1+L39)/10^3</f>
        <v>1398.653855</v>
      </c>
      <c r="S39" s="65">
        <f>vlookup($D39,'Outdoor Crop Baseline'!$B:$C,2,false)*(1+M39)/10^3</f>
        <v>1184.835232</v>
      </c>
      <c r="T39" s="65">
        <f>vlookup($D39,'Outdoor Crop Baseline'!$B:$C,2,false)*(1+N39)/10^3</f>
        <v>1260.047928</v>
      </c>
      <c r="U39" s="65">
        <f>vlookup($D39,'Outdoor Crop Baseline'!$B:$C,2,false)*(1+O39)/10^3</f>
        <v>1580.152497</v>
      </c>
      <c r="V39" s="65"/>
      <c r="W39" s="65"/>
      <c r="X39" s="65"/>
      <c r="Y39" s="65"/>
      <c r="Z39" s="65"/>
      <c r="AA39" s="65"/>
      <c r="AB39" s="65"/>
    </row>
    <row r="40">
      <c r="A40" s="68"/>
      <c r="B40" s="68"/>
      <c r="C40" s="13" t="s">
        <v>108</v>
      </c>
      <c r="D40" s="13" t="s">
        <v>109</v>
      </c>
      <c r="E40" s="48">
        <v>-4.01395343982724</v>
      </c>
      <c r="F40" s="48">
        <v>-80.7202559715143</v>
      </c>
      <c r="G40" s="48">
        <v>-95.7779056387991</v>
      </c>
      <c r="H40" s="48">
        <v>-93.5610499059741</v>
      </c>
      <c r="I40" s="48">
        <v>-80.7261929250634</v>
      </c>
      <c r="J40" s="62"/>
      <c r="K40" s="63">
        <f t="shared" ref="K40:O40" si="36">E40/100</f>
        <v>-0.0401395344</v>
      </c>
      <c r="L40" s="63">
        <f t="shared" si="36"/>
        <v>-0.8072025597</v>
      </c>
      <c r="M40" s="63">
        <f t="shared" si="36"/>
        <v>-0.9577790564</v>
      </c>
      <c r="N40" s="63">
        <f t="shared" si="36"/>
        <v>-0.9356104991</v>
      </c>
      <c r="O40" s="63">
        <f t="shared" si="36"/>
        <v>-0.8072619293</v>
      </c>
      <c r="P40" s="64"/>
      <c r="Q40" s="65">
        <f>vlookup($D40,'Outdoor Crop Baseline'!$B:$C,2,false)*(1+K40)/10^3</f>
        <v>5618.096885</v>
      </c>
      <c r="R40" s="65">
        <f>vlookup($D40,'Outdoor Crop Baseline'!$B:$C,2,false)*(1+L40)/10^3</f>
        <v>1128.450163</v>
      </c>
      <c r="S40" s="65">
        <f>vlookup($D40,'Outdoor Crop Baseline'!$B:$C,2,false)*(1+M40)/10^3</f>
        <v>247.12066</v>
      </c>
      <c r="T40" s="65">
        <f>vlookup($D40,'Outdoor Crop Baseline'!$B:$C,2,false)*(1+N40)/10^3</f>
        <v>376.8740016</v>
      </c>
      <c r="U40" s="65">
        <f>vlookup($D40,'Outdoor Crop Baseline'!$B:$C,2,false)*(1+O40)/10^3</f>
        <v>1128.102671</v>
      </c>
      <c r="V40" s="65"/>
      <c r="W40" s="65"/>
      <c r="X40" s="65"/>
      <c r="Y40" s="65"/>
      <c r="Z40" s="65"/>
      <c r="AA40" s="65"/>
      <c r="AB40" s="65"/>
    </row>
    <row r="41">
      <c r="A41" s="61"/>
      <c r="B41" s="61"/>
      <c r="C41" s="13" t="s">
        <v>110</v>
      </c>
      <c r="D41" s="13" t="s">
        <v>111</v>
      </c>
      <c r="E41" s="66">
        <v>-69.5569519029162</v>
      </c>
      <c r="F41" s="66">
        <v>-89.0060283795368</v>
      </c>
      <c r="G41" s="66">
        <v>-82.1058856756799</v>
      </c>
      <c r="H41" s="66">
        <v>-75.2908445185159</v>
      </c>
      <c r="I41" s="66">
        <v>-62.2852468756363</v>
      </c>
      <c r="J41" s="64"/>
      <c r="K41" s="63">
        <f t="shared" ref="K41:O41" si="37">E41/100</f>
        <v>-0.695569519</v>
      </c>
      <c r="L41" s="63">
        <f t="shared" si="37"/>
        <v>-0.8900602838</v>
      </c>
      <c r="M41" s="63">
        <f t="shared" si="37"/>
        <v>-0.8210588568</v>
      </c>
      <c r="N41" s="63">
        <f t="shared" si="37"/>
        <v>-0.7529084452</v>
      </c>
      <c r="O41" s="63">
        <f t="shared" si="37"/>
        <v>-0.6228524688</v>
      </c>
      <c r="P41" s="64"/>
      <c r="Q41" s="65">
        <f>vlookup($D41,'Outdoor Crop Baseline'!$B:$C,2,false)*(1+K41)/10^3</f>
        <v>8440.929543</v>
      </c>
      <c r="R41" s="65">
        <f>vlookup($D41,'Outdoor Crop Baseline'!$B:$C,2,false)*(1+L41)/10^3</f>
        <v>3048.29331</v>
      </c>
      <c r="S41" s="65">
        <f>vlookup($D41,'Outdoor Crop Baseline'!$B:$C,2,false)*(1+M41)/10^3</f>
        <v>4961.492613</v>
      </c>
      <c r="T41" s="65">
        <f>vlookup($D41,'Outdoor Crop Baseline'!$B:$C,2,false)*(1+N41)/10^3</f>
        <v>6851.09585</v>
      </c>
      <c r="U41" s="65">
        <f>vlookup($D41,'Outdoor Crop Baseline'!$B:$C,2,false)*(1+O41)/10^3</f>
        <v>10457.15176</v>
      </c>
      <c r="V41" s="65"/>
      <c r="W41" s="65"/>
      <c r="X41" s="65"/>
      <c r="Y41" s="65"/>
      <c r="Z41" s="65"/>
      <c r="AA41" s="65"/>
      <c r="AB41" s="65"/>
    </row>
    <row r="42">
      <c r="A42" s="61"/>
      <c r="B42" s="61"/>
      <c r="C42" s="13" t="s">
        <v>112</v>
      </c>
      <c r="D42" s="13" t="s">
        <v>113</v>
      </c>
      <c r="E42" s="48">
        <v>-15.3280104516813</v>
      </c>
      <c r="F42" s="48">
        <v>-68.2784252579236</v>
      </c>
      <c r="G42" s="48">
        <v>-92.5881571274048</v>
      </c>
      <c r="H42" s="48">
        <v>-81.4185756515918</v>
      </c>
      <c r="I42" s="48">
        <v>-78.774389047477</v>
      </c>
      <c r="J42" s="62"/>
      <c r="K42" s="63">
        <f t="shared" ref="K42:O42" si="38">E42/100</f>
        <v>-0.1532801045</v>
      </c>
      <c r="L42" s="63">
        <f t="shared" si="38"/>
        <v>-0.6827842526</v>
      </c>
      <c r="M42" s="63">
        <f t="shared" si="38"/>
        <v>-0.9258815713</v>
      </c>
      <c r="N42" s="63">
        <f t="shared" si="38"/>
        <v>-0.8141857565</v>
      </c>
      <c r="O42" s="63">
        <f t="shared" si="38"/>
        <v>-0.7877438905</v>
      </c>
      <c r="P42" s="64"/>
      <c r="Q42" s="65">
        <f>vlookup($D42,'Outdoor Crop Baseline'!$B:$C,2,false)*(1+K42)/10^3</f>
        <v>1433.315344</v>
      </c>
      <c r="R42" s="65">
        <f>vlookup($D42,'Outdoor Crop Baseline'!$B:$C,2,false)*(1+L42)/10^3</f>
        <v>536.9782859</v>
      </c>
      <c r="S42" s="65">
        <f>vlookup($D42,'Outdoor Crop Baseline'!$B:$C,2,false)*(1+M42)/10^3</f>
        <v>125.4666174</v>
      </c>
      <c r="T42" s="65">
        <f>vlookup($D42,'Outdoor Crop Baseline'!$B:$C,2,false)*(1+N42)/10^3</f>
        <v>314.5436971</v>
      </c>
      <c r="U42" s="65">
        <f>vlookup($D42,'Outdoor Crop Baseline'!$B:$C,2,false)*(1+O42)/10^3</f>
        <v>359.3041102</v>
      </c>
      <c r="V42" s="65"/>
      <c r="W42" s="65"/>
      <c r="X42" s="65"/>
      <c r="Y42" s="65"/>
      <c r="Z42" s="65"/>
      <c r="AA42" s="65"/>
      <c r="AB42" s="65"/>
    </row>
    <row r="43">
      <c r="A43" s="61"/>
      <c r="B43" s="61"/>
      <c r="C43" s="13" t="s">
        <v>114</v>
      </c>
      <c r="D43" s="13" t="s">
        <v>115</v>
      </c>
      <c r="E43" s="48">
        <v>-47.2218920318801</v>
      </c>
      <c r="F43" s="48">
        <v>-58.9781536233154</v>
      </c>
      <c r="G43" s="48">
        <v>-76.4897674010034</v>
      </c>
      <c r="H43" s="48">
        <v>-76.4603936935059</v>
      </c>
      <c r="I43" s="48">
        <v>-33.9560422723868</v>
      </c>
      <c r="J43" s="62"/>
      <c r="K43" s="63">
        <f t="shared" ref="K43:O43" si="39">E43/100</f>
        <v>-0.4722189203</v>
      </c>
      <c r="L43" s="63">
        <f t="shared" si="39"/>
        <v>-0.5897815362</v>
      </c>
      <c r="M43" s="63">
        <f t="shared" si="39"/>
        <v>-0.764897674</v>
      </c>
      <c r="N43" s="63">
        <f t="shared" si="39"/>
        <v>-0.7646039369</v>
      </c>
      <c r="O43" s="63">
        <f t="shared" si="39"/>
        <v>-0.3395604227</v>
      </c>
      <c r="P43" s="64"/>
      <c r="Q43" s="65">
        <f>vlookup($D43,'Outdoor Crop Baseline'!$B:$C,2,false)*(1+K43)/10^3</f>
        <v>173.0399155</v>
      </c>
      <c r="R43" s="65">
        <f>vlookup($D43,'Outdoor Crop Baseline'!$B:$C,2,false)*(1+L43)/10^3</f>
        <v>134.4954774</v>
      </c>
      <c r="S43" s="65">
        <f>vlookup($D43,'Outdoor Crop Baseline'!$B:$C,2,false)*(1+M43)/10^3</f>
        <v>77.08136609</v>
      </c>
      <c r="T43" s="65">
        <f>vlookup($D43,'Outdoor Crop Baseline'!$B:$C,2,false)*(1+N43)/10^3</f>
        <v>77.17767163</v>
      </c>
      <c r="U43" s="65">
        <f>vlookup($D43,'Outdoor Crop Baseline'!$B:$C,2,false)*(1+O43)/10^3</f>
        <v>216.5337354</v>
      </c>
      <c r="V43" s="65"/>
      <c r="W43" s="65"/>
      <c r="X43" s="65"/>
      <c r="Y43" s="65"/>
      <c r="Z43" s="65"/>
      <c r="AA43" s="65"/>
      <c r="AB43" s="65"/>
    </row>
    <row r="44">
      <c r="A44" s="61"/>
      <c r="B44" s="61"/>
      <c r="C44" s="13" t="s">
        <v>116</v>
      </c>
      <c r="D44" s="13" t="s">
        <v>117</v>
      </c>
      <c r="E44" s="48">
        <v>-26.327139366325</v>
      </c>
      <c r="F44" s="48">
        <v>-59.7871434469963</v>
      </c>
      <c r="G44" s="48">
        <v>-69.6872838164515</v>
      </c>
      <c r="H44" s="48">
        <v>-82.4746262116995</v>
      </c>
      <c r="I44" s="48">
        <v>-74.8932292788217</v>
      </c>
      <c r="J44" s="62"/>
      <c r="K44" s="63">
        <f t="shared" ref="K44:O44" si="40">E44/100</f>
        <v>-0.2632713937</v>
      </c>
      <c r="L44" s="63">
        <f t="shared" si="40"/>
        <v>-0.5978714345</v>
      </c>
      <c r="M44" s="63">
        <f t="shared" si="40"/>
        <v>-0.6968728382</v>
      </c>
      <c r="N44" s="63">
        <f t="shared" si="40"/>
        <v>-0.8247462621</v>
      </c>
      <c r="O44" s="63">
        <f t="shared" si="40"/>
        <v>-0.7489322928</v>
      </c>
      <c r="P44" s="64"/>
      <c r="Q44" s="65">
        <f>vlookup($D44,'Outdoor Crop Baseline'!$B:$C,2,false)*(1+K44)/10^3</f>
        <v>397.2405834</v>
      </c>
      <c r="R44" s="65">
        <f>vlookup($D44,'Outdoor Crop Baseline'!$B:$C,2,false)*(1+L44)/10^3</f>
        <v>216.8258224</v>
      </c>
      <c r="S44" s="65">
        <f>vlookup($D44,'Outdoor Crop Baseline'!$B:$C,2,false)*(1+M44)/10^3</f>
        <v>163.4447334</v>
      </c>
      <c r="T44" s="65">
        <f>vlookup($D44,'Outdoor Crop Baseline'!$B:$C,2,false)*(1+N44)/10^3</f>
        <v>94.49598738</v>
      </c>
      <c r="U44" s="65">
        <f>vlookup($D44,'Outdoor Crop Baseline'!$B:$C,2,false)*(1+O44)/10^3</f>
        <v>135.3745214</v>
      </c>
      <c r="V44" s="65"/>
      <c r="W44" s="65"/>
      <c r="X44" s="65"/>
      <c r="Y44" s="65"/>
      <c r="Z44" s="65"/>
      <c r="AA44" s="65"/>
      <c r="AB44" s="65"/>
    </row>
    <row r="45">
      <c r="A45" s="61"/>
      <c r="B45" s="61"/>
      <c r="C45" s="13" t="s">
        <v>118</v>
      </c>
      <c r="D45" s="13" t="s">
        <v>119</v>
      </c>
      <c r="E45" s="48">
        <v>-27.8134119716548</v>
      </c>
      <c r="F45" s="48">
        <v>-88.6297772757089</v>
      </c>
      <c r="G45" s="48">
        <v>-90.0593435403607</v>
      </c>
      <c r="H45" s="48">
        <v>-89.6581238365103</v>
      </c>
      <c r="I45" s="48">
        <v>-83.3613926228855</v>
      </c>
      <c r="J45" s="62"/>
      <c r="K45" s="63">
        <f t="shared" ref="K45:O45" si="41">E45/100</f>
        <v>-0.2781341197</v>
      </c>
      <c r="L45" s="63">
        <f t="shared" si="41"/>
        <v>-0.8862977728</v>
      </c>
      <c r="M45" s="63">
        <f t="shared" si="41"/>
        <v>-0.9005934354</v>
      </c>
      <c r="N45" s="63">
        <f t="shared" si="41"/>
        <v>-0.8965812384</v>
      </c>
      <c r="O45" s="63">
        <f t="shared" si="41"/>
        <v>-0.8336139262</v>
      </c>
      <c r="P45" s="64"/>
      <c r="Q45" s="65">
        <f>vlookup($D45,'Outdoor Crop Baseline'!$B:$C,2,false)*(1+K45)/10^3</f>
        <v>22723.58925</v>
      </c>
      <c r="R45" s="65">
        <f>vlookup($D45,'Outdoor Crop Baseline'!$B:$C,2,false)*(1+L45)/10^3</f>
        <v>3579.22819</v>
      </c>
      <c r="S45" s="65">
        <f>vlookup($D45,'Outdoor Crop Baseline'!$B:$C,2,false)*(1+M45)/10^3</f>
        <v>3129.215557</v>
      </c>
      <c r="T45" s="65">
        <f>vlookup($D45,'Outdoor Crop Baseline'!$B:$C,2,false)*(1+N45)/10^3</f>
        <v>3255.515358</v>
      </c>
      <c r="U45" s="65">
        <f>vlookup($D45,'Outdoor Crop Baseline'!$B:$C,2,false)*(1+O45)/10^3</f>
        <v>5237.66104</v>
      </c>
      <c r="V45" s="65"/>
      <c r="W45" s="65"/>
      <c r="X45" s="65"/>
      <c r="Y45" s="65"/>
      <c r="Z45" s="65"/>
      <c r="AA45" s="65"/>
      <c r="AB45" s="65"/>
    </row>
    <row r="46">
      <c r="A46" s="68"/>
      <c r="B46" s="68"/>
      <c r="C46" s="13" t="s">
        <v>122</v>
      </c>
      <c r="D46" s="13" t="s">
        <v>123</v>
      </c>
      <c r="E46" s="66">
        <v>9.37E36</v>
      </c>
      <c r="F46" s="66">
        <v>9.37E36</v>
      </c>
      <c r="G46" s="66">
        <v>9.37E36</v>
      </c>
      <c r="H46" s="66">
        <v>9.37E36</v>
      </c>
      <c r="I46" s="66">
        <v>9.37E36</v>
      </c>
      <c r="J46" s="64"/>
      <c r="K46" s="67"/>
      <c r="L46" s="67"/>
      <c r="M46" s="67"/>
      <c r="N46" s="67"/>
      <c r="O46" s="67"/>
      <c r="P46" s="64"/>
      <c r="Q46" s="65">
        <f>vlookup($D46,'Outdoor Crop Baseline'!$B:$C,2,false)*(1+K46)/10^3</f>
        <v>203.446345</v>
      </c>
      <c r="R46" s="65">
        <f>vlookup($D46,'Outdoor Crop Baseline'!$B:$C,2,false)*(1+L46)/10^3</f>
        <v>203.446345</v>
      </c>
      <c r="S46" s="65">
        <f>vlookup($D46,'Outdoor Crop Baseline'!$B:$C,2,false)*(1+M46)/10^3</f>
        <v>203.446345</v>
      </c>
      <c r="T46" s="65">
        <f>vlookup($D46,'Outdoor Crop Baseline'!$B:$C,2,false)*(1+N46)/10^3</f>
        <v>203.446345</v>
      </c>
      <c r="U46" s="65">
        <f>vlookup($D46,'Outdoor Crop Baseline'!$B:$C,2,false)*(1+O46)/10^3</f>
        <v>203.446345</v>
      </c>
      <c r="V46" s="65"/>
      <c r="W46" s="65"/>
      <c r="X46" s="65"/>
      <c r="Y46" s="65"/>
      <c r="Z46" s="65"/>
      <c r="AA46" s="65"/>
      <c r="AB46" s="65"/>
    </row>
    <row r="47">
      <c r="A47" s="68"/>
      <c r="B47" s="68"/>
      <c r="C47" s="13" t="s">
        <v>124</v>
      </c>
      <c r="D47" s="13" t="s">
        <v>125</v>
      </c>
      <c r="E47" s="66">
        <v>-5.17828731881004</v>
      </c>
      <c r="F47" s="66">
        <v>-75.6419183034808</v>
      </c>
      <c r="G47" s="66">
        <v>-90.3302657285193</v>
      </c>
      <c r="H47" s="66">
        <v>-91.5786135323372</v>
      </c>
      <c r="I47" s="66">
        <v>-87.3987348713916</v>
      </c>
      <c r="J47" s="64"/>
      <c r="K47" s="63">
        <f t="shared" ref="K47:O47" si="42">E47/100</f>
        <v>-0.05178287319</v>
      </c>
      <c r="L47" s="63">
        <f t="shared" si="42"/>
        <v>-0.756419183</v>
      </c>
      <c r="M47" s="63">
        <f t="shared" si="42"/>
        <v>-0.9033026573</v>
      </c>
      <c r="N47" s="63">
        <f t="shared" si="42"/>
        <v>-0.9157861353</v>
      </c>
      <c r="O47" s="63">
        <f t="shared" si="42"/>
        <v>-0.8739873487</v>
      </c>
      <c r="P47" s="64"/>
      <c r="Q47" s="65">
        <f>vlookup($D47,'Outdoor Crop Baseline'!$B:$C,2,false)*(1+K47)/10^3</f>
        <v>322.8604441</v>
      </c>
      <c r="R47" s="65">
        <f>vlookup($D47,'Outdoor Crop Baseline'!$B:$C,2,false)*(1+L47)/10^3</f>
        <v>82.93734475</v>
      </c>
      <c r="S47" s="65">
        <f>vlookup($D47,'Outdoor Crop Baseline'!$B:$C,2,false)*(1+M47)/10^3</f>
        <v>32.92468163</v>
      </c>
      <c r="T47" s="65">
        <f>vlookup($D47,'Outdoor Crop Baseline'!$B:$C,2,false)*(1+N47)/10^3</f>
        <v>28.67415593</v>
      </c>
      <c r="U47" s="65">
        <f>vlookup($D47,'Outdoor Crop Baseline'!$B:$C,2,false)*(1+O47)/10^3</f>
        <v>42.90631271</v>
      </c>
      <c r="V47" s="65"/>
      <c r="W47" s="65"/>
      <c r="X47" s="65"/>
      <c r="Y47" s="65"/>
      <c r="Z47" s="65"/>
      <c r="AA47" s="65"/>
      <c r="AB47" s="65"/>
    </row>
    <row r="48">
      <c r="A48" s="61"/>
      <c r="B48" s="61"/>
      <c r="C48" s="13" t="s">
        <v>126</v>
      </c>
      <c r="D48" s="13" t="s">
        <v>127</v>
      </c>
      <c r="E48" s="48">
        <v>-33.3446617674722</v>
      </c>
      <c r="F48" s="48">
        <v>973.020741580972</v>
      </c>
      <c r="G48" s="48">
        <v>449.054814153129</v>
      </c>
      <c r="H48" s="48">
        <v>76.8780424721306</v>
      </c>
      <c r="I48" s="48">
        <v>-6.39652335717036</v>
      </c>
      <c r="J48" s="62"/>
      <c r="K48" s="63">
        <f t="shared" ref="K48:O48" si="43">E48/100</f>
        <v>-0.3334466177</v>
      </c>
      <c r="L48" s="63">
        <f t="shared" si="43"/>
        <v>9.730207416</v>
      </c>
      <c r="M48" s="63">
        <f t="shared" si="43"/>
        <v>4.490548142</v>
      </c>
      <c r="N48" s="63">
        <f t="shared" si="43"/>
        <v>0.7687804247</v>
      </c>
      <c r="O48" s="63">
        <f t="shared" si="43"/>
        <v>-0.06396523357</v>
      </c>
      <c r="P48" s="64"/>
      <c r="Q48" s="65">
        <f>vlookup($D48,'Outdoor Crop Baseline'!$B:$C,2,false)*(1+K48)/10^3</f>
        <v>181.1437386</v>
      </c>
      <c r="R48" s="65">
        <f>vlookup($D48,'Outdoor Crop Baseline'!$B:$C,2,false)*(1+L48)/10^3</f>
        <v>2916.060347</v>
      </c>
      <c r="S48" s="65">
        <f>vlookup($D48,'Outdoor Crop Baseline'!$B:$C,2,false)*(1+M48)/10^3</f>
        <v>1492.121177</v>
      </c>
      <c r="T48" s="65">
        <f>vlookup($D48,'Outdoor Crop Baseline'!$B:$C,2,false)*(1+N48)/10^3</f>
        <v>480.6869298</v>
      </c>
      <c r="U48" s="65">
        <f>vlookup($D48,'Outdoor Crop Baseline'!$B:$C,2,false)*(1+O48)/10^3</f>
        <v>254.3784812</v>
      </c>
      <c r="V48" s="65"/>
      <c r="W48" s="65"/>
      <c r="X48" s="65"/>
      <c r="Y48" s="65"/>
      <c r="Z48" s="65"/>
      <c r="AA48" s="65"/>
      <c r="AB48" s="65"/>
    </row>
    <row r="49">
      <c r="A49" s="61"/>
      <c r="B49" s="61"/>
      <c r="C49" s="13" t="s">
        <v>128</v>
      </c>
      <c r="D49" s="13" t="s">
        <v>129</v>
      </c>
      <c r="E49" s="66">
        <v>-100.0</v>
      </c>
      <c r="F49" s="66">
        <v>-100.0</v>
      </c>
      <c r="G49" s="66">
        <v>-100.0</v>
      </c>
      <c r="H49" s="66">
        <v>-100.0</v>
      </c>
      <c r="I49" s="66">
        <v>-92.6418506659412</v>
      </c>
      <c r="J49" s="64"/>
      <c r="K49" s="63">
        <f t="shared" ref="K49:O49" si="44">E49/100</f>
        <v>-1</v>
      </c>
      <c r="L49" s="63">
        <f t="shared" si="44"/>
        <v>-1</v>
      </c>
      <c r="M49" s="63">
        <f t="shared" si="44"/>
        <v>-1</v>
      </c>
      <c r="N49" s="63">
        <f t="shared" si="44"/>
        <v>-1</v>
      </c>
      <c r="O49" s="63">
        <f t="shared" si="44"/>
        <v>-0.9264185067</v>
      </c>
      <c r="P49" s="64"/>
      <c r="Q49" s="65">
        <f>vlookup($D49,'Outdoor Crop Baseline'!$B:$C,2,false)*(1+K49)/10^3</f>
        <v>0</v>
      </c>
      <c r="R49" s="65">
        <f>vlookup($D49,'Outdoor Crop Baseline'!$B:$C,2,false)*(1+L49)/10^3</f>
        <v>0</v>
      </c>
      <c r="S49" s="65">
        <f>vlookup($D49,'Outdoor Crop Baseline'!$B:$C,2,false)*(1+M49)/10^3</f>
        <v>0</v>
      </c>
      <c r="T49" s="65">
        <f>vlookup($D49,'Outdoor Crop Baseline'!$B:$C,2,false)*(1+N49)/10^3</f>
        <v>0</v>
      </c>
      <c r="U49" s="65">
        <f>vlookup($D49,'Outdoor Crop Baseline'!$B:$C,2,false)*(1+O49)/10^3</f>
        <v>37.69429784</v>
      </c>
      <c r="V49" s="65"/>
      <c r="W49" s="65"/>
      <c r="X49" s="65"/>
      <c r="Y49" s="65"/>
      <c r="Z49" s="65"/>
      <c r="AA49" s="65"/>
      <c r="AB49" s="65"/>
    </row>
    <row r="50">
      <c r="A50" s="61"/>
      <c r="B50" s="61"/>
      <c r="C50" s="13" t="s">
        <v>130</v>
      </c>
      <c r="D50" s="13" t="s">
        <v>131</v>
      </c>
      <c r="E50" s="66">
        <v>-10.7958084441291</v>
      </c>
      <c r="F50" s="66">
        <v>-74.2058899123493</v>
      </c>
      <c r="G50" s="66">
        <v>-77.9814172489313</v>
      </c>
      <c r="H50" s="66">
        <v>-79.4903596998831</v>
      </c>
      <c r="I50" s="66">
        <v>-70.9616126267605</v>
      </c>
      <c r="J50" s="64"/>
      <c r="K50" s="63">
        <f t="shared" ref="K50:O50" si="45">E50/100</f>
        <v>-0.1079580844</v>
      </c>
      <c r="L50" s="63">
        <f t="shared" si="45"/>
        <v>-0.7420588991</v>
      </c>
      <c r="M50" s="63">
        <f t="shared" si="45"/>
        <v>-0.7798141725</v>
      </c>
      <c r="N50" s="63">
        <f t="shared" si="45"/>
        <v>-0.794903597</v>
      </c>
      <c r="O50" s="63">
        <f t="shared" si="45"/>
        <v>-0.7096161263</v>
      </c>
      <c r="P50" s="64"/>
      <c r="Q50" s="65">
        <f>vlookup($D50,'Outdoor Crop Baseline'!$B:$C,2,false)*(1+K50)/10^3</f>
        <v>14726.93586</v>
      </c>
      <c r="R50" s="65">
        <f>vlookup($D50,'Outdoor Crop Baseline'!$B:$C,2,false)*(1+L50)/10^3</f>
        <v>4258.412056</v>
      </c>
      <c r="S50" s="65">
        <f>vlookup($D50,'Outdoor Crop Baseline'!$B:$C,2,false)*(1+M50)/10^3</f>
        <v>3635.101111</v>
      </c>
      <c r="T50" s="65">
        <f>vlookup($D50,'Outdoor Crop Baseline'!$B:$C,2,false)*(1+N50)/10^3</f>
        <v>3385.98615</v>
      </c>
      <c r="U50" s="65">
        <f>vlookup($D50,'Outdoor Crop Baseline'!$B:$C,2,false)*(1+O50)/10^3</f>
        <v>4794.017644</v>
      </c>
      <c r="V50" s="65"/>
      <c r="W50" s="65"/>
      <c r="X50" s="65"/>
      <c r="Y50" s="65"/>
      <c r="Z50" s="65"/>
      <c r="AA50" s="65"/>
      <c r="AB50" s="65"/>
    </row>
    <row r="51">
      <c r="A51" s="61"/>
      <c r="B51" s="61"/>
      <c r="C51" s="13" t="s">
        <v>132</v>
      </c>
      <c r="D51" s="13" t="s">
        <v>133</v>
      </c>
      <c r="E51" s="48">
        <v>-24.4685578031283</v>
      </c>
      <c r="F51" s="48">
        <v>-61.1184133159678</v>
      </c>
      <c r="G51" s="48">
        <v>-82.6865784805853</v>
      </c>
      <c r="H51" s="48">
        <v>-81.7237860897479</v>
      </c>
      <c r="I51" s="48">
        <v>-69.6515333441398</v>
      </c>
      <c r="J51" s="62"/>
      <c r="K51" s="63">
        <f t="shared" ref="K51:O51" si="46">E51/100</f>
        <v>-0.244685578</v>
      </c>
      <c r="L51" s="63">
        <f t="shared" si="46"/>
        <v>-0.6111841332</v>
      </c>
      <c r="M51" s="63">
        <f t="shared" si="46"/>
        <v>-0.8268657848</v>
      </c>
      <c r="N51" s="63">
        <f t="shared" si="46"/>
        <v>-0.8172378609</v>
      </c>
      <c r="O51" s="63">
        <f t="shared" si="46"/>
        <v>-0.6965153334</v>
      </c>
      <c r="P51" s="64"/>
      <c r="Q51" s="65">
        <f>vlookup($D51,'Outdoor Crop Baseline'!$B:$C,2,false)*(1+K51)/10^3</f>
        <v>4985.81562</v>
      </c>
      <c r="R51" s="65">
        <f>vlookup($D51,'Outdoor Crop Baseline'!$B:$C,2,false)*(1+L51)/10^3</f>
        <v>2566.565877</v>
      </c>
      <c r="S51" s="65">
        <f>vlookup($D51,'Outdoor Crop Baseline'!$B:$C,2,false)*(1+M51)/10^3</f>
        <v>1142.855544</v>
      </c>
      <c r="T51" s="65">
        <f>vlookup($D51,'Outdoor Crop Baseline'!$B:$C,2,false)*(1+N51)/10^3</f>
        <v>1206.40928</v>
      </c>
      <c r="U51" s="65">
        <f>vlookup($D51,'Outdoor Crop Baseline'!$B:$C,2,false)*(1+O51)/10^3</f>
        <v>2003.296305</v>
      </c>
      <c r="V51" s="65"/>
      <c r="W51" s="65"/>
      <c r="X51" s="65"/>
      <c r="Y51" s="65"/>
      <c r="Z51" s="65"/>
      <c r="AA51" s="65"/>
      <c r="AB51" s="65"/>
    </row>
    <row r="52">
      <c r="A52" s="61"/>
      <c r="B52" s="61"/>
      <c r="C52" s="13" t="s">
        <v>134</v>
      </c>
      <c r="D52" s="13" t="s">
        <v>135</v>
      </c>
      <c r="E52" s="48">
        <v>-13.235934275586</v>
      </c>
      <c r="F52" s="48">
        <v>-82.097867951353</v>
      </c>
      <c r="G52" s="48">
        <v>-87.3260574365513</v>
      </c>
      <c r="H52" s="48">
        <v>-85.825315995666</v>
      </c>
      <c r="I52" s="48">
        <v>-80.0146803002019</v>
      </c>
      <c r="J52" s="62"/>
      <c r="K52" s="63">
        <f t="shared" ref="K52:O52" si="47">E52/100</f>
        <v>-0.1323593428</v>
      </c>
      <c r="L52" s="63">
        <f t="shared" si="47"/>
        <v>-0.8209786795</v>
      </c>
      <c r="M52" s="63">
        <f t="shared" si="47"/>
        <v>-0.8732605744</v>
      </c>
      <c r="N52" s="63">
        <f t="shared" si="47"/>
        <v>-0.85825316</v>
      </c>
      <c r="O52" s="63">
        <f t="shared" si="47"/>
        <v>-0.800146803</v>
      </c>
      <c r="P52" s="64"/>
      <c r="Q52" s="65">
        <f>vlookup($D52,'Outdoor Crop Baseline'!$B:$C,2,false)*(1+K52)/10^3</f>
        <v>5815.543991</v>
      </c>
      <c r="R52" s="65">
        <f>vlookup($D52,'Outdoor Crop Baseline'!$B:$C,2,false)*(1+L52)/10^3</f>
        <v>1199.928053</v>
      </c>
      <c r="S52" s="65">
        <f>vlookup($D52,'Outdoor Crop Baseline'!$B:$C,2,false)*(1+M52)/10^3</f>
        <v>849.4976566</v>
      </c>
      <c r="T52" s="65">
        <f>vlookup($D52,'Outdoor Crop Baseline'!$B:$C,2,false)*(1+N52)/10^3</f>
        <v>950.0880081</v>
      </c>
      <c r="U52" s="65">
        <f>vlookup($D52,'Outdoor Crop Baseline'!$B:$C,2,false)*(1+O52)/10^3</f>
        <v>1339.558087</v>
      </c>
      <c r="V52" s="65"/>
      <c r="W52" s="65"/>
      <c r="X52" s="65"/>
      <c r="Y52" s="65"/>
      <c r="Z52" s="65"/>
      <c r="AA52" s="65"/>
      <c r="AB52" s="65"/>
    </row>
    <row r="53">
      <c r="A53" s="61"/>
      <c r="B53" s="61"/>
      <c r="C53" s="13" t="s">
        <v>136</v>
      </c>
      <c r="D53" s="13" t="s">
        <v>137</v>
      </c>
      <c r="E53" s="48">
        <v>-6.29985177820334</v>
      </c>
      <c r="F53" s="48">
        <v>-37.2345698713292</v>
      </c>
      <c r="G53" s="48">
        <v>-42.7418685093831</v>
      </c>
      <c r="H53" s="48">
        <v>-58.8026047275919</v>
      </c>
      <c r="I53" s="66">
        <v>-43.7707318330643</v>
      </c>
      <c r="J53" s="64"/>
      <c r="K53" s="63">
        <f t="shared" ref="K53:O53" si="48">E53/100</f>
        <v>-0.06299851778</v>
      </c>
      <c r="L53" s="63">
        <f t="shared" si="48"/>
        <v>-0.3723456987</v>
      </c>
      <c r="M53" s="63">
        <f t="shared" si="48"/>
        <v>-0.4274186851</v>
      </c>
      <c r="N53" s="63">
        <f t="shared" si="48"/>
        <v>-0.5880260473</v>
      </c>
      <c r="O53" s="63">
        <f t="shared" si="48"/>
        <v>-0.4377073183</v>
      </c>
      <c r="P53" s="64"/>
      <c r="Q53" s="65">
        <f>vlookup($D53,'Outdoor Crop Baseline'!$B:$C,2,false)*(1+K53)/10^3</f>
        <v>376.7882535</v>
      </c>
      <c r="R53" s="65">
        <f>vlookup($D53,'Outdoor Crop Baseline'!$B:$C,2,false)*(1+L53)/10^3</f>
        <v>252.3931632</v>
      </c>
      <c r="S53" s="65">
        <f>vlookup($D53,'Outdoor Crop Baseline'!$B:$C,2,false)*(1+M53)/10^3</f>
        <v>230.2471423</v>
      </c>
      <c r="T53" s="65">
        <f>vlookup($D53,'Outdoor Crop Baseline'!$B:$C,2,false)*(1+N53)/10^3</f>
        <v>165.6635012</v>
      </c>
      <c r="U53" s="65">
        <f>vlookup($D53,'Outdoor Crop Baseline'!$B:$C,2,false)*(1+O53)/10^3</f>
        <v>226.1098638</v>
      </c>
      <c r="V53" s="65"/>
      <c r="W53" s="65"/>
      <c r="X53" s="65"/>
      <c r="Y53" s="65"/>
      <c r="Z53" s="65"/>
      <c r="AA53" s="65"/>
      <c r="AB53" s="65"/>
    </row>
    <row r="54">
      <c r="A54" s="61"/>
      <c r="B54" s="61"/>
      <c r="C54" s="13" t="s">
        <v>138</v>
      </c>
      <c r="D54" s="13" t="s">
        <v>139</v>
      </c>
      <c r="E54" s="48">
        <v>-3.11388652138582</v>
      </c>
      <c r="F54" s="48">
        <v>-46.8885993106857</v>
      </c>
      <c r="G54" s="48">
        <v>-80.0787683432098</v>
      </c>
      <c r="H54" s="48">
        <v>-84.5580120233614</v>
      </c>
      <c r="I54" s="48">
        <v>-71.600131518663</v>
      </c>
      <c r="J54" s="62"/>
      <c r="K54" s="63">
        <f t="shared" ref="K54:O54" si="49">E54/100</f>
        <v>-0.03113886521</v>
      </c>
      <c r="L54" s="63">
        <f t="shared" si="49"/>
        <v>-0.4688859931</v>
      </c>
      <c r="M54" s="63">
        <f t="shared" si="49"/>
        <v>-0.8007876834</v>
      </c>
      <c r="N54" s="63">
        <f t="shared" si="49"/>
        <v>-0.8455801202</v>
      </c>
      <c r="O54" s="63">
        <f t="shared" si="49"/>
        <v>-0.7160013152</v>
      </c>
      <c r="P54" s="64"/>
      <c r="Q54" s="65">
        <f>vlookup($D54,'Outdoor Crop Baseline'!$B:$C,2,false)*(1+K54)/10^3</f>
        <v>851.4250914</v>
      </c>
      <c r="R54" s="65">
        <f>vlookup($D54,'Outdoor Crop Baseline'!$B:$C,2,false)*(1+L54)/10^3</f>
        <v>466.737467</v>
      </c>
      <c r="S54" s="65">
        <f>vlookup($D54,'Outdoor Crop Baseline'!$B:$C,2,false)*(1+M54)/10^3</f>
        <v>175.0657125</v>
      </c>
      <c r="T54" s="65">
        <f>vlookup($D54,'Outdoor Crop Baseline'!$B:$C,2,false)*(1+N54)/10^3</f>
        <v>135.7025847</v>
      </c>
      <c r="U54" s="65">
        <f>vlookup($D54,'Outdoor Crop Baseline'!$B:$C,2,false)*(1+O54)/10^3</f>
        <v>249.5750913</v>
      </c>
      <c r="V54" s="65"/>
      <c r="W54" s="65"/>
      <c r="X54" s="65"/>
      <c r="Y54" s="65"/>
      <c r="Z54" s="65"/>
      <c r="AA54" s="65"/>
      <c r="AB54" s="65"/>
    </row>
    <row r="55">
      <c r="A55" s="68"/>
      <c r="B55" s="68"/>
      <c r="C55" s="13" t="s">
        <v>140</v>
      </c>
      <c r="D55" s="13" t="s">
        <v>141</v>
      </c>
      <c r="E55" s="66">
        <v>62.7033804326735</v>
      </c>
      <c r="F55" s="66">
        <v>56.4767214346535</v>
      </c>
      <c r="G55" s="66">
        <v>58.1655058317086</v>
      </c>
      <c r="H55" s="66">
        <v>51.6228573452771</v>
      </c>
      <c r="I55" s="66">
        <v>105.798722975272</v>
      </c>
      <c r="J55" s="64"/>
      <c r="K55" s="63">
        <f t="shared" ref="K55:O55" si="50">E55/100</f>
        <v>0.6270338043</v>
      </c>
      <c r="L55" s="63">
        <f t="shared" si="50"/>
        <v>0.5647672143</v>
      </c>
      <c r="M55" s="63">
        <f t="shared" si="50"/>
        <v>0.5816550583</v>
      </c>
      <c r="N55" s="63">
        <f t="shared" si="50"/>
        <v>0.5162285735</v>
      </c>
      <c r="O55" s="63">
        <f t="shared" si="50"/>
        <v>1.05798723</v>
      </c>
      <c r="P55" s="64"/>
      <c r="Q55" s="65">
        <f>vlookup($D55,'Outdoor Crop Baseline'!$B:$C,2,false)*(1+K55)/10^3</f>
        <v>1672.49739</v>
      </c>
      <c r="R55" s="65">
        <f>vlookup($D55,'Outdoor Crop Baseline'!$B:$C,2,false)*(1+L55)/10^3</f>
        <v>1608.490908</v>
      </c>
      <c r="S55" s="65">
        <f>vlookup($D55,'Outdoor Crop Baseline'!$B:$C,2,false)*(1+M55)/10^3</f>
        <v>1625.850643</v>
      </c>
      <c r="T55" s="65">
        <f>vlookup($D55,'Outdoor Crop Baseline'!$B:$C,2,false)*(1+N55)/10^3</f>
        <v>1558.59597</v>
      </c>
      <c r="U55" s="65">
        <f>vlookup($D55,'Outdoor Crop Baseline'!$B:$C,2,false)*(1+O55)/10^3</f>
        <v>2115.492782</v>
      </c>
      <c r="V55" s="65"/>
      <c r="W55" s="65"/>
      <c r="X55" s="65"/>
      <c r="Y55" s="65"/>
      <c r="Z55" s="65"/>
      <c r="AA55" s="65"/>
      <c r="AB55" s="65"/>
    </row>
    <row r="56">
      <c r="A56" s="61"/>
      <c r="B56" s="61"/>
      <c r="C56" s="13" t="s">
        <v>142</v>
      </c>
      <c r="D56" s="13" t="s">
        <v>143</v>
      </c>
      <c r="E56" s="48">
        <v>-10.7574762453187</v>
      </c>
      <c r="F56" s="48">
        <v>-67.8605412086173</v>
      </c>
      <c r="G56" s="48">
        <v>-91.1563692688759</v>
      </c>
      <c r="H56" s="48">
        <v>-85.1293213848878</v>
      </c>
      <c r="I56" s="66">
        <v>-72.4182237901058</v>
      </c>
      <c r="J56" s="64"/>
      <c r="K56" s="63">
        <f t="shared" ref="K56:O56" si="51">E56/100</f>
        <v>-0.1075747625</v>
      </c>
      <c r="L56" s="63">
        <f t="shared" si="51"/>
        <v>-0.6786054121</v>
      </c>
      <c r="M56" s="63">
        <f t="shared" si="51"/>
        <v>-0.9115636927</v>
      </c>
      <c r="N56" s="63">
        <f t="shared" si="51"/>
        <v>-0.8512932138</v>
      </c>
      <c r="O56" s="63">
        <f t="shared" si="51"/>
        <v>-0.7241822379</v>
      </c>
      <c r="P56" s="64"/>
      <c r="Q56" s="65">
        <f>vlookup($D56,'Outdoor Crop Baseline'!$B:$C,2,false)*(1+K56)/10^3</f>
        <v>2085.400304</v>
      </c>
      <c r="R56" s="65">
        <f>vlookup($D56,'Outdoor Crop Baseline'!$B:$C,2,false)*(1+L56)/10^3</f>
        <v>751.0280338</v>
      </c>
      <c r="S56" s="65">
        <f>vlookup($D56,'Outdoor Crop Baseline'!$B:$C,2,false)*(1+M56)/10^3</f>
        <v>206.656081</v>
      </c>
      <c r="T56" s="65">
        <f>vlookup($D56,'Outdoor Crop Baseline'!$B:$C,2,false)*(1+N56)/10^3</f>
        <v>347.4948534</v>
      </c>
      <c r="U56" s="65">
        <f>vlookup($D56,'Outdoor Crop Baseline'!$B:$C,2,false)*(1+O56)/10^3</f>
        <v>644.5250771</v>
      </c>
      <c r="V56" s="65"/>
      <c r="W56" s="65"/>
      <c r="X56" s="65"/>
      <c r="Y56" s="65"/>
      <c r="Z56" s="65"/>
      <c r="AA56" s="65"/>
      <c r="AB56" s="65"/>
    </row>
    <row r="57">
      <c r="A57" s="61"/>
      <c r="B57" s="61"/>
      <c r="C57" s="13" t="s">
        <v>144</v>
      </c>
      <c r="D57" s="13" t="s">
        <v>145</v>
      </c>
      <c r="E57" s="48">
        <v>-34.9260292691209</v>
      </c>
      <c r="F57" s="48">
        <v>-75.2493811206069</v>
      </c>
      <c r="G57" s="48">
        <v>-74.829292222839</v>
      </c>
      <c r="H57" s="48">
        <v>-68.8780405154752</v>
      </c>
      <c r="I57" s="66">
        <v>-60.4645829999079</v>
      </c>
      <c r="J57" s="64"/>
      <c r="K57" s="63">
        <f t="shared" ref="K57:O57" si="52">E57/100</f>
        <v>-0.3492602927</v>
      </c>
      <c r="L57" s="63">
        <f t="shared" si="52"/>
        <v>-0.7524938112</v>
      </c>
      <c r="M57" s="63">
        <f t="shared" si="52"/>
        <v>-0.7482929222</v>
      </c>
      <c r="N57" s="63">
        <f t="shared" si="52"/>
        <v>-0.6887804052</v>
      </c>
      <c r="O57" s="63">
        <f t="shared" si="52"/>
        <v>-0.60464583</v>
      </c>
      <c r="P57" s="64"/>
      <c r="Q57" s="65">
        <f>vlookup($D57,'Outdoor Crop Baseline'!$B:$C,2,false)*(1+K57)/10^3</f>
        <v>266425.582</v>
      </c>
      <c r="R57" s="65">
        <f>vlookup($D57,'Outdoor Crop Baseline'!$B:$C,2,false)*(1+L57)/10^3</f>
        <v>101333.8815</v>
      </c>
      <c r="S57" s="65">
        <f>vlookup($D57,'Outdoor Crop Baseline'!$B:$C,2,false)*(1+M57)/10^3</f>
        <v>103053.8078</v>
      </c>
      <c r="T57" s="65">
        <f>vlookup($D57,'Outdoor Crop Baseline'!$B:$C,2,false)*(1+N57)/10^3</f>
        <v>127419.3979</v>
      </c>
      <c r="U57" s="65">
        <f>vlookup($D57,'Outdoor Crop Baseline'!$B:$C,2,false)*(1+O57)/10^3</f>
        <v>161865.7409</v>
      </c>
      <c r="V57" s="65"/>
      <c r="W57" s="65"/>
      <c r="X57" s="65"/>
      <c r="Y57" s="65"/>
      <c r="Z57" s="65"/>
      <c r="AA57" s="65"/>
      <c r="AB57" s="65"/>
    </row>
    <row r="58">
      <c r="A58" s="61"/>
      <c r="B58" s="61"/>
      <c r="C58" s="13" t="s">
        <v>146</v>
      </c>
      <c r="D58" s="13" t="s">
        <v>147</v>
      </c>
      <c r="E58" s="48">
        <v>-13.4866248832664</v>
      </c>
      <c r="F58" s="48">
        <v>-69.0287088691658</v>
      </c>
      <c r="G58" s="48">
        <v>-74.5314332153756</v>
      </c>
      <c r="H58" s="48">
        <v>-77.4506262625097</v>
      </c>
      <c r="I58" s="48">
        <v>-73.3818398253404</v>
      </c>
      <c r="J58" s="62"/>
      <c r="K58" s="63">
        <f t="shared" ref="K58:O58" si="53">E58/100</f>
        <v>-0.1348662488</v>
      </c>
      <c r="L58" s="63">
        <f t="shared" si="53"/>
        <v>-0.6902870887</v>
      </c>
      <c r="M58" s="63">
        <f t="shared" si="53"/>
        <v>-0.7453143322</v>
      </c>
      <c r="N58" s="63">
        <f t="shared" si="53"/>
        <v>-0.7745062626</v>
      </c>
      <c r="O58" s="63">
        <f t="shared" si="53"/>
        <v>-0.7338183983</v>
      </c>
      <c r="P58" s="64"/>
      <c r="Q58" s="65">
        <f>vlookup($D58,'Outdoor Crop Baseline'!$B:$C,2,false)*(1+K58)/10^3</f>
        <v>167508.2177</v>
      </c>
      <c r="R58" s="65">
        <f>vlookup($D58,'Outdoor Crop Baseline'!$B:$C,2,false)*(1+L58)/10^3</f>
        <v>59966.97933</v>
      </c>
      <c r="S58" s="65">
        <f>vlookup($D58,'Outdoor Crop Baseline'!$B:$C,2,false)*(1+M58)/10^3</f>
        <v>49312.53952</v>
      </c>
      <c r="T58" s="65">
        <f>vlookup($D58,'Outdoor Crop Baseline'!$B:$C,2,false)*(1+N58)/10^3</f>
        <v>43660.3635</v>
      </c>
      <c r="U58" s="65">
        <f>vlookup($D58,'Outdoor Crop Baseline'!$B:$C,2,false)*(1+O58)/10^3</f>
        <v>51538.39581</v>
      </c>
      <c r="V58" s="65"/>
      <c r="W58" s="65"/>
      <c r="X58" s="65"/>
      <c r="Y58" s="65"/>
      <c r="Z58" s="65"/>
      <c r="AA58" s="65"/>
      <c r="AB58" s="65"/>
    </row>
    <row r="59">
      <c r="A59" s="61"/>
      <c r="B59" s="61"/>
      <c r="C59" s="13" t="s">
        <v>148</v>
      </c>
      <c r="D59" s="13" t="s">
        <v>149</v>
      </c>
      <c r="E59" s="48">
        <v>-84.9212859721475</v>
      </c>
      <c r="F59" s="48">
        <v>-99.4530362377879</v>
      </c>
      <c r="G59" s="48">
        <v>-98.9384185710101</v>
      </c>
      <c r="H59" s="48">
        <v>-93.0446736530772</v>
      </c>
      <c r="I59" s="66">
        <v>-77.0723063706266</v>
      </c>
      <c r="J59" s="64"/>
      <c r="K59" s="63">
        <f t="shared" ref="K59:O59" si="54">E59/100</f>
        <v>-0.8492128597</v>
      </c>
      <c r="L59" s="63">
        <f t="shared" si="54"/>
        <v>-0.9945303624</v>
      </c>
      <c r="M59" s="63">
        <f t="shared" si="54"/>
        <v>-0.9893841857</v>
      </c>
      <c r="N59" s="63">
        <f t="shared" si="54"/>
        <v>-0.9304467365</v>
      </c>
      <c r="O59" s="63">
        <f t="shared" si="54"/>
        <v>-0.7707230637</v>
      </c>
      <c r="P59" s="64"/>
      <c r="Q59" s="65">
        <f>vlookup($D59,'Outdoor Crop Baseline'!$B:$C,2,false)*(1+K59)/10^3</f>
        <v>3800.309591</v>
      </c>
      <c r="R59" s="65">
        <f>vlookup($D59,'Outdoor Crop Baseline'!$B:$C,2,false)*(1+L59)/10^3</f>
        <v>137.8520494</v>
      </c>
      <c r="S59" s="65">
        <f>vlookup($D59,'Outdoor Crop Baseline'!$B:$C,2,false)*(1+M59)/10^3</f>
        <v>267.5518667</v>
      </c>
      <c r="T59" s="65">
        <f>vlookup($D59,'Outdoor Crop Baseline'!$B:$C,2,false)*(1+N59)/10^3</f>
        <v>1752.960722</v>
      </c>
      <c r="U59" s="65">
        <f>vlookup($D59,'Outdoor Crop Baseline'!$B:$C,2,false)*(1+O59)/10^3</f>
        <v>5778.499004</v>
      </c>
      <c r="V59" s="65"/>
      <c r="W59" s="65"/>
      <c r="X59" s="65"/>
      <c r="Y59" s="65"/>
      <c r="Z59" s="65"/>
      <c r="AA59" s="65"/>
      <c r="AB59" s="65"/>
    </row>
    <row r="60">
      <c r="A60" s="69"/>
      <c r="B60" s="69"/>
      <c r="C60" s="13" t="s">
        <v>150</v>
      </c>
      <c r="D60" s="13" t="s">
        <v>151</v>
      </c>
      <c r="E60" s="48">
        <v>-88.2712299629606</v>
      </c>
      <c r="F60" s="48">
        <v>-99.863259059447</v>
      </c>
      <c r="G60" s="48">
        <v>-90.0771428375432</v>
      </c>
      <c r="H60" s="48">
        <v>-68.9219234564421</v>
      </c>
      <c r="I60" s="48">
        <v>-59.6607644319005</v>
      </c>
      <c r="J60" s="62"/>
      <c r="K60" s="63">
        <f t="shared" ref="K60:O60" si="55">E60/100</f>
        <v>-0.8827122996</v>
      </c>
      <c r="L60" s="63">
        <f t="shared" si="55"/>
        <v>-0.9986325906</v>
      </c>
      <c r="M60" s="63">
        <f t="shared" si="55"/>
        <v>-0.9007714284</v>
      </c>
      <c r="N60" s="63">
        <f t="shared" si="55"/>
        <v>-0.6892192346</v>
      </c>
      <c r="O60" s="63">
        <f t="shared" si="55"/>
        <v>-0.5966076443</v>
      </c>
      <c r="P60" s="64"/>
      <c r="Q60" s="65">
        <f>vlookup($D60,'Outdoor Crop Baseline'!$B:$C,2,false)*(1+K60)/10^3</f>
        <v>951.8617199</v>
      </c>
      <c r="R60" s="65">
        <f>vlookup($D60,'Outdoor Crop Baseline'!$B:$C,2,false)*(1+L60)/10^3</f>
        <v>11.09736711</v>
      </c>
      <c r="S60" s="65">
        <f>vlookup($D60,'Outdoor Crop Baseline'!$B:$C,2,false)*(1+M60)/10^3</f>
        <v>805.3007993</v>
      </c>
      <c r="T60" s="65">
        <f>vlookup($D60,'Outdoor Crop Baseline'!$B:$C,2,false)*(1+N60)/10^3</f>
        <v>2522.176775</v>
      </c>
      <c r="U60" s="65">
        <f>vlookup($D60,'Outdoor Crop Baseline'!$B:$C,2,false)*(1+O60)/10^3</f>
        <v>3273.776707</v>
      </c>
      <c r="V60" s="65"/>
      <c r="W60" s="65"/>
      <c r="X60" s="65"/>
      <c r="Y60" s="65"/>
      <c r="Z60" s="65"/>
      <c r="AA60" s="65"/>
      <c r="AB60" s="65"/>
    </row>
    <row r="61">
      <c r="A61" s="61"/>
      <c r="B61" s="61"/>
      <c r="C61" s="13" t="s">
        <v>152</v>
      </c>
      <c r="D61" s="13" t="s">
        <v>153</v>
      </c>
      <c r="E61" s="66">
        <v>-89.9279529839242</v>
      </c>
      <c r="F61" s="66">
        <v>-90.5151126754443</v>
      </c>
      <c r="G61" s="66">
        <v>-81.436720521941</v>
      </c>
      <c r="H61" s="66">
        <v>-68.5192073084985</v>
      </c>
      <c r="I61" s="66">
        <v>-65.2416200325214</v>
      </c>
      <c r="J61" s="64"/>
      <c r="K61" s="63">
        <f t="shared" ref="K61:O61" si="56">E61/100</f>
        <v>-0.8992795298</v>
      </c>
      <c r="L61" s="63">
        <f t="shared" si="56"/>
        <v>-0.9051511268</v>
      </c>
      <c r="M61" s="63">
        <f t="shared" si="56"/>
        <v>-0.8143672052</v>
      </c>
      <c r="N61" s="63">
        <f t="shared" si="56"/>
        <v>-0.6851920731</v>
      </c>
      <c r="O61" s="63">
        <f t="shared" si="56"/>
        <v>-0.6524162003</v>
      </c>
      <c r="P61" s="64"/>
      <c r="Q61" s="65">
        <f>vlookup($D61,'Outdoor Crop Baseline'!$B:$C,2,false)*(1+K61)/10^3</f>
        <v>62.20996319</v>
      </c>
      <c r="R61" s="65">
        <f>vlookup($D61,'Outdoor Crop Baseline'!$B:$C,2,false)*(1+L61)/10^3</f>
        <v>58.58337341</v>
      </c>
      <c r="S61" s="65">
        <f>vlookup($D61,'Outdoor Crop Baseline'!$B:$C,2,false)*(1+M61)/10^3</f>
        <v>114.6560308</v>
      </c>
      <c r="T61" s="65">
        <f>vlookup($D61,'Outdoor Crop Baseline'!$B:$C,2,false)*(1+N61)/10^3</f>
        <v>194.441006</v>
      </c>
      <c r="U61" s="65">
        <f>vlookup($D61,'Outdoor Crop Baseline'!$B:$C,2,false)*(1+O61)/10^3</f>
        <v>214.6850124</v>
      </c>
      <c r="V61" s="65"/>
      <c r="W61" s="65"/>
      <c r="X61" s="65"/>
      <c r="Y61" s="65"/>
      <c r="Z61" s="65"/>
      <c r="AA61" s="65"/>
      <c r="AB61" s="65"/>
    </row>
    <row r="62">
      <c r="A62" s="69"/>
      <c r="B62" s="69"/>
      <c r="C62" s="13" t="s">
        <v>154</v>
      </c>
      <c r="D62" s="13" t="s">
        <v>155</v>
      </c>
      <c r="E62" s="48">
        <v>45.0712522205937</v>
      </c>
      <c r="F62" s="48">
        <v>-17.0153788884201</v>
      </c>
      <c r="G62" s="48">
        <v>16.3629317667086</v>
      </c>
      <c r="H62" s="48">
        <v>62.5966184061989</v>
      </c>
      <c r="I62" s="48">
        <v>135.108240230585</v>
      </c>
      <c r="J62" s="62"/>
      <c r="K62" s="63">
        <f t="shared" ref="K62:O62" si="57">E62/100</f>
        <v>0.4507125222</v>
      </c>
      <c r="L62" s="63">
        <f t="shared" si="57"/>
        <v>-0.1701537889</v>
      </c>
      <c r="M62" s="63">
        <f t="shared" si="57"/>
        <v>0.1636293177</v>
      </c>
      <c r="N62" s="63">
        <f t="shared" si="57"/>
        <v>0.6259661841</v>
      </c>
      <c r="O62" s="63">
        <f t="shared" si="57"/>
        <v>1.351082402</v>
      </c>
      <c r="P62" s="64"/>
      <c r="Q62" s="65">
        <f>vlookup($D62,'Outdoor Crop Baseline'!$B:$C,2,false)*(1+K62)/10^3</f>
        <v>318.1267064</v>
      </c>
      <c r="R62" s="65">
        <f>vlookup($D62,'Outdoor Crop Baseline'!$B:$C,2,false)*(1+L62)/10^3</f>
        <v>181.9769513</v>
      </c>
      <c r="S62" s="65">
        <f>vlookup($D62,'Outdoor Crop Baseline'!$B:$C,2,false)*(1+M62)/10^3</f>
        <v>255.1722389</v>
      </c>
      <c r="T62" s="65">
        <f>vlookup($D62,'Outdoor Crop Baseline'!$B:$C,2,false)*(1+N62)/10^3</f>
        <v>356.5580768</v>
      </c>
      <c r="U62" s="65">
        <f>vlookup($D62,'Outdoor Crop Baseline'!$B:$C,2,false)*(1+O62)/10^3</f>
        <v>515.568791</v>
      </c>
      <c r="V62" s="65"/>
      <c r="W62" s="65"/>
      <c r="X62" s="65"/>
      <c r="Y62" s="65"/>
      <c r="Z62" s="65"/>
      <c r="AA62" s="65"/>
      <c r="AB62" s="65"/>
    </row>
    <row r="63">
      <c r="A63" s="61"/>
      <c r="B63" s="61"/>
      <c r="C63" s="13" t="s">
        <v>156</v>
      </c>
      <c r="D63" s="13" t="s">
        <v>157</v>
      </c>
      <c r="E63" s="48">
        <v>-98.4484255940497</v>
      </c>
      <c r="F63" s="48">
        <v>-99.863259059447</v>
      </c>
      <c r="G63" s="48">
        <v>-99.863259059447</v>
      </c>
      <c r="H63" s="48">
        <v>-99.6171253664515</v>
      </c>
      <c r="I63" s="48">
        <v>-99.4436493565759</v>
      </c>
      <c r="J63" s="62"/>
      <c r="K63" s="63">
        <f t="shared" ref="K63:O63" si="58">E63/100</f>
        <v>-0.9844842559</v>
      </c>
      <c r="L63" s="63">
        <f t="shared" si="58"/>
        <v>-0.9986325906</v>
      </c>
      <c r="M63" s="63">
        <f t="shared" si="58"/>
        <v>-0.9986325906</v>
      </c>
      <c r="N63" s="63">
        <f t="shared" si="58"/>
        <v>-0.9961712537</v>
      </c>
      <c r="O63" s="63">
        <f t="shared" si="58"/>
        <v>-0.9944364936</v>
      </c>
      <c r="P63" s="64"/>
      <c r="Q63" s="65">
        <f>vlookup($D63,'Outdoor Crop Baseline'!$B:$C,2,false)*(1+K63)/10^3</f>
        <v>192.4568739</v>
      </c>
      <c r="R63" s="65">
        <f>vlookup($D63,'Outdoor Crop Baseline'!$B:$C,2,false)*(1+L63)/10^3</f>
        <v>16.96130966</v>
      </c>
      <c r="S63" s="65">
        <f>vlookup($D63,'Outdoor Crop Baseline'!$B:$C,2,false)*(1+M63)/10^3</f>
        <v>16.96130966</v>
      </c>
      <c r="T63" s="65">
        <f>vlookup($D63,'Outdoor Crop Baseline'!$B:$C,2,false)*(1+N63)/10^3</f>
        <v>47.49166704</v>
      </c>
      <c r="U63" s="65">
        <f>vlookup($D63,'Outdoor Crop Baseline'!$B:$C,2,false)*(1+O63)/10^3</f>
        <v>69.00958486</v>
      </c>
      <c r="V63" s="65"/>
      <c r="W63" s="65"/>
      <c r="X63" s="65"/>
      <c r="Y63" s="65"/>
      <c r="Z63" s="65"/>
      <c r="AA63" s="65"/>
      <c r="AB63" s="65"/>
    </row>
    <row r="64">
      <c r="A64" s="69"/>
      <c r="B64" s="69"/>
      <c r="C64" s="13" t="s">
        <v>158</v>
      </c>
      <c r="D64" s="13" t="s">
        <v>159</v>
      </c>
      <c r="E64" s="48">
        <v>-79.0429156257436</v>
      </c>
      <c r="F64" s="48">
        <v>-96.9738692821656</v>
      </c>
      <c r="G64" s="48">
        <v>-90.6957771959121</v>
      </c>
      <c r="H64" s="48">
        <v>-78.817084975159</v>
      </c>
      <c r="I64" s="48">
        <v>-68.81862667542</v>
      </c>
      <c r="J64" s="62"/>
      <c r="K64" s="63">
        <f t="shared" ref="K64:O64" si="59">E64/100</f>
        <v>-0.7904291563</v>
      </c>
      <c r="L64" s="63">
        <f t="shared" si="59"/>
        <v>-0.9697386928</v>
      </c>
      <c r="M64" s="63">
        <f t="shared" si="59"/>
        <v>-0.906957772</v>
      </c>
      <c r="N64" s="63">
        <f t="shared" si="59"/>
        <v>-0.7881708498</v>
      </c>
      <c r="O64" s="63">
        <f t="shared" si="59"/>
        <v>-0.6881862668</v>
      </c>
      <c r="P64" s="64"/>
      <c r="Q64" s="65">
        <f>vlookup($D64,'Outdoor Crop Baseline'!$B:$C,2,false)*(1+K64)/10^3</f>
        <v>64.51436879</v>
      </c>
      <c r="R64" s="65">
        <f>vlookup($D64,'Outdoor Crop Baseline'!$B:$C,2,false)*(1+L64)/10^3</f>
        <v>9.31565239</v>
      </c>
      <c r="S64" s="65">
        <f>vlookup($D64,'Outdoor Crop Baseline'!$B:$C,2,false)*(1+M64)/10^3</f>
        <v>28.64215511</v>
      </c>
      <c r="T64" s="65">
        <f>vlookup($D64,'Outdoor Crop Baseline'!$B:$C,2,false)*(1+N64)/10^3</f>
        <v>65.20956673</v>
      </c>
      <c r="U64" s="65">
        <f>vlookup($D64,'Outdoor Crop Baseline'!$B:$C,2,false)*(1+O64)/10^3</f>
        <v>95.98885905</v>
      </c>
      <c r="V64" s="65"/>
      <c r="W64" s="65"/>
      <c r="X64" s="65"/>
      <c r="Y64" s="65"/>
      <c r="Z64" s="65"/>
      <c r="AA64" s="65"/>
      <c r="AB64" s="65"/>
    </row>
    <row r="65">
      <c r="A65" s="61"/>
      <c r="B65" s="61"/>
      <c r="C65" s="13" t="s">
        <v>160</v>
      </c>
      <c r="D65" s="13" t="s">
        <v>161</v>
      </c>
      <c r="E65" s="48">
        <v>-99.8906072475576</v>
      </c>
      <c r="F65" s="48">
        <v>-100.0</v>
      </c>
      <c r="G65" s="48">
        <v>-100.0</v>
      </c>
      <c r="H65" s="48">
        <v>-99.9155302316037</v>
      </c>
      <c r="I65" s="48">
        <v>-98.5733881585268</v>
      </c>
      <c r="J65" s="62"/>
      <c r="K65" s="63">
        <f t="shared" ref="K65:O65" si="60">E65/100</f>
        <v>-0.9989060725</v>
      </c>
      <c r="L65" s="63">
        <f t="shared" si="60"/>
        <v>-1</v>
      </c>
      <c r="M65" s="63">
        <f t="shared" si="60"/>
        <v>-1</v>
      </c>
      <c r="N65" s="63">
        <f t="shared" si="60"/>
        <v>-0.9991553023</v>
      </c>
      <c r="O65" s="63">
        <f t="shared" si="60"/>
        <v>-0.9857338816</v>
      </c>
      <c r="P65" s="64"/>
      <c r="Q65" s="65">
        <f>vlookup($D65,'Outdoor Crop Baseline'!$B:$C,2,false)*(1+K65)/10^3</f>
        <v>23.00017903</v>
      </c>
      <c r="R65" s="65">
        <f>vlookup($D65,'Outdoor Crop Baseline'!$B:$C,2,false)*(1+L65)/10^3</f>
        <v>0</v>
      </c>
      <c r="S65" s="65">
        <f>vlookup($D65,'Outdoor Crop Baseline'!$B:$C,2,false)*(1+M65)/10^3</f>
        <v>0</v>
      </c>
      <c r="T65" s="65">
        <f>vlookup($D65,'Outdoor Crop Baseline'!$B:$C,2,false)*(1+N65)/10^3</f>
        <v>17.76004125</v>
      </c>
      <c r="U65" s="65">
        <f>vlookup($D65,'Outdoor Crop Baseline'!$B:$C,2,false)*(1+O65)/10^3</f>
        <v>299.9497409</v>
      </c>
      <c r="V65" s="65"/>
      <c r="W65" s="65"/>
      <c r="X65" s="65"/>
      <c r="Y65" s="65"/>
      <c r="Z65" s="65"/>
      <c r="AA65" s="65"/>
      <c r="AB65" s="65"/>
    </row>
    <row r="66">
      <c r="A66" s="69"/>
      <c r="B66" s="69"/>
      <c r="C66" s="13" t="s">
        <v>162</v>
      </c>
      <c r="D66" s="13" t="s">
        <v>163</v>
      </c>
      <c r="E66" s="48">
        <v>-6.92408088229282</v>
      </c>
      <c r="F66" s="48">
        <v>-85.4183648996874</v>
      </c>
      <c r="G66" s="48">
        <v>-88.1608376382217</v>
      </c>
      <c r="H66" s="48">
        <v>-91.4538850340115</v>
      </c>
      <c r="I66" s="48">
        <v>-91.7275804982638</v>
      </c>
      <c r="J66" s="62"/>
      <c r="K66" s="63">
        <f t="shared" ref="K66:O66" si="61">E66/100</f>
        <v>-0.06924080882</v>
      </c>
      <c r="L66" s="63">
        <f t="shared" si="61"/>
        <v>-0.854183649</v>
      </c>
      <c r="M66" s="63">
        <f t="shared" si="61"/>
        <v>-0.8816083764</v>
      </c>
      <c r="N66" s="63">
        <f t="shared" si="61"/>
        <v>-0.9145388503</v>
      </c>
      <c r="O66" s="63">
        <f t="shared" si="61"/>
        <v>-0.917275805</v>
      </c>
      <c r="P66" s="64"/>
      <c r="Q66" s="65">
        <f>vlookup($D66,'Outdoor Crop Baseline'!$B:$C,2,false)*(1+K66)/10^3</f>
        <v>6943.807794</v>
      </c>
      <c r="R66" s="65">
        <f>vlookup($D66,'Outdoor Crop Baseline'!$B:$C,2,false)*(1+L66)/10^3</f>
        <v>1087.843907</v>
      </c>
      <c r="S66" s="65">
        <f>vlookup($D66,'Outdoor Crop Baseline'!$B:$C,2,false)*(1+M66)/10^3</f>
        <v>883.2452977</v>
      </c>
      <c r="T66" s="65">
        <f>vlookup($D66,'Outdoor Crop Baseline'!$B:$C,2,false)*(1+N66)/10^3</f>
        <v>637.5717831</v>
      </c>
      <c r="U66" s="65">
        <f>vlookup($D66,'Outdoor Crop Baseline'!$B:$C,2,false)*(1+O66)/10^3</f>
        <v>617.1530892</v>
      </c>
      <c r="V66" s="65"/>
      <c r="W66" s="65"/>
      <c r="X66" s="65"/>
      <c r="Y66" s="65"/>
      <c r="Z66" s="65"/>
      <c r="AA66" s="65"/>
      <c r="AB66" s="65"/>
    </row>
    <row r="67">
      <c r="A67" s="61"/>
      <c r="B67" s="61"/>
      <c r="C67" s="13" t="s">
        <v>164</v>
      </c>
      <c r="D67" s="13" t="s">
        <v>165</v>
      </c>
      <c r="E67" s="48">
        <v>-99.6161308917499</v>
      </c>
      <c r="F67" s="48">
        <v>-100.0</v>
      </c>
      <c r="G67" s="48">
        <v>-100.0</v>
      </c>
      <c r="H67" s="48">
        <v>-100.0</v>
      </c>
      <c r="I67" s="66">
        <v>-100.0</v>
      </c>
      <c r="J67" s="64"/>
      <c r="K67" s="63">
        <f t="shared" ref="K67:O67" si="62">E67/100</f>
        <v>-0.9961613089</v>
      </c>
      <c r="L67" s="63">
        <f t="shared" si="62"/>
        <v>-1</v>
      </c>
      <c r="M67" s="63">
        <f t="shared" si="62"/>
        <v>-1</v>
      </c>
      <c r="N67" s="63">
        <f t="shared" si="62"/>
        <v>-1</v>
      </c>
      <c r="O67" s="63">
        <f t="shared" si="62"/>
        <v>-1</v>
      </c>
      <c r="P67" s="64"/>
      <c r="Q67" s="65">
        <f>vlookup($D67,'Outdoor Crop Baseline'!$B:$C,2,false)*(1+K67)/10^3</f>
        <v>22.02326524</v>
      </c>
      <c r="R67" s="65">
        <f>vlookup($D67,'Outdoor Crop Baseline'!$B:$C,2,false)*(1+L67)/10^3</f>
        <v>0</v>
      </c>
      <c r="S67" s="65">
        <f>vlookup($D67,'Outdoor Crop Baseline'!$B:$C,2,false)*(1+M67)/10^3</f>
        <v>0</v>
      </c>
      <c r="T67" s="65">
        <f>vlookup($D67,'Outdoor Crop Baseline'!$B:$C,2,false)*(1+N67)/10^3</f>
        <v>0</v>
      </c>
      <c r="U67" s="65">
        <f>vlookup($D67,'Outdoor Crop Baseline'!$B:$C,2,false)*(1+O67)/10^3</f>
        <v>0</v>
      </c>
      <c r="V67" s="65"/>
      <c r="W67" s="65"/>
      <c r="X67" s="65"/>
      <c r="Y67" s="65"/>
      <c r="Z67" s="65"/>
      <c r="AA67" s="65"/>
      <c r="AB67" s="65"/>
    </row>
    <row r="68">
      <c r="A68" s="61"/>
      <c r="B68" s="61"/>
      <c r="C68" s="13" t="s">
        <v>166</v>
      </c>
      <c r="D68" s="13" t="s">
        <v>167</v>
      </c>
      <c r="E68" s="48">
        <v>-99.9798439810311</v>
      </c>
      <c r="F68" s="48">
        <v>-100.0</v>
      </c>
      <c r="G68" s="48">
        <v>-100.0</v>
      </c>
      <c r="H68" s="48">
        <v>-100.0</v>
      </c>
      <c r="I68" s="48">
        <v>-100.0</v>
      </c>
      <c r="J68" s="62"/>
      <c r="K68" s="63">
        <f t="shared" ref="K68:O68" si="63">E68/100</f>
        <v>-0.9997984398</v>
      </c>
      <c r="L68" s="63">
        <f t="shared" si="63"/>
        <v>-1</v>
      </c>
      <c r="M68" s="63">
        <f t="shared" si="63"/>
        <v>-1</v>
      </c>
      <c r="N68" s="63">
        <f t="shared" si="63"/>
        <v>-1</v>
      </c>
      <c r="O68" s="63">
        <f t="shared" si="63"/>
        <v>-1</v>
      </c>
      <c r="P68" s="64"/>
      <c r="Q68" s="65">
        <f>vlookup($D68,'Outdoor Crop Baseline'!$B:$C,2,false)*(1+K68)/10^3</f>
        <v>1.066434824</v>
      </c>
      <c r="R68" s="65">
        <f>vlookup($D68,'Outdoor Crop Baseline'!$B:$C,2,false)*(1+L68)/10^3</f>
        <v>0</v>
      </c>
      <c r="S68" s="65">
        <f>vlookup($D68,'Outdoor Crop Baseline'!$B:$C,2,false)*(1+M68)/10^3</f>
        <v>0</v>
      </c>
      <c r="T68" s="65">
        <f>vlookup($D68,'Outdoor Crop Baseline'!$B:$C,2,false)*(1+N68)/10^3</f>
        <v>0</v>
      </c>
      <c r="U68" s="65">
        <f>vlookup($D68,'Outdoor Crop Baseline'!$B:$C,2,false)*(1+O68)/10^3</f>
        <v>0</v>
      </c>
      <c r="V68" s="65"/>
      <c r="W68" s="65"/>
      <c r="X68" s="65"/>
      <c r="Y68" s="65"/>
      <c r="Z68" s="65"/>
      <c r="AA68" s="65"/>
      <c r="AB68" s="65"/>
    </row>
    <row r="69">
      <c r="A69" s="61"/>
      <c r="B69" s="61"/>
      <c r="C69" s="13" t="s">
        <v>168</v>
      </c>
      <c r="D69" s="13" t="s">
        <v>169</v>
      </c>
      <c r="E69" s="66">
        <v>-56.2891916142012</v>
      </c>
      <c r="F69" s="66">
        <v>-98.5778942182485</v>
      </c>
      <c r="G69" s="66">
        <v>-61.2202692591621</v>
      </c>
      <c r="H69" s="66">
        <v>-78.4579233428023</v>
      </c>
      <c r="I69" s="66">
        <v>158.433754931963</v>
      </c>
      <c r="J69" s="64"/>
      <c r="K69" s="63">
        <f t="shared" ref="K69:O69" si="64">E69/100</f>
        <v>-0.5628919161</v>
      </c>
      <c r="L69" s="63">
        <f t="shared" si="64"/>
        <v>-0.9857789422</v>
      </c>
      <c r="M69" s="63">
        <f t="shared" si="64"/>
        <v>-0.6122026926</v>
      </c>
      <c r="N69" s="63">
        <f t="shared" si="64"/>
        <v>-0.7845792334</v>
      </c>
      <c r="O69" s="63">
        <f t="shared" si="64"/>
        <v>1.584337549</v>
      </c>
      <c r="P69" s="64"/>
      <c r="Q69" s="65">
        <f>vlookup($D69,'Outdoor Crop Baseline'!$B:$C,2,false)*(1+K69)/10^3</f>
        <v>38.19445974</v>
      </c>
      <c r="R69" s="65">
        <f>vlookup($D69,'Outdoor Crop Baseline'!$B:$C,2,false)*(1+L69)/10^3</f>
        <v>1.24263458</v>
      </c>
      <c r="S69" s="65">
        <f>vlookup($D69,'Outdoor Crop Baseline'!$B:$C,2,false)*(1+M69)/10^3</f>
        <v>33.88568913</v>
      </c>
      <c r="T69" s="65">
        <f>vlookup($D69,'Outdoor Crop Baseline'!$B:$C,2,false)*(1+N69)/10^3</f>
        <v>18.82344459</v>
      </c>
      <c r="U69" s="65">
        <f>vlookup($D69,'Outdoor Crop Baseline'!$B:$C,2,false)*(1+O69)/10^3</f>
        <v>225.8191512</v>
      </c>
      <c r="V69" s="65"/>
      <c r="W69" s="65"/>
      <c r="X69" s="65"/>
      <c r="Y69" s="65"/>
      <c r="Z69" s="65"/>
      <c r="AA69" s="65"/>
      <c r="AB69" s="65"/>
    </row>
    <row r="70">
      <c r="A70" s="61"/>
      <c r="B70" s="61"/>
      <c r="C70" s="13" t="s">
        <v>170</v>
      </c>
      <c r="D70" s="13" t="s">
        <v>171</v>
      </c>
      <c r="E70" s="48">
        <v>-99.9453036237788</v>
      </c>
      <c r="F70" s="48">
        <v>-100.0</v>
      </c>
      <c r="G70" s="48">
        <v>-100.0</v>
      </c>
      <c r="H70" s="48">
        <v>-100.0</v>
      </c>
      <c r="I70" s="48">
        <v>-99.0602258566152</v>
      </c>
      <c r="J70" s="62"/>
      <c r="K70" s="63">
        <f t="shared" ref="K70:O70" si="65">E70/100</f>
        <v>-0.9994530362</v>
      </c>
      <c r="L70" s="63">
        <f t="shared" si="65"/>
        <v>-1</v>
      </c>
      <c r="M70" s="63">
        <f t="shared" si="65"/>
        <v>-1</v>
      </c>
      <c r="N70" s="63">
        <f t="shared" si="65"/>
        <v>-1</v>
      </c>
      <c r="O70" s="63">
        <f t="shared" si="65"/>
        <v>-0.9906022586</v>
      </c>
      <c r="P70" s="64"/>
      <c r="Q70" s="65">
        <f>vlookup($D70,'Outdoor Crop Baseline'!$B:$C,2,false)*(1+K70)/10^3</f>
        <v>1.228929276</v>
      </c>
      <c r="R70" s="65">
        <f>vlookup($D70,'Outdoor Crop Baseline'!$B:$C,2,false)*(1+L70)/10^3</f>
        <v>0</v>
      </c>
      <c r="S70" s="65">
        <f>vlookup($D70,'Outdoor Crop Baseline'!$B:$C,2,false)*(1+M70)/10^3</f>
        <v>0</v>
      </c>
      <c r="T70" s="65">
        <f>vlookup($D70,'Outdoor Crop Baseline'!$B:$C,2,false)*(1+N70)/10^3</f>
        <v>0</v>
      </c>
      <c r="U70" s="65">
        <f>vlookup($D70,'Outdoor Crop Baseline'!$B:$C,2,false)*(1+O70)/10^3</f>
        <v>21.11503609</v>
      </c>
      <c r="V70" s="65"/>
      <c r="W70" s="65"/>
      <c r="X70" s="65"/>
      <c r="Y70" s="65"/>
      <c r="Z70" s="65"/>
      <c r="AA70" s="65"/>
      <c r="AB70" s="65"/>
    </row>
    <row r="71">
      <c r="A71" s="68"/>
      <c r="B71" s="68"/>
      <c r="C71" s="13" t="s">
        <v>172</v>
      </c>
      <c r="D71" s="13" t="s">
        <v>173</v>
      </c>
      <c r="E71" s="66">
        <v>-54.2099216879923</v>
      </c>
      <c r="F71" s="66">
        <v>-99.8178865072655</v>
      </c>
      <c r="G71" s="66">
        <v>-99.379261404865</v>
      </c>
      <c r="H71" s="66">
        <v>-97.3709581130993</v>
      </c>
      <c r="I71" s="66">
        <v>-92.2382467449471</v>
      </c>
      <c r="J71" s="64"/>
      <c r="K71" s="63">
        <f t="shared" ref="K71:O71" si="66">E71/100</f>
        <v>-0.5420992169</v>
      </c>
      <c r="L71" s="63">
        <f t="shared" si="66"/>
        <v>-0.9981788651</v>
      </c>
      <c r="M71" s="63">
        <f t="shared" si="66"/>
        <v>-0.993792614</v>
      </c>
      <c r="N71" s="63">
        <f t="shared" si="66"/>
        <v>-0.9737095811</v>
      </c>
      <c r="O71" s="63">
        <f t="shared" si="66"/>
        <v>-0.9223824674</v>
      </c>
      <c r="P71" s="64"/>
      <c r="Q71" s="65">
        <f>vlookup($D71,'Outdoor Crop Baseline'!$B:$C,2,false)*(1+K71)/10^3</f>
        <v>2987.664073</v>
      </c>
      <c r="R71" s="65">
        <f>vlookup($D71,'Outdoor Crop Baseline'!$B:$C,2,false)*(1+L71)/10^3</f>
        <v>11.88235442</v>
      </c>
      <c r="S71" s="65">
        <f>vlookup($D71,'Outdoor Crop Baseline'!$B:$C,2,false)*(1+M71)/10^3</f>
        <v>40.5013153</v>
      </c>
      <c r="T71" s="65">
        <f>vlookup($D71,'Outdoor Crop Baseline'!$B:$C,2,false)*(1+N71)/10^3</f>
        <v>171.537029</v>
      </c>
      <c r="U71" s="65">
        <f>vlookup($D71,'Outdoor Crop Baseline'!$B:$C,2,false)*(1+O71)/10^3</f>
        <v>506.4309169</v>
      </c>
      <c r="V71" s="65"/>
      <c r="W71" s="65"/>
      <c r="X71" s="65"/>
      <c r="Y71" s="65"/>
      <c r="Z71" s="65"/>
      <c r="AA71" s="65"/>
      <c r="AB71" s="65"/>
    </row>
    <row r="72">
      <c r="A72" s="61"/>
      <c r="B72" s="61"/>
      <c r="C72" s="13" t="s">
        <v>174</v>
      </c>
      <c r="D72" s="13" t="s">
        <v>175</v>
      </c>
      <c r="E72" s="66">
        <v>-97.4255305833348</v>
      </c>
      <c r="F72" s="66">
        <v>-88.708467470767</v>
      </c>
      <c r="G72" s="66">
        <v>-74.7521332646351</v>
      </c>
      <c r="H72" s="66">
        <v>-47.5169568041252</v>
      </c>
      <c r="I72" s="66">
        <v>-70.386680372743</v>
      </c>
      <c r="J72" s="64"/>
      <c r="K72" s="63">
        <f t="shared" ref="K72:O72" si="67">E72/100</f>
        <v>-0.9742553058</v>
      </c>
      <c r="L72" s="63">
        <f t="shared" si="67"/>
        <v>-0.8870846747</v>
      </c>
      <c r="M72" s="63">
        <f t="shared" si="67"/>
        <v>-0.7475213326</v>
      </c>
      <c r="N72" s="63">
        <f t="shared" si="67"/>
        <v>-0.475169568</v>
      </c>
      <c r="O72" s="63">
        <f t="shared" si="67"/>
        <v>-0.7038668037</v>
      </c>
      <c r="P72" s="64"/>
      <c r="Q72" s="65">
        <f>vlookup($D72,'Outdoor Crop Baseline'!$B:$C,2,false)*(1+K72)/10^3</f>
        <v>12.73835948</v>
      </c>
      <c r="R72" s="65">
        <f>vlookup($D72,'Outdoor Crop Baseline'!$B:$C,2,false)*(1+L72)/10^3</f>
        <v>55.8699977</v>
      </c>
      <c r="S72" s="65">
        <f>vlookup($D72,'Outdoor Crop Baseline'!$B:$C,2,false)*(1+M72)/10^3</f>
        <v>124.9253149</v>
      </c>
      <c r="T72" s="65">
        <f>vlookup($D72,'Outdoor Crop Baseline'!$B:$C,2,false)*(1+N72)/10^3</f>
        <v>259.6837493</v>
      </c>
      <c r="U72" s="65">
        <f>vlookup($D72,'Outdoor Crop Baseline'!$B:$C,2,false)*(1+O72)/10^3</f>
        <v>146.5253804</v>
      </c>
      <c r="V72" s="65"/>
      <c r="W72" s="65"/>
      <c r="X72" s="65"/>
      <c r="Y72" s="65"/>
      <c r="Z72" s="65"/>
      <c r="AA72" s="65"/>
      <c r="AB72" s="65"/>
    </row>
    <row r="73">
      <c r="A73" s="61"/>
      <c r="B73" s="61"/>
      <c r="C73" s="13" t="s">
        <v>176</v>
      </c>
      <c r="D73" s="13" t="s">
        <v>177</v>
      </c>
      <c r="E73" s="66">
        <v>-32.7720835924482</v>
      </c>
      <c r="F73" s="66">
        <v>-66.386677682355</v>
      </c>
      <c r="G73" s="66">
        <v>-78.494429073692</v>
      </c>
      <c r="H73" s="66">
        <v>-77.394618494696</v>
      </c>
      <c r="I73" s="66">
        <v>-68.4043303619896</v>
      </c>
      <c r="J73" s="64"/>
      <c r="K73" s="63">
        <f t="shared" ref="K73:O73" si="68">E73/100</f>
        <v>-0.3277208359</v>
      </c>
      <c r="L73" s="63">
        <f t="shared" si="68"/>
        <v>-0.6638667768</v>
      </c>
      <c r="M73" s="63">
        <f t="shared" si="68"/>
        <v>-0.7849442907</v>
      </c>
      <c r="N73" s="63">
        <f t="shared" si="68"/>
        <v>-0.7739461849</v>
      </c>
      <c r="O73" s="63">
        <f t="shared" si="68"/>
        <v>-0.6840433036</v>
      </c>
      <c r="P73" s="64"/>
      <c r="Q73" s="65">
        <f>vlookup($D73,'Outdoor Crop Baseline'!$B:$C,2,false)*(1+K73)/10^3</f>
        <v>76.68204702</v>
      </c>
      <c r="R73" s="65">
        <f>vlookup($D73,'Outdoor Crop Baseline'!$B:$C,2,false)*(1+L73)/10^3</f>
        <v>38.3402982</v>
      </c>
      <c r="S73" s="65">
        <f>vlookup($D73,'Outdoor Crop Baseline'!$B:$C,2,false)*(1+M73)/10^3</f>
        <v>24.52985737</v>
      </c>
      <c r="T73" s="65">
        <f>vlookup($D73,'Outdoor Crop Baseline'!$B:$C,2,false)*(1+N73)/10^3</f>
        <v>25.78433217</v>
      </c>
      <c r="U73" s="65">
        <f>vlookup($D73,'Outdoor Crop Baseline'!$B:$C,2,false)*(1+O73)/10^3</f>
        <v>36.03890696</v>
      </c>
      <c r="V73" s="65"/>
      <c r="W73" s="65"/>
      <c r="X73" s="65"/>
      <c r="Y73" s="65"/>
      <c r="Z73" s="65"/>
      <c r="AA73" s="65"/>
      <c r="AB73" s="65"/>
    </row>
    <row r="74">
      <c r="A74" s="61"/>
      <c r="B74" s="61"/>
      <c r="C74" s="13" t="s">
        <v>178</v>
      </c>
      <c r="D74" s="13" t="s">
        <v>179</v>
      </c>
      <c r="E74" s="48">
        <v>-16.6101616828033</v>
      </c>
      <c r="F74" s="48">
        <v>-86.3195988641985</v>
      </c>
      <c r="G74" s="48">
        <v>-87.114819128873</v>
      </c>
      <c r="H74" s="48">
        <v>-84.5419604067609</v>
      </c>
      <c r="I74" s="48">
        <v>-80.2983959250203</v>
      </c>
      <c r="J74" s="62"/>
      <c r="K74" s="63">
        <f t="shared" ref="K74:O74" si="69">E74/100</f>
        <v>-0.1661016168</v>
      </c>
      <c r="L74" s="63">
        <f t="shared" si="69"/>
        <v>-0.8631959886</v>
      </c>
      <c r="M74" s="63">
        <f t="shared" si="69"/>
        <v>-0.8711481913</v>
      </c>
      <c r="N74" s="63">
        <f t="shared" si="69"/>
        <v>-0.8454196041</v>
      </c>
      <c r="O74" s="63">
        <f t="shared" si="69"/>
        <v>-0.8029839593</v>
      </c>
      <c r="P74" s="64"/>
      <c r="Q74" s="65">
        <f>vlookup($D74,'Outdoor Crop Baseline'!$B:$C,2,false)*(1+K74)/10^3</f>
        <v>497.3980933</v>
      </c>
      <c r="R74" s="65">
        <f>vlookup($D74,'Outdoor Crop Baseline'!$B:$C,2,false)*(1+L74)/10^3</f>
        <v>81.59993565</v>
      </c>
      <c r="S74" s="65">
        <f>vlookup($D74,'Outdoor Crop Baseline'!$B:$C,2,false)*(1+M74)/10^3</f>
        <v>76.85665935</v>
      </c>
      <c r="T74" s="65">
        <f>vlookup($D74,'Outdoor Crop Baseline'!$B:$C,2,false)*(1+N74)/10^3</f>
        <v>92.20307384</v>
      </c>
      <c r="U74" s="65">
        <f>vlookup($D74,'Outdoor Crop Baseline'!$B:$C,2,false)*(1+O74)/10^3</f>
        <v>117.5148016</v>
      </c>
      <c r="V74" s="65"/>
      <c r="W74" s="65"/>
      <c r="X74" s="65"/>
      <c r="Y74" s="65"/>
      <c r="Z74" s="65"/>
      <c r="AA74" s="65"/>
      <c r="AB74" s="65"/>
    </row>
    <row r="75">
      <c r="A75" s="61"/>
      <c r="B75" s="61"/>
      <c r="C75" s="13" t="s">
        <v>180</v>
      </c>
      <c r="D75" s="13" t="s">
        <v>181</v>
      </c>
      <c r="E75" s="48">
        <v>-88.0</v>
      </c>
      <c r="F75" s="48">
        <v>35.8</v>
      </c>
      <c r="G75" s="48">
        <v>66.8</v>
      </c>
      <c r="H75" s="48">
        <v>182.0</v>
      </c>
      <c r="I75" s="48">
        <v>432.65814304945</v>
      </c>
      <c r="J75" s="62"/>
      <c r="K75" s="63">
        <f t="shared" ref="K75:O75" si="70">E75/100</f>
        <v>-0.88</v>
      </c>
      <c r="L75" s="63">
        <f t="shared" si="70"/>
        <v>0.358</v>
      </c>
      <c r="M75" s="63">
        <f t="shared" si="70"/>
        <v>0.668</v>
      </c>
      <c r="N75" s="63">
        <f t="shared" si="70"/>
        <v>1.82</v>
      </c>
      <c r="O75" s="63">
        <f t="shared" si="70"/>
        <v>4.32658143</v>
      </c>
      <c r="P75" s="64"/>
      <c r="Q75" s="65">
        <f>vlookup($D75,'Outdoor Crop Baseline'!$B:$C,2,false)*(1+K75)/10^3</f>
        <v>60.3491305</v>
      </c>
      <c r="R75" s="65">
        <f>vlookup($D75,'Outdoor Crop Baseline'!$B:$C,2,false)*(1+L75)/10^3</f>
        <v>682.9509934</v>
      </c>
      <c r="S75" s="65">
        <f>vlookup($D75,'Outdoor Crop Baseline'!$B:$C,2,false)*(1+M75)/10^3</f>
        <v>838.8529139</v>
      </c>
      <c r="T75" s="65">
        <f>vlookup($D75,'Outdoor Crop Baseline'!$B:$C,2,false)*(1+N75)/10^3</f>
        <v>1418.204567</v>
      </c>
      <c r="U75" s="65">
        <f>vlookup($D75,'Outdoor Crop Baseline'!$B:$C,2,false)*(1+O75)/10^3</f>
        <v>2678.787982</v>
      </c>
      <c r="V75" s="65"/>
      <c r="W75" s="65"/>
      <c r="X75" s="65"/>
      <c r="Y75" s="65"/>
      <c r="Z75" s="65"/>
      <c r="AA75" s="65"/>
      <c r="AB75" s="65"/>
    </row>
    <row r="76">
      <c r="A76" s="61"/>
      <c r="B76" s="61"/>
      <c r="C76" s="13" t="s">
        <v>182</v>
      </c>
      <c r="D76" s="13" t="s">
        <v>183</v>
      </c>
      <c r="E76" s="48">
        <v>11.327677451113</v>
      </c>
      <c r="F76" s="48">
        <v>-61.0315301829554</v>
      </c>
      <c r="G76" s="48">
        <v>-84.9268066973443</v>
      </c>
      <c r="H76" s="48">
        <v>-89.2718057901081</v>
      </c>
      <c r="I76" s="48">
        <v>-88.2065968627272</v>
      </c>
      <c r="J76" s="62"/>
      <c r="K76" s="63">
        <f t="shared" ref="K76:O76" si="71">E76/100</f>
        <v>0.1132767745</v>
      </c>
      <c r="L76" s="63">
        <f t="shared" si="71"/>
        <v>-0.6103153018</v>
      </c>
      <c r="M76" s="63">
        <f t="shared" si="71"/>
        <v>-0.849268067</v>
      </c>
      <c r="N76" s="63">
        <f t="shared" si="71"/>
        <v>-0.8927180579</v>
      </c>
      <c r="O76" s="63">
        <f t="shared" si="71"/>
        <v>-0.8820659686</v>
      </c>
      <c r="P76" s="64"/>
      <c r="Q76" s="65">
        <f>vlookup($D76,'Outdoor Crop Baseline'!$B:$C,2,false)*(1+K76)/10^3</f>
        <v>6381.966804</v>
      </c>
      <c r="R76" s="65">
        <f>vlookup($D76,'Outdoor Crop Baseline'!$B:$C,2,false)*(1+L76)/10^3</f>
        <v>2233.905229</v>
      </c>
      <c r="S76" s="65">
        <f>vlookup($D76,'Outdoor Crop Baseline'!$B:$C,2,false)*(1+M76)/10^3</f>
        <v>864.0853872</v>
      </c>
      <c r="T76" s="65">
        <f>vlookup($D76,'Outdoor Crop Baseline'!$B:$C,2,false)*(1+N76)/10^3</f>
        <v>615.0041111</v>
      </c>
      <c r="U76" s="65">
        <f>vlookup($D76,'Outdoor Crop Baseline'!$B:$C,2,false)*(1+O76)/10^3</f>
        <v>676.0682433</v>
      </c>
      <c r="V76" s="65"/>
      <c r="W76" s="65"/>
      <c r="X76" s="65"/>
      <c r="Y76" s="65"/>
      <c r="Z76" s="65"/>
      <c r="AA76" s="65"/>
      <c r="AB76" s="65"/>
    </row>
    <row r="77">
      <c r="A77" s="61"/>
      <c r="B77" s="61"/>
      <c r="C77" s="13" t="s">
        <v>184</v>
      </c>
      <c r="D77" s="13" t="s">
        <v>185</v>
      </c>
      <c r="E77" s="66">
        <v>1.66442133968017</v>
      </c>
      <c r="F77" s="66">
        <v>-86.2948779213237</v>
      </c>
      <c r="G77" s="66">
        <v>-98.648011525047</v>
      </c>
      <c r="H77" s="66">
        <v>-98.9473403144919</v>
      </c>
      <c r="I77" s="66">
        <v>-98.6267080202819</v>
      </c>
      <c r="J77" s="64"/>
      <c r="K77" s="63">
        <f t="shared" ref="K77:O77" si="72">E77/100</f>
        <v>0.0166442134</v>
      </c>
      <c r="L77" s="63">
        <f t="shared" si="72"/>
        <v>-0.8629487792</v>
      </c>
      <c r="M77" s="63">
        <f t="shared" si="72"/>
        <v>-0.9864801153</v>
      </c>
      <c r="N77" s="63">
        <f t="shared" si="72"/>
        <v>-0.9894734031</v>
      </c>
      <c r="O77" s="63">
        <f t="shared" si="72"/>
        <v>-0.9862670802</v>
      </c>
      <c r="P77" s="64"/>
      <c r="Q77" s="65">
        <f>vlookup($D77,'Outdoor Crop Baseline'!$B:$C,2,false)*(1+K77)/10^3</f>
        <v>9014.939493</v>
      </c>
      <c r="R77" s="65">
        <f>vlookup($D77,'Outdoor Crop Baseline'!$B:$C,2,false)*(1+L77)/10^3</f>
        <v>1215.281065</v>
      </c>
      <c r="S77" s="65">
        <f>vlookup($D77,'Outdoor Crop Baseline'!$B:$C,2,false)*(1+M77)/10^3</f>
        <v>119.8855424</v>
      </c>
      <c r="T77" s="65">
        <f>vlookup($D77,'Outdoor Crop Baseline'!$B:$C,2,false)*(1+N77)/10^3</f>
        <v>93.34301269</v>
      </c>
      <c r="U77" s="65">
        <f>vlookup($D77,'Outdoor Crop Baseline'!$B:$C,2,false)*(1+O77)/10^3</f>
        <v>121.7745986</v>
      </c>
      <c r="V77" s="65"/>
      <c r="W77" s="65"/>
      <c r="X77" s="65"/>
      <c r="Y77" s="65"/>
      <c r="Z77" s="65"/>
      <c r="AA77" s="65"/>
      <c r="AB77" s="65"/>
    </row>
    <row r="78">
      <c r="A78" s="68"/>
      <c r="B78" s="68"/>
      <c r="C78" s="13" t="s">
        <v>186</v>
      </c>
      <c r="D78" s="13" t="s">
        <v>187</v>
      </c>
      <c r="E78" s="66">
        <v>-24.209983019232</v>
      </c>
      <c r="F78" s="66">
        <v>-76.281159343273</v>
      </c>
      <c r="G78" s="66">
        <v>-85.359670276833</v>
      </c>
      <c r="H78" s="66">
        <v>-82.0507457954516</v>
      </c>
      <c r="I78" s="66">
        <v>-79.1245740630046</v>
      </c>
      <c r="J78" s="64"/>
      <c r="K78" s="63">
        <f t="shared" ref="K78:O78" si="73">E78/100</f>
        <v>-0.2420998302</v>
      </c>
      <c r="L78" s="63">
        <f t="shared" si="73"/>
        <v>-0.7628115934</v>
      </c>
      <c r="M78" s="63">
        <f t="shared" si="73"/>
        <v>-0.8535967028</v>
      </c>
      <c r="N78" s="63">
        <f t="shared" si="73"/>
        <v>-0.820507458</v>
      </c>
      <c r="O78" s="63">
        <f t="shared" si="73"/>
        <v>-0.7912457406</v>
      </c>
      <c r="P78" s="64"/>
      <c r="Q78" s="65">
        <f>vlookup($D78,'Outdoor Crop Baseline'!$B:$C,2,false)*(1+K78)/10^3</f>
        <v>31177.84866</v>
      </c>
      <c r="R78" s="65">
        <f>vlookup($D78,'Outdoor Crop Baseline'!$B:$C,2,false)*(1+L78)/10^3</f>
        <v>9757.253711</v>
      </c>
      <c r="S78" s="65">
        <f>vlookup($D78,'Outdoor Crop Baseline'!$B:$C,2,false)*(1+M78)/10^3</f>
        <v>6022.613567</v>
      </c>
      <c r="T78" s="65">
        <f>vlookup($D78,'Outdoor Crop Baseline'!$B:$C,2,false)*(1+N78)/10^3</f>
        <v>7383.810606</v>
      </c>
      <c r="U78" s="65">
        <f>vlookup($D78,'Outdoor Crop Baseline'!$B:$C,2,false)*(1+O78)/10^3</f>
        <v>8587.554094</v>
      </c>
      <c r="V78" s="65"/>
      <c r="W78" s="65"/>
      <c r="X78" s="65"/>
      <c r="Y78" s="65"/>
      <c r="Z78" s="65"/>
      <c r="AA78" s="65"/>
      <c r="AB78" s="65"/>
    </row>
    <row r="79">
      <c r="A79" s="61"/>
      <c r="B79" s="61"/>
      <c r="C79" s="13" t="s">
        <v>188</v>
      </c>
      <c r="D79" s="13" t="s">
        <v>189</v>
      </c>
      <c r="E79" s="48">
        <v>-29.0695726617973</v>
      </c>
      <c r="F79" s="48">
        <v>-60.8483362832137</v>
      </c>
      <c r="G79" s="48">
        <v>-76.7755168396183</v>
      </c>
      <c r="H79" s="48">
        <v>-62.3171532002703</v>
      </c>
      <c r="I79" s="48">
        <v>-55.6574217318662</v>
      </c>
      <c r="J79" s="62"/>
      <c r="K79" s="63">
        <f t="shared" ref="K79:O79" si="74">E79/100</f>
        <v>-0.2906957266</v>
      </c>
      <c r="L79" s="63">
        <f t="shared" si="74"/>
        <v>-0.6084833628</v>
      </c>
      <c r="M79" s="63">
        <f t="shared" si="74"/>
        <v>-0.7677551684</v>
      </c>
      <c r="N79" s="63">
        <f t="shared" si="74"/>
        <v>-0.623171532</v>
      </c>
      <c r="O79" s="63">
        <f t="shared" si="74"/>
        <v>-0.5565742173</v>
      </c>
      <c r="P79" s="64"/>
      <c r="Q79" s="65">
        <f>vlookup($D79,'Outdoor Crop Baseline'!$B:$C,2,false)*(1+K79)/10^3</f>
        <v>7547.985718</v>
      </c>
      <c r="R79" s="65">
        <f>vlookup($D79,'Outdoor Crop Baseline'!$B:$C,2,false)*(1+L79)/10^3</f>
        <v>4166.282506</v>
      </c>
      <c r="S79" s="65">
        <f>vlookup($D79,'Outdoor Crop Baseline'!$B:$C,2,false)*(1+M79)/10^3</f>
        <v>2471.408587</v>
      </c>
      <c r="T79" s="65">
        <f>vlookup($D79,'Outdoor Crop Baseline'!$B:$C,2,false)*(1+N79)/10^3</f>
        <v>4009.979922</v>
      </c>
      <c r="U79" s="65">
        <f>vlookup($D79,'Outdoor Crop Baseline'!$B:$C,2,false)*(1+O79)/10^3</f>
        <v>4718.668138</v>
      </c>
      <c r="V79" s="65"/>
      <c r="W79" s="65"/>
      <c r="X79" s="65"/>
      <c r="Y79" s="65"/>
      <c r="Z79" s="65"/>
      <c r="AA79" s="65"/>
      <c r="AB79" s="65"/>
    </row>
    <row r="80">
      <c r="A80" s="61"/>
      <c r="B80" s="61"/>
      <c r="C80" s="13" t="s">
        <v>190</v>
      </c>
      <c r="D80" s="13" t="s">
        <v>191</v>
      </c>
      <c r="E80" s="48">
        <v>-15.9227484635403</v>
      </c>
      <c r="F80" s="48">
        <v>-40.8251914958334</v>
      </c>
      <c r="G80" s="48">
        <v>-26.5595317812058</v>
      </c>
      <c r="H80" s="48">
        <v>135.780260478407</v>
      </c>
      <c r="I80" s="48">
        <v>37.2246540390212</v>
      </c>
      <c r="J80" s="62"/>
      <c r="K80" s="63">
        <f t="shared" ref="K80:O80" si="75">E80/100</f>
        <v>-0.1592274846</v>
      </c>
      <c r="L80" s="63">
        <f t="shared" si="75"/>
        <v>-0.408251915</v>
      </c>
      <c r="M80" s="63">
        <f t="shared" si="75"/>
        <v>-0.2655953178</v>
      </c>
      <c r="N80" s="63">
        <f t="shared" si="75"/>
        <v>1.357802605</v>
      </c>
      <c r="O80" s="63">
        <f t="shared" si="75"/>
        <v>0.3722465404</v>
      </c>
      <c r="P80" s="64"/>
      <c r="Q80" s="65">
        <f>vlookup($D80,'Outdoor Crop Baseline'!$B:$C,2,false)*(1+K80)/10^3</f>
        <v>412.5693269</v>
      </c>
      <c r="R80" s="65">
        <f>vlookup($D80,'Outdoor Crop Baseline'!$B:$C,2,false)*(1+L80)/10^3</f>
        <v>290.3723715</v>
      </c>
      <c r="S80" s="65">
        <f>vlookup($D80,'Outdoor Crop Baseline'!$B:$C,2,false)*(1+M80)/10^3</f>
        <v>360.3743461</v>
      </c>
      <c r="T80" s="65">
        <f>vlookup($D80,'Outdoor Crop Baseline'!$B:$C,2,false)*(1+N80)/10^3</f>
        <v>1156.980058</v>
      </c>
      <c r="U80" s="65">
        <f>vlookup($D80,'Outdoor Crop Baseline'!$B:$C,2,false)*(1+O80)/10^3</f>
        <v>673.3650556</v>
      </c>
      <c r="V80" s="65"/>
      <c r="W80" s="65"/>
      <c r="X80" s="65"/>
      <c r="Y80" s="65"/>
      <c r="Z80" s="65"/>
      <c r="AA80" s="65"/>
      <c r="AB80" s="65"/>
    </row>
    <row r="81">
      <c r="A81" s="61"/>
      <c r="B81" s="61"/>
      <c r="C81" s="13" t="s">
        <v>192</v>
      </c>
      <c r="D81" s="13" t="s">
        <v>193</v>
      </c>
      <c r="E81" s="66">
        <v>9.37E36</v>
      </c>
      <c r="F81" s="66">
        <v>9.37E36</v>
      </c>
      <c r="G81" s="66">
        <v>9.37E36</v>
      </c>
      <c r="H81" s="66">
        <v>9.37E36</v>
      </c>
      <c r="I81" s="66">
        <v>9.37E36</v>
      </c>
      <c r="J81" s="62"/>
      <c r="K81" s="67"/>
      <c r="L81" s="67"/>
      <c r="M81" s="67"/>
      <c r="N81" s="67"/>
      <c r="O81" s="67"/>
      <c r="P81" s="64"/>
      <c r="Q81" s="65">
        <f>vlookup($D81,'Outdoor Crop Baseline'!$B:$C,2,false)*(1+K81)/10^3</f>
        <v>208.0151351</v>
      </c>
      <c r="R81" s="65">
        <f>vlookup($D81,'Outdoor Crop Baseline'!$B:$C,2,false)*(1+L81)/10^3</f>
        <v>208.0151351</v>
      </c>
      <c r="S81" s="65">
        <f>vlookup($D81,'Outdoor Crop Baseline'!$B:$C,2,false)*(1+M81)/10^3</f>
        <v>208.0151351</v>
      </c>
      <c r="T81" s="65">
        <f>vlookup($D81,'Outdoor Crop Baseline'!$B:$C,2,false)*(1+N81)/10^3</f>
        <v>208.0151351</v>
      </c>
      <c r="U81" s="65">
        <f>vlookup($D81,'Outdoor Crop Baseline'!$B:$C,2,false)*(1+O81)/10^3</f>
        <v>208.0151351</v>
      </c>
      <c r="V81" s="65"/>
      <c r="W81" s="65"/>
      <c r="X81" s="65"/>
      <c r="Y81" s="65"/>
      <c r="Z81" s="65"/>
      <c r="AA81" s="65"/>
      <c r="AB81" s="65"/>
    </row>
    <row r="82">
      <c r="A82" s="61"/>
      <c r="B82" s="61"/>
      <c r="C82" s="13" t="s">
        <v>194</v>
      </c>
      <c r="D82" s="13" t="s">
        <v>195</v>
      </c>
      <c r="E82" s="48">
        <v>-74.8734692757563</v>
      </c>
      <c r="F82" s="48">
        <v>-91.1817892349387</v>
      </c>
      <c r="G82" s="48">
        <v>-91.9173804664011</v>
      </c>
      <c r="H82" s="48">
        <v>-89.53403844901</v>
      </c>
      <c r="I82" s="66">
        <v>-79.308635100565</v>
      </c>
      <c r="J82" s="64"/>
      <c r="K82" s="63">
        <f t="shared" ref="K82:O82" si="76">E82/100</f>
        <v>-0.7487346928</v>
      </c>
      <c r="L82" s="63">
        <f t="shared" si="76"/>
        <v>-0.9118178923</v>
      </c>
      <c r="M82" s="63">
        <f t="shared" si="76"/>
        <v>-0.9191738047</v>
      </c>
      <c r="N82" s="63">
        <f t="shared" si="76"/>
        <v>-0.8953403845</v>
      </c>
      <c r="O82" s="63">
        <f t="shared" si="76"/>
        <v>-0.793086351</v>
      </c>
      <c r="P82" s="64"/>
      <c r="Q82" s="65">
        <f>vlookup($D82,'Outdoor Crop Baseline'!$B:$C,2,false)*(1+K82)/10^3</f>
        <v>10739.81054</v>
      </c>
      <c r="R82" s="65">
        <f>vlookup($D82,'Outdoor Crop Baseline'!$B:$C,2,false)*(1+L82)/10^3</f>
        <v>3769.159935</v>
      </c>
      <c r="S82" s="65">
        <f>vlookup($D82,'Outdoor Crop Baseline'!$B:$C,2,false)*(1+M82)/10^3</f>
        <v>3454.746833</v>
      </c>
      <c r="T82" s="65">
        <f>vlookup($D82,'Outdoor Crop Baseline'!$B:$C,2,false)*(1+N82)/10^3</f>
        <v>4473.456579</v>
      </c>
      <c r="U82" s="65">
        <f>vlookup($D82,'Outdoor Crop Baseline'!$B:$C,2,false)*(1+O82)/10^3</f>
        <v>8844.091581</v>
      </c>
      <c r="V82" s="65"/>
      <c r="W82" s="65"/>
      <c r="X82" s="65"/>
      <c r="Y82" s="65"/>
      <c r="Z82" s="65"/>
      <c r="AA82" s="65"/>
      <c r="AB82" s="65"/>
    </row>
    <row r="83">
      <c r="A83" s="61"/>
      <c r="B83" s="61"/>
      <c r="C83" s="13" t="s">
        <v>196</v>
      </c>
      <c r="D83" s="13" t="s">
        <v>197</v>
      </c>
      <c r="E83" s="48">
        <v>-100.0</v>
      </c>
      <c r="F83" s="48">
        <v>-100.0</v>
      </c>
      <c r="G83" s="48">
        <v>-100.0</v>
      </c>
      <c r="H83" s="48">
        <v>-100.0</v>
      </c>
      <c r="I83" s="48">
        <v>-100.0</v>
      </c>
      <c r="J83" s="62"/>
      <c r="K83" s="63">
        <f t="shared" ref="K83:O83" si="77">E83/100</f>
        <v>-1</v>
      </c>
      <c r="L83" s="63">
        <f t="shared" si="77"/>
        <v>-1</v>
      </c>
      <c r="M83" s="63">
        <f t="shared" si="77"/>
        <v>-1</v>
      </c>
      <c r="N83" s="63">
        <f t="shared" si="77"/>
        <v>-1</v>
      </c>
      <c r="O83" s="63">
        <f t="shared" si="77"/>
        <v>-1</v>
      </c>
      <c r="P83" s="64"/>
      <c r="Q83" s="65">
        <f>vlookup($D83,'Outdoor Crop Baseline'!$B:$C,2,false)*(1+K83)/10^3</f>
        <v>0</v>
      </c>
      <c r="R83" s="65">
        <f>vlookup($D83,'Outdoor Crop Baseline'!$B:$C,2,false)*(1+L83)/10^3</f>
        <v>0</v>
      </c>
      <c r="S83" s="65">
        <f>vlookup($D83,'Outdoor Crop Baseline'!$B:$C,2,false)*(1+M83)/10^3</f>
        <v>0</v>
      </c>
      <c r="T83" s="65">
        <f>vlookup($D83,'Outdoor Crop Baseline'!$B:$C,2,false)*(1+N83)/10^3</f>
        <v>0</v>
      </c>
      <c r="U83" s="65">
        <f>vlookup($D83,'Outdoor Crop Baseline'!$B:$C,2,false)*(1+O83)/10^3</f>
        <v>0</v>
      </c>
      <c r="V83" s="65"/>
      <c r="W83" s="65"/>
      <c r="X83" s="65"/>
      <c r="Y83" s="65"/>
      <c r="Z83" s="65"/>
      <c r="AA83" s="65"/>
      <c r="AB83" s="65"/>
    </row>
    <row r="84">
      <c r="A84" s="61"/>
      <c r="B84" s="61"/>
      <c r="C84" s="13" t="s">
        <v>198</v>
      </c>
      <c r="D84" s="13" t="s">
        <v>199</v>
      </c>
      <c r="E84" s="48">
        <v>-100.0</v>
      </c>
      <c r="F84" s="48">
        <v>-100.0</v>
      </c>
      <c r="G84" s="48">
        <v>-100.0</v>
      </c>
      <c r="H84" s="48">
        <v>-100.0</v>
      </c>
      <c r="I84" s="48">
        <v>-100.0</v>
      </c>
      <c r="J84" s="62"/>
      <c r="K84" s="63">
        <f t="shared" ref="K84:O84" si="78">E84/100</f>
        <v>-1</v>
      </c>
      <c r="L84" s="63">
        <f t="shared" si="78"/>
        <v>-1</v>
      </c>
      <c r="M84" s="63">
        <f t="shared" si="78"/>
        <v>-1</v>
      </c>
      <c r="N84" s="63">
        <f t="shared" si="78"/>
        <v>-1</v>
      </c>
      <c r="O84" s="63">
        <f t="shared" si="78"/>
        <v>-1</v>
      </c>
      <c r="P84" s="64"/>
      <c r="Q84" s="65">
        <f>vlookup($D84,'Outdoor Crop Baseline'!$B:$C,2,false)*(1+K84)/10^3</f>
        <v>0</v>
      </c>
      <c r="R84" s="65">
        <f>vlookup($D84,'Outdoor Crop Baseline'!$B:$C,2,false)*(1+L84)/10^3</f>
        <v>0</v>
      </c>
      <c r="S84" s="65">
        <f>vlookup($D84,'Outdoor Crop Baseline'!$B:$C,2,false)*(1+M84)/10^3</f>
        <v>0</v>
      </c>
      <c r="T84" s="65">
        <f>vlookup($D84,'Outdoor Crop Baseline'!$B:$C,2,false)*(1+N84)/10^3</f>
        <v>0</v>
      </c>
      <c r="U84" s="65">
        <f>vlookup($D84,'Outdoor Crop Baseline'!$B:$C,2,false)*(1+O84)/10^3</f>
        <v>0</v>
      </c>
      <c r="V84" s="65"/>
      <c r="W84" s="65"/>
      <c r="X84" s="65"/>
      <c r="Y84" s="65"/>
      <c r="Z84" s="65"/>
      <c r="AA84" s="65"/>
      <c r="AB84" s="65"/>
    </row>
    <row r="85">
      <c r="A85" s="61"/>
      <c r="B85" s="61"/>
      <c r="C85" s="13" t="s">
        <v>200</v>
      </c>
      <c r="D85" s="13" t="s">
        <v>201</v>
      </c>
      <c r="E85" s="66">
        <v>-98.8833097428009</v>
      </c>
      <c r="F85" s="66">
        <v>-94.929622615961</v>
      </c>
      <c r="G85" s="66">
        <v>-83.8834433150188</v>
      </c>
      <c r="H85" s="66">
        <v>-78.4667282833168</v>
      </c>
      <c r="I85" s="66">
        <v>-61.4559424650677</v>
      </c>
      <c r="J85" s="64"/>
      <c r="K85" s="63">
        <f t="shared" ref="K85:O85" si="79">E85/100</f>
        <v>-0.9888330974</v>
      </c>
      <c r="L85" s="63">
        <f t="shared" si="79"/>
        <v>-0.9492962262</v>
      </c>
      <c r="M85" s="63">
        <f t="shared" si="79"/>
        <v>-0.8388344332</v>
      </c>
      <c r="N85" s="63">
        <f t="shared" si="79"/>
        <v>-0.7846672828</v>
      </c>
      <c r="O85" s="63">
        <f t="shared" si="79"/>
        <v>-0.6145594247</v>
      </c>
      <c r="P85" s="64"/>
      <c r="Q85" s="65">
        <f>vlookup($D85,'Outdoor Crop Baseline'!$B:$C,2,false)*(1+K85)/10^3</f>
        <v>61.62877808</v>
      </c>
      <c r="R85" s="65">
        <f>vlookup($D85,'Outdoor Crop Baseline'!$B:$C,2,false)*(1+L85)/10^3</f>
        <v>279.8279653</v>
      </c>
      <c r="S85" s="65">
        <f>vlookup($D85,'Outdoor Crop Baseline'!$B:$C,2,false)*(1+M85)/10^3</f>
        <v>889.4531755</v>
      </c>
      <c r="T85" s="65">
        <f>vlookup($D85,'Outdoor Crop Baseline'!$B:$C,2,false)*(1+N85)/10^3</f>
        <v>1188.395095</v>
      </c>
      <c r="U85" s="65">
        <f>vlookup($D85,'Outdoor Crop Baseline'!$B:$C,2,false)*(1+O85)/10^3</f>
        <v>2127.199689</v>
      </c>
      <c r="V85" s="65"/>
      <c r="W85" s="65"/>
      <c r="X85" s="65"/>
      <c r="Y85" s="65"/>
      <c r="Z85" s="65"/>
      <c r="AA85" s="65"/>
      <c r="AB85" s="65"/>
    </row>
    <row r="86">
      <c r="A86" s="61"/>
      <c r="B86" s="61"/>
      <c r="C86" s="13" t="s">
        <v>202</v>
      </c>
      <c r="D86" s="13" t="s">
        <v>203</v>
      </c>
      <c r="E86" s="66">
        <v>-16.1968556352895</v>
      </c>
      <c r="F86" s="66">
        <v>-45.3872244716321</v>
      </c>
      <c r="G86" s="66">
        <v>-79.8709050085366</v>
      </c>
      <c r="H86" s="66">
        <v>-85.2081840914916</v>
      </c>
      <c r="I86" s="66">
        <v>-81.3893988399667</v>
      </c>
      <c r="J86" s="64"/>
      <c r="K86" s="63">
        <f t="shared" ref="K86:O86" si="80">E86/100</f>
        <v>-0.1619685564</v>
      </c>
      <c r="L86" s="63">
        <f t="shared" si="80"/>
        <v>-0.4538722447</v>
      </c>
      <c r="M86" s="63">
        <f t="shared" si="80"/>
        <v>-0.7987090501</v>
      </c>
      <c r="N86" s="63">
        <f t="shared" si="80"/>
        <v>-0.8520818409</v>
      </c>
      <c r="O86" s="63">
        <f t="shared" si="80"/>
        <v>-0.8138939884</v>
      </c>
      <c r="P86" s="64"/>
      <c r="Q86" s="65">
        <f>vlookup($D86,'Outdoor Crop Baseline'!$B:$C,2,false)*(1+K86)/10^3</f>
        <v>4161.441732</v>
      </c>
      <c r="R86" s="65">
        <f>vlookup($D86,'Outdoor Crop Baseline'!$B:$C,2,false)*(1+L86)/10^3</f>
        <v>2711.925488</v>
      </c>
      <c r="S86" s="65">
        <f>vlookup($D86,'Outdoor Crop Baseline'!$B:$C,2,false)*(1+M86)/10^3</f>
        <v>999.5574338</v>
      </c>
      <c r="T86" s="65">
        <f>vlookup($D86,'Outdoor Crop Baseline'!$B:$C,2,false)*(1+N86)/10^3</f>
        <v>734.5223199</v>
      </c>
      <c r="U86" s="65">
        <f>vlookup($D86,'Outdoor Crop Baseline'!$B:$C,2,false)*(1+O86)/10^3</f>
        <v>924.1530603</v>
      </c>
      <c r="V86" s="65"/>
      <c r="W86" s="65"/>
      <c r="X86" s="65"/>
      <c r="Y86" s="65"/>
      <c r="Z86" s="65"/>
      <c r="AA86" s="65"/>
      <c r="AB86" s="65"/>
    </row>
    <row r="87">
      <c r="A87" s="61"/>
      <c r="B87" s="61"/>
      <c r="C87" s="13" t="s">
        <v>204</v>
      </c>
      <c r="D87" s="13" t="s">
        <v>205</v>
      </c>
      <c r="E87" s="66">
        <v>-49.3634120371112</v>
      </c>
      <c r="F87" s="66">
        <v>-70.9876854474956</v>
      </c>
      <c r="G87" s="66">
        <v>-96.35010311715</v>
      </c>
      <c r="H87" s="66">
        <v>-96.5679488457281</v>
      </c>
      <c r="I87" s="66">
        <v>-89.6380661306827</v>
      </c>
      <c r="J87" s="64"/>
      <c r="K87" s="63">
        <f t="shared" ref="K87:O87" si="81">E87/100</f>
        <v>-0.4936341204</v>
      </c>
      <c r="L87" s="63">
        <f t="shared" si="81"/>
        <v>-0.7098768545</v>
      </c>
      <c r="M87" s="63">
        <f t="shared" si="81"/>
        <v>-0.9635010312</v>
      </c>
      <c r="N87" s="63">
        <f t="shared" si="81"/>
        <v>-0.9656794885</v>
      </c>
      <c r="O87" s="63">
        <f t="shared" si="81"/>
        <v>-0.8963806613</v>
      </c>
      <c r="P87" s="64"/>
      <c r="Q87" s="65">
        <f>vlookup($D87,'Outdoor Crop Baseline'!$B:$C,2,false)*(1+K87)/10^3</f>
        <v>135.7665557</v>
      </c>
      <c r="R87" s="65">
        <f>vlookup($D87,'Outdoor Crop Baseline'!$B:$C,2,false)*(1+L87)/10^3</f>
        <v>77.78766654</v>
      </c>
      <c r="S87" s="65">
        <f>vlookup($D87,'Outdoor Crop Baseline'!$B:$C,2,false)*(1+M87)/10^3</f>
        <v>9.786084495</v>
      </c>
      <c r="T87" s="65">
        <f>vlookup($D87,'Outdoor Crop Baseline'!$B:$C,2,false)*(1+N87)/10^3</f>
        <v>9.201997664</v>
      </c>
      <c r="U87" s="65">
        <f>vlookup($D87,'Outdoor Crop Baseline'!$B:$C,2,false)*(1+O87)/10^3</f>
        <v>27.78236307</v>
      </c>
      <c r="V87" s="65"/>
      <c r="W87" s="65"/>
      <c r="X87" s="65"/>
      <c r="Y87" s="65"/>
      <c r="Z87" s="65"/>
      <c r="AA87" s="65"/>
      <c r="AB87" s="65"/>
    </row>
    <row r="88">
      <c r="A88" s="61"/>
      <c r="B88" s="61"/>
      <c r="C88" s="13" t="s">
        <v>206</v>
      </c>
      <c r="D88" s="13" t="s">
        <v>207</v>
      </c>
      <c r="E88" s="48">
        <v>-77.8248037844215</v>
      </c>
      <c r="F88" s="48">
        <v>-97.6113221045555</v>
      </c>
      <c r="G88" s="48">
        <v>-97.1331042649301</v>
      </c>
      <c r="H88" s="48">
        <v>-93.9079084359165</v>
      </c>
      <c r="I88" s="48">
        <v>-87.5782495680474</v>
      </c>
      <c r="J88" s="62"/>
      <c r="K88" s="63">
        <f t="shared" ref="K88:O88" si="82">E88/100</f>
        <v>-0.7782480378</v>
      </c>
      <c r="L88" s="63">
        <f t="shared" si="82"/>
        <v>-0.976113221</v>
      </c>
      <c r="M88" s="63">
        <f t="shared" si="82"/>
        <v>-0.9713310426</v>
      </c>
      <c r="N88" s="63">
        <f t="shared" si="82"/>
        <v>-0.9390790844</v>
      </c>
      <c r="O88" s="63">
        <f t="shared" si="82"/>
        <v>-0.8757824957</v>
      </c>
      <c r="P88" s="64"/>
      <c r="Q88" s="65">
        <f>vlookup($D88,'Outdoor Crop Baseline'!$B:$C,2,false)*(1+K88)/10^3</f>
        <v>2653.484262</v>
      </c>
      <c r="R88" s="65">
        <f>vlookup($D88,'Outdoor Crop Baseline'!$B:$C,2,false)*(1+L88)/10^3</f>
        <v>285.8292275</v>
      </c>
      <c r="S88" s="65">
        <f>vlookup($D88,'Outdoor Crop Baseline'!$B:$C,2,false)*(1+M88)/10^3</f>
        <v>343.0527803</v>
      </c>
      <c r="T88" s="65">
        <f>vlookup($D88,'Outdoor Crop Baseline'!$B:$C,2,false)*(1+N88)/10^3</f>
        <v>728.9797544</v>
      </c>
      <c r="U88" s="65">
        <f>vlookup($D88,'Outdoor Crop Baseline'!$B:$C,2,false)*(1+O88)/10^3</f>
        <v>1486.386815</v>
      </c>
      <c r="V88" s="65"/>
      <c r="W88" s="65"/>
      <c r="X88" s="65"/>
      <c r="Y88" s="65"/>
      <c r="Z88" s="65"/>
      <c r="AA88" s="65"/>
      <c r="AB88" s="65"/>
    </row>
    <row r="89">
      <c r="A89" s="68"/>
      <c r="B89" s="68"/>
      <c r="C89" s="13" t="s">
        <v>208</v>
      </c>
      <c r="D89" s="13" t="s">
        <v>209</v>
      </c>
      <c r="E89" s="48">
        <v>-2.53398367894984</v>
      </c>
      <c r="F89" s="48">
        <v>-76.6039445994293</v>
      </c>
      <c r="G89" s="48">
        <v>-85.1403431915294</v>
      </c>
      <c r="H89" s="48">
        <v>-87.7148126081945</v>
      </c>
      <c r="I89" s="66">
        <v>-87.1403997097449</v>
      </c>
      <c r="J89" s="64"/>
      <c r="K89" s="63">
        <f t="shared" ref="K89:O89" si="83">E89/100</f>
        <v>-0.02533983679</v>
      </c>
      <c r="L89" s="63">
        <f t="shared" si="83"/>
        <v>-0.766039446</v>
      </c>
      <c r="M89" s="63">
        <f t="shared" si="83"/>
        <v>-0.8514034319</v>
      </c>
      <c r="N89" s="63">
        <f t="shared" si="83"/>
        <v>-0.8771481261</v>
      </c>
      <c r="O89" s="63">
        <f t="shared" si="83"/>
        <v>-0.8714039971</v>
      </c>
      <c r="P89" s="64"/>
      <c r="Q89" s="65">
        <f>vlookup($D89,'Outdoor Crop Baseline'!$B:$C,2,false)*(1+K89)/10^3</f>
        <v>1238.045232</v>
      </c>
      <c r="R89" s="65">
        <f>vlookup($D89,'Outdoor Crop Baseline'!$B:$C,2,false)*(1+L89)/10^3</f>
        <v>297.1843514</v>
      </c>
      <c r="S89" s="65">
        <f>vlookup($D89,'Outdoor Crop Baseline'!$B:$C,2,false)*(1+M89)/10^3</f>
        <v>188.7522232</v>
      </c>
      <c r="T89" s="65">
        <f>vlookup($D89,'Outdoor Crop Baseline'!$B:$C,2,false)*(1+N89)/10^3</f>
        <v>156.0504702</v>
      </c>
      <c r="U89" s="65">
        <f>vlookup($D89,'Outdoor Crop Baseline'!$B:$C,2,false)*(1+O89)/10^3</f>
        <v>163.3468508</v>
      </c>
      <c r="V89" s="65"/>
      <c r="W89" s="65"/>
      <c r="X89" s="65"/>
      <c r="Y89" s="65"/>
      <c r="Z89" s="65"/>
      <c r="AA89" s="65"/>
      <c r="AB89" s="65"/>
    </row>
    <row r="90">
      <c r="A90" s="61"/>
      <c r="B90" s="61"/>
      <c r="C90" s="13" t="s">
        <v>210</v>
      </c>
      <c r="D90" s="13" t="s">
        <v>211</v>
      </c>
      <c r="E90" s="48">
        <v>-18.4833710127277</v>
      </c>
      <c r="F90" s="48">
        <v>-74.1972055590951</v>
      </c>
      <c r="G90" s="48">
        <v>-92.2313324127883</v>
      </c>
      <c r="H90" s="48">
        <v>-87.1868581324407</v>
      </c>
      <c r="I90" s="48">
        <v>-73.5837325120499</v>
      </c>
      <c r="J90" s="62"/>
      <c r="K90" s="63">
        <f t="shared" ref="K90:O90" si="84">E90/100</f>
        <v>-0.1848337101</v>
      </c>
      <c r="L90" s="63">
        <f t="shared" si="84"/>
        <v>-0.7419720556</v>
      </c>
      <c r="M90" s="63">
        <f t="shared" si="84"/>
        <v>-0.9223133241</v>
      </c>
      <c r="N90" s="63">
        <f t="shared" si="84"/>
        <v>-0.8718685813</v>
      </c>
      <c r="O90" s="63">
        <f t="shared" si="84"/>
        <v>-0.7358373251</v>
      </c>
      <c r="P90" s="64"/>
      <c r="Q90" s="65">
        <f>vlookup($D90,'Outdoor Crop Baseline'!$B:$C,2,false)*(1+K90)/10^3</f>
        <v>1687.942768</v>
      </c>
      <c r="R90" s="65">
        <f>vlookup($D90,'Outdoor Crop Baseline'!$B:$C,2,false)*(1+L90)/10^3</f>
        <v>534.2914791</v>
      </c>
      <c r="S90" s="65">
        <f>vlookup($D90,'Outdoor Crop Baseline'!$B:$C,2,false)*(1+M90)/10^3</f>
        <v>160.8636966</v>
      </c>
      <c r="T90" s="65">
        <f>vlookup($D90,'Outdoor Crop Baseline'!$B:$C,2,false)*(1+N90)/10^3</f>
        <v>265.3182598</v>
      </c>
      <c r="U90" s="65">
        <f>vlookup($D90,'Outdoor Crop Baseline'!$B:$C,2,false)*(1+O90)/10^3</f>
        <v>546.9944994</v>
      </c>
      <c r="V90" s="65"/>
      <c r="W90" s="65"/>
      <c r="X90" s="65"/>
      <c r="Y90" s="65"/>
      <c r="Z90" s="65"/>
      <c r="AA90" s="65"/>
      <c r="AB90" s="65"/>
    </row>
    <row r="91">
      <c r="A91" s="61"/>
      <c r="B91" s="61"/>
      <c r="C91" s="13" t="s">
        <v>212</v>
      </c>
      <c r="D91" s="13" t="s">
        <v>213</v>
      </c>
      <c r="E91" s="48">
        <v>5.73527356904753</v>
      </c>
      <c r="F91" s="48">
        <v>-80.2600135415684</v>
      </c>
      <c r="G91" s="48">
        <v>-92.5202398400784</v>
      </c>
      <c r="H91" s="48">
        <v>-84.2024709985224</v>
      </c>
      <c r="I91" s="48">
        <v>-72.0725223316497</v>
      </c>
      <c r="J91" s="62"/>
      <c r="K91" s="63">
        <f t="shared" ref="K91:O91" si="85">E91/100</f>
        <v>0.05735273569</v>
      </c>
      <c r="L91" s="63">
        <f t="shared" si="85"/>
        <v>-0.8026001354</v>
      </c>
      <c r="M91" s="63">
        <f t="shared" si="85"/>
        <v>-0.9252023984</v>
      </c>
      <c r="N91" s="63">
        <f t="shared" si="85"/>
        <v>-0.84202471</v>
      </c>
      <c r="O91" s="63">
        <f t="shared" si="85"/>
        <v>-0.7207252233</v>
      </c>
      <c r="P91" s="64"/>
      <c r="Q91" s="65">
        <f>vlookup($D91,'Outdoor Crop Baseline'!$B:$C,2,false)*(1+K91)/10^3</f>
        <v>7636.01477</v>
      </c>
      <c r="R91" s="65">
        <f>vlookup($D91,'Outdoor Crop Baseline'!$B:$C,2,false)*(1+L91)/10^3</f>
        <v>1425.586969</v>
      </c>
      <c r="S91" s="65">
        <f>vlookup($D91,'Outdoor Crop Baseline'!$B:$C,2,false)*(1+M91)/10^3</f>
        <v>540.1750724</v>
      </c>
      <c r="T91" s="65">
        <f>vlookup($D91,'Outdoor Crop Baseline'!$B:$C,2,false)*(1+N91)/10^3</f>
        <v>1140.869652</v>
      </c>
      <c r="U91" s="65">
        <f>vlookup($D91,'Outdoor Crop Baseline'!$B:$C,2,false)*(1+O91)/10^3</f>
        <v>2016.873128</v>
      </c>
      <c r="V91" s="65"/>
      <c r="W91" s="65"/>
      <c r="X91" s="65"/>
      <c r="Y91" s="65"/>
      <c r="Z91" s="65"/>
      <c r="AA91" s="65"/>
      <c r="AB91" s="65"/>
    </row>
    <row r="92">
      <c r="A92" s="61"/>
      <c r="B92" s="61"/>
      <c r="C92" s="13" t="s">
        <v>214</v>
      </c>
      <c r="D92" s="13" t="s">
        <v>215</v>
      </c>
      <c r="E92" s="48">
        <v>-13.8966544594988</v>
      </c>
      <c r="F92" s="48">
        <v>-76.3702954041646</v>
      </c>
      <c r="G92" s="48">
        <v>-86.8155208210566</v>
      </c>
      <c r="H92" s="48">
        <v>-86.3130564716499</v>
      </c>
      <c r="I92" s="48">
        <v>-84.2471553540418</v>
      </c>
      <c r="J92" s="62"/>
      <c r="K92" s="63">
        <f t="shared" ref="K92:O92" si="86">E92/100</f>
        <v>-0.1389665446</v>
      </c>
      <c r="L92" s="63">
        <f t="shared" si="86"/>
        <v>-0.763702954</v>
      </c>
      <c r="M92" s="63">
        <f t="shared" si="86"/>
        <v>-0.8681552082</v>
      </c>
      <c r="N92" s="63">
        <f t="shared" si="86"/>
        <v>-0.8631305647</v>
      </c>
      <c r="O92" s="63">
        <f t="shared" si="86"/>
        <v>-0.8424715535</v>
      </c>
      <c r="P92" s="64"/>
      <c r="Q92" s="65">
        <f>vlookup($D92,'Outdoor Crop Baseline'!$B:$C,2,false)*(1+K92)/10^3</f>
        <v>61101.05478</v>
      </c>
      <c r="R92" s="65">
        <f>vlookup($D92,'Outdoor Crop Baseline'!$B:$C,2,false)*(1+L92)/10^3</f>
        <v>16768.2204</v>
      </c>
      <c r="S92" s="65">
        <f>vlookup($D92,'Outdoor Crop Baseline'!$B:$C,2,false)*(1+M92)/10^3</f>
        <v>9356.031168</v>
      </c>
      <c r="T92" s="65">
        <f>vlookup($D92,'Outdoor Crop Baseline'!$B:$C,2,false)*(1+N92)/10^3</f>
        <v>9712.592246</v>
      </c>
      <c r="U92" s="65">
        <f>vlookup($D92,'Outdoor Crop Baseline'!$B:$C,2,false)*(1+O92)/10^3</f>
        <v>11178.60656</v>
      </c>
      <c r="V92" s="65"/>
      <c r="W92" s="65"/>
      <c r="X92" s="65"/>
      <c r="Y92" s="65"/>
      <c r="Z92" s="65"/>
      <c r="AA92" s="65"/>
      <c r="AB92" s="65"/>
    </row>
    <row r="93">
      <c r="A93" s="61"/>
      <c r="B93" s="61"/>
      <c r="C93" s="13" t="s">
        <v>216</v>
      </c>
      <c r="D93" s="13" t="s">
        <v>217</v>
      </c>
      <c r="E93" s="48">
        <v>-95.9872662102699</v>
      </c>
      <c r="F93" s="48">
        <v>-100.0</v>
      </c>
      <c r="G93" s="48">
        <v>-100.0</v>
      </c>
      <c r="H93" s="48">
        <v>-98.0986084809853</v>
      </c>
      <c r="I93" s="48">
        <v>-88.1670218526102</v>
      </c>
      <c r="J93" s="62"/>
      <c r="K93" s="63">
        <f t="shared" ref="K93:O93" si="87">E93/100</f>
        <v>-0.9598726621</v>
      </c>
      <c r="L93" s="63">
        <f t="shared" si="87"/>
        <v>-1</v>
      </c>
      <c r="M93" s="63">
        <f t="shared" si="87"/>
        <v>-1</v>
      </c>
      <c r="N93" s="63">
        <f t="shared" si="87"/>
        <v>-0.9809860848</v>
      </c>
      <c r="O93" s="63">
        <f t="shared" si="87"/>
        <v>-0.8816702185</v>
      </c>
      <c r="P93" s="64"/>
      <c r="Q93" s="65">
        <f>vlookup($D93,'Outdoor Crop Baseline'!$B:$C,2,false)*(1+K93)/10^3</f>
        <v>26.71214221</v>
      </c>
      <c r="R93" s="65">
        <f>vlookup($D93,'Outdoor Crop Baseline'!$B:$C,2,false)*(1+L93)/10^3</f>
        <v>0</v>
      </c>
      <c r="S93" s="65">
        <f>vlookup($D93,'Outdoor Crop Baseline'!$B:$C,2,false)*(1+M93)/10^3</f>
        <v>0</v>
      </c>
      <c r="T93" s="65">
        <f>vlookup($D93,'Outdoor Crop Baseline'!$B:$C,2,false)*(1+N93)/10^3</f>
        <v>12.65726642</v>
      </c>
      <c r="U93" s="65">
        <f>vlookup($D93,'Outdoor Crop Baseline'!$B:$C,2,false)*(1+O93)/10^3</f>
        <v>78.7702877</v>
      </c>
      <c r="V93" s="65"/>
      <c r="W93" s="65"/>
      <c r="X93" s="65"/>
      <c r="Y93" s="65"/>
      <c r="Z93" s="65"/>
      <c r="AA93" s="65"/>
      <c r="AB93" s="65"/>
    </row>
    <row r="94">
      <c r="A94" s="68"/>
      <c r="B94" s="68"/>
      <c r="C94" s="13" t="s">
        <v>218</v>
      </c>
      <c r="D94" s="13" t="s">
        <v>219</v>
      </c>
      <c r="E94" s="66">
        <v>-100.0</v>
      </c>
      <c r="F94" s="66">
        <v>-100.0</v>
      </c>
      <c r="G94" s="66">
        <v>-100.0</v>
      </c>
      <c r="H94" s="66">
        <v>-100.0</v>
      </c>
      <c r="I94" s="66">
        <v>-100.0</v>
      </c>
      <c r="J94" s="64"/>
      <c r="K94" s="63">
        <f t="shared" ref="K94:O94" si="88">E94/100</f>
        <v>-1</v>
      </c>
      <c r="L94" s="63">
        <f t="shared" si="88"/>
        <v>-1</v>
      </c>
      <c r="M94" s="63">
        <f t="shared" si="88"/>
        <v>-1</v>
      </c>
      <c r="N94" s="63">
        <f t="shared" si="88"/>
        <v>-1</v>
      </c>
      <c r="O94" s="63">
        <f t="shared" si="88"/>
        <v>-1</v>
      </c>
      <c r="P94" s="64"/>
      <c r="Q94" s="65">
        <f>vlookup($D94,'Outdoor Crop Baseline'!$B:$C,2,false)*(1+K94)/10^3</f>
        <v>0</v>
      </c>
      <c r="R94" s="65">
        <f>vlookup($D94,'Outdoor Crop Baseline'!$B:$C,2,false)*(1+L94)/10^3</f>
        <v>0</v>
      </c>
      <c r="S94" s="65">
        <f>vlookup($D94,'Outdoor Crop Baseline'!$B:$C,2,false)*(1+M94)/10^3</f>
        <v>0</v>
      </c>
      <c r="T94" s="65">
        <f>vlookup($D94,'Outdoor Crop Baseline'!$B:$C,2,false)*(1+N94)/10^3</f>
        <v>0</v>
      </c>
      <c r="U94" s="65">
        <f>vlookup($D94,'Outdoor Crop Baseline'!$B:$C,2,false)*(1+O94)/10^3</f>
        <v>0</v>
      </c>
      <c r="V94" s="65"/>
      <c r="W94" s="65"/>
      <c r="X94" s="65"/>
      <c r="Y94" s="65"/>
      <c r="Z94" s="65"/>
      <c r="AA94" s="65"/>
      <c r="AB94" s="65"/>
    </row>
    <row r="95">
      <c r="A95" s="61"/>
      <c r="B95" s="61"/>
      <c r="C95" s="13" t="s">
        <v>220</v>
      </c>
      <c r="D95" s="13" t="s">
        <v>221</v>
      </c>
      <c r="E95" s="48">
        <v>179.690205966955</v>
      </c>
      <c r="F95" s="48">
        <v>471.487613311596</v>
      </c>
      <c r="G95" s="48">
        <v>936.275519375862</v>
      </c>
      <c r="H95" s="48">
        <v>1204.93521718319</v>
      </c>
      <c r="I95" s="48">
        <v>1474.27467915611</v>
      </c>
      <c r="J95" s="62"/>
      <c r="K95" s="63">
        <f t="shared" ref="K95:O95" si="89">E95/100</f>
        <v>1.79690206</v>
      </c>
      <c r="L95" s="63">
        <f t="shared" si="89"/>
        <v>4.714876133</v>
      </c>
      <c r="M95" s="63">
        <f t="shared" si="89"/>
        <v>9.362755194</v>
      </c>
      <c r="N95" s="63">
        <f t="shared" si="89"/>
        <v>12.04935217</v>
      </c>
      <c r="O95" s="63">
        <f t="shared" si="89"/>
        <v>14.74274679</v>
      </c>
      <c r="P95" s="64"/>
      <c r="Q95" s="65">
        <f>vlookup($D95,'Outdoor Crop Baseline'!$B:$C,2,false)*(1+K95)/10^3</f>
        <v>988.1145565</v>
      </c>
      <c r="R95" s="65">
        <f>vlookup($D95,'Outdoor Crop Baseline'!$B:$C,2,false)*(1+L95)/10^3</f>
        <v>2019.002516</v>
      </c>
      <c r="S95" s="65">
        <f>vlookup($D95,'Outdoor Crop Baseline'!$B:$C,2,false)*(1+M95)/10^3</f>
        <v>3661.04677</v>
      </c>
      <c r="T95" s="65">
        <f>vlookup($D95,'Outdoor Crop Baseline'!$B:$C,2,false)*(1+N95)/10^3</f>
        <v>4610.191762</v>
      </c>
      <c r="U95" s="65">
        <f>vlookup($D95,'Outdoor Crop Baseline'!$B:$C,2,false)*(1+O95)/10^3</f>
        <v>5561.738285</v>
      </c>
      <c r="V95" s="65"/>
      <c r="W95" s="65"/>
      <c r="X95" s="65"/>
      <c r="Y95" s="65"/>
      <c r="Z95" s="65"/>
      <c r="AA95" s="65"/>
      <c r="AB95" s="65"/>
    </row>
    <row r="96">
      <c r="A96" s="61"/>
      <c r="B96" s="61"/>
      <c r="C96" s="13" t="s">
        <v>222</v>
      </c>
      <c r="D96" s="13" t="s">
        <v>223</v>
      </c>
      <c r="E96" s="48">
        <v>-64.1298618101681</v>
      </c>
      <c r="F96" s="48">
        <v>-93.3817384772336</v>
      </c>
      <c r="G96" s="48">
        <v>-86.2979271837146</v>
      </c>
      <c r="H96" s="48">
        <v>-82.0966471496129</v>
      </c>
      <c r="I96" s="66">
        <v>-65.8557657884331</v>
      </c>
      <c r="J96" s="64"/>
      <c r="K96" s="63">
        <f t="shared" ref="K96:O96" si="90">E96/100</f>
        <v>-0.6412986181</v>
      </c>
      <c r="L96" s="63">
        <f t="shared" si="90"/>
        <v>-0.9338173848</v>
      </c>
      <c r="M96" s="63">
        <f t="shared" si="90"/>
        <v>-0.8629792718</v>
      </c>
      <c r="N96" s="63">
        <f t="shared" si="90"/>
        <v>-0.8209664715</v>
      </c>
      <c r="O96" s="63">
        <f t="shared" si="90"/>
        <v>-0.6585576579</v>
      </c>
      <c r="P96" s="64"/>
      <c r="Q96" s="65">
        <f>vlookup($D96,'Outdoor Crop Baseline'!$B:$C,2,false)*(1+K96)/10^3</f>
        <v>16904.22742</v>
      </c>
      <c r="R96" s="65">
        <f>vlookup($D96,'Outdoor Crop Baseline'!$B:$C,2,false)*(1+L96)/10^3</f>
        <v>3118.934121</v>
      </c>
      <c r="S96" s="65">
        <f>vlookup($D96,'Outdoor Crop Baseline'!$B:$C,2,false)*(1+M96)/10^3</f>
        <v>6457.264085</v>
      </c>
      <c r="T96" s="65">
        <f>vlookup($D96,'Outdoor Crop Baseline'!$B:$C,2,false)*(1+N96)/10^3</f>
        <v>8437.167056</v>
      </c>
      <c r="U96" s="65">
        <f>vlookup($D96,'Outdoor Crop Baseline'!$B:$C,2,false)*(1+O96)/10^3</f>
        <v>16090.87473</v>
      </c>
      <c r="V96" s="65"/>
      <c r="W96" s="65"/>
      <c r="X96" s="65"/>
      <c r="Y96" s="65"/>
      <c r="Z96" s="65"/>
      <c r="AA96" s="65"/>
      <c r="AB96" s="65"/>
    </row>
    <row r="97">
      <c r="A97" s="61"/>
      <c r="B97" s="61"/>
      <c r="C97" s="13" t="s">
        <v>224</v>
      </c>
      <c r="D97" s="13" t="s">
        <v>225</v>
      </c>
      <c r="E97" s="66">
        <v>62.6266861685192</v>
      </c>
      <c r="F97" s="66">
        <v>40.7253784747053</v>
      </c>
      <c r="G97" s="66">
        <v>81.7451559588623</v>
      </c>
      <c r="H97" s="66">
        <v>-1.25848034139233</v>
      </c>
      <c r="I97" s="48">
        <v>28.5702798643511</v>
      </c>
      <c r="J97" s="62"/>
      <c r="K97" s="63">
        <f t="shared" ref="K97:O97" si="91">E97/100</f>
        <v>0.6262668617</v>
      </c>
      <c r="L97" s="63">
        <f t="shared" si="91"/>
        <v>0.4072537847</v>
      </c>
      <c r="M97" s="63">
        <f t="shared" si="91"/>
        <v>0.8174515596</v>
      </c>
      <c r="N97" s="63">
        <f t="shared" si="91"/>
        <v>-0.01258480341</v>
      </c>
      <c r="O97" s="63">
        <f t="shared" si="91"/>
        <v>0.2857027986</v>
      </c>
      <c r="P97" s="64"/>
      <c r="Q97" s="65">
        <f>vlookup($D97,'Outdoor Crop Baseline'!$B:$C,2,false)*(1+K97)/10^3</f>
        <v>1361.800917</v>
      </c>
      <c r="R97" s="65">
        <f>vlookup($D97,'Outdoor Crop Baseline'!$B:$C,2,false)*(1+L97)/10^3</f>
        <v>1178.404074</v>
      </c>
      <c r="S97" s="65">
        <f>vlookup($D97,'Outdoor Crop Baseline'!$B:$C,2,false)*(1+M97)/10^3</f>
        <v>1521.894874</v>
      </c>
      <c r="T97" s="65">
        <f>vlookup($D97,'Outdoor Crop Baseline'!$B:$C,2,false)*(1+N97)/10^3</f>
        <v>826.8402635</v>
      </c>
      <c r="U97" s="65">
        <f>vlookup($D97,'Outdoor Crop Baseline'!$B:$C,2,false)*(1+O97)/10^3</f>
        <v>1076.61989</v>
      </c>
      <c r="V97" s="65"/>
      <c r="W97" s="65"/>
      <c r="X97" s="65"/>
      <c r="Y97" s="65"/>
      <c r="Z97" s="65"/>
      <c r="AA97" s="65"/>
      <c r="AB97" s="65"/>
    </row>
    <row r="98">
      <c r="A98" s="61"/>
      <c r="B98" s="61"/>
      <c r="C98" s="13" t="s">
        <v>226</v>
      </c>
      <c r="D98" s="13" t="s">
        <v>227</v>
      </c>
      <c r="E98" s="66">
        <v>9.37E36</v>
      </c>
      <c r="F98" s="66">
        <v>9.37E36</v>
      </c>
      <c r="G98" s="66">
        <v>9.37E36</v>
      </c>
      <c r="H98" s="66">
        <v>9.37E36</v>
      </c>
      <c r="I98" s="66">
        <v>9.37E36</v>
      </c>
      <c r="J98" s="62"/>
      <c r="K98" s="67"/>
      <c r="L98" s="67"/>
      <c r="M98" s="67"/>
      <c r="N98" s="67"/>
      <c r="O98" s="67"/>
      <c r="P98" s="64"/>
      <c r="Q98" s="65">
        <f>vlookup($D98,'Outdoor Crop Baseline'!$B:$C,2,false)*(1+K98)/10^3</f>
        <v>2594.100984</v>
      </c>
      <c r="R98" s="65">
        <f>vlookup($D98,'Outdoor Crop Baseline'!$B:$C,2,false)*(1+L98)/10^3</f>
        <v>2594.100984</v>
      </c>
      <c r="S98" s="65">
        <f>vlookup($D98,'Outdoor Crop Baseline'!$B:$C,2,false)*(1+M98)/10^3</f>
        <v>2594.100984</v>
      </c>
      <c r="T98" s="65">
        <f>vlookup($D98,'Outdoor Crop Baseline'!$B:$C,2,false)*(1+N98)/10^3</f>
        <v>2594.100984</v>
      </c>
      <c r="U98" s="65">
        <f>vlookup($D98,'Outdoor Crop Baseline'!$B:$C,2,false)*(1+O98)/10^3</f>
        <v>2594.100984</v>
      </c>
      <c r="V98" s="65"/>
      <c r="W98" s="65"/>
      <c r="X98" s="65"/>
      <c r="Y98" s="65"/>
      <c r="Z98" s="65"/>
      <c r="AA98" s="65"/>
      <c r="AB98" s="65"/>
    </row>
    <row r="99">
      <c r="A99" s="61"/>
      <c r="B99" s="61"/>
      <c r="C99" s="13" t="s">
        <v>228</v>
      </c>
      <c r="D99" s="13" t="s">
        <v>229</v>
      </c>
      <c r="E99" s="48">
        <v>-20.799823423471</v>
      </c>
      <c r="F99" s="48">
        <v>-54.8670590996669</v>
      </c>
      <c r="G99" s="48">
        <v>-67.2384636149374</v>
      </c>
      <c r="H99" s="48">
        <v>-68.9143614477926</v>
      </c>
      <c r="I99" s="48">
        <v>-69.5671126799748</v>
      </c>
      <c r="J99" s="62"/>
      <c r="K99" s="63">
        <f t="shared" ref="K99:O99" si="92">E99/100</f>
        <v>-0.2079982342</v>
      </c>
      <c r="L99" s="63">
        <f t="shared" si="92"/>
        <v>-0.548670591</v>
      </c>
      <c r="M99" s="63">
        <f t="shared" si="92"/>
        <v>-0.6723846361</v>
      </c>
      <c r="N99" s="63">
        <f t="shared" si="92"/>
        <v>-0.6891436145</v>
      </c>
      <c r="O99" s="63">
        <f t="shared" si="92"/>
        <v>-0.6956711268</v>
      </c>
      <c r="P99" s="64"/>
      <c r="Q99" s="65">
        <f>vlookup($D99,'Outdoor Crop Baseline'!$B:$C,2,false)*(1+K99)/10^3</f>
        <v>14714.9053</v>
      </c>
      <c r="R99" s="65">
        <f>vlookup($D99,'Outdoor Crop Baseline'!$B:$C,2,false)*(1+L99)/10^3</f>
        <v>8385.422611</v>
      </c>
      <c r="S99" s="65">
        <f>vlookup($D99,'Outdoor Crop Baseline'!$B:$C,2,false)*(1+M99)/10^3</f>
        <v>6086.891802</v>
      </c>
      <c r="T99" s="65">
        <f>vlookup($D99,'Outdoor Crop Baseline'!$B:$C,2,false)*(1+N99)/10^3</f>
        <v>5775.5203</v>
      </c>
      <c r="U99" s="65">
        <f>vlookup($D99,'Outdoor Crop Baseline'!$B:$C,2,false)*(1+O99)/10^3</f>
        <v>5654.243139</v>
      </c>
      <c r="V99" s="65"/>
      <c r="W99" s="65"/>
      <c r="X99" s="65"/>
      <c r="Y99" s="65"/>
      <c r="Z99" s="65"/>
      <c r="AA99" s="65"/>
      <c r="AB99" s="65"/>
    </row>
    <row r="100">
      <c r="A100" s="61"/>
      <c r="B100" s="61"/>
      <c r="C100" s="13" t="s">
        <v>230</v>
      </c>
      <c r="D100" s="13" t="s">
        <v>231</v>
      </c>
      <c r="E100" s="48">
        <v>-1.63731019390285</v>
      </c>
      <c r="F100" s="48">
        <v>-70.7625161142944</v>
      </c>
      <c r="G100" s="48">
        <v>-94.3577229866505</v>
      </c>
      <c r="H100" s="48">
        <v>-94.0286970525103</v>
      </c>
      <c r="I100" s="48">
        <v>-86.3724419518333</v>
      </c>
      <c r="J100" s="62"/>
      <c r="K100" s="63">
        <f t="shared" ref="K100:O100" si="93">E100/100</f>
        <v>-0.01637310194</v>
      </c>
      <c r="L100" s="63">
        <f t="shared" si="93"/>
        <v>-0.7076251611</v>
      </c>
      <c r="M100" s="63">
        <f t="shared" si="93"/>
        <v>-0.9435772299</v>
      </c>
      <c r="N100" s="63">
        <f t="shared" si="93"/>
        <v>-0.9402869705</v>
      </c>
      <c r="O100" s="63">
        <f t="shared" si="93"/>
        <v>-0.8637244195</v>
      </c>
      <c r="P100" s="64"/>
      <c r="Q100" s="65">
        <f>vlookup($D100,'Outdoor Crop Baseline'!$B:$C,2,false)*(1+K100)/10^3</f>
        <v>9004.373251</v>
      </c>
      <c r="R100" s="65">
        <f>vlookup($D100,'Outdoor Crop Baseline'!$B:$C,2,false)*(1+L100)/10^3</f>
        <v>2676.474366</v>
      </c>
      <c r="S100" s="65">
        <f>vlookup($D100,'Outdoor Crop Baseline'!$B:$C,2,false)*(1+M100)/10^3</f>
        <v>516.5085289</v>
      </c>
      <c r="T100" s="65">
        <f>vlookup($D100,'Outdoor Crop Baseline'!$B:$C,2,false)*(1+N100)/10^3</f>
        <v>546.628408</v>
      </c>
      <c r="U100" s="65">
        <f>vlookup($D100,'Outdoor Crop Baseline'!$B:$C,2,false)*(1+O100)/10^3</f>
        <v>1247.501664</v>
      </c>
      <c r="V100" s="65"/>
      <c r="W100" s="65"/>
      <c r="X100" s="65"/>
      <c r="Y100" s="65"/>
      <c r="Z100" s="65"/>
      <c r="AA100" s="65"/>
      <c r="AB100" s="65"/>
    </row>
    <row r="101">
      <c r="A101" s="61"/>
      <c r="B101" s="61"/>
      <c r="C101" s="13" t="s">
        <v>232</v>
      </c>
      <c r="D101" s="13" t="s">
        <v>233</v>
      </c>
      <c r="E101" s="48">
        <v>-14.3674935913157</v>
      </c>
      <c r="F101" s="48">
        <v>-52.9939636964437</v>
      </c>
      <c r="G101" s="48">
        <v>-74.2458558152753</v>
      </c>
      <c r="H101" s="48">
        <v>-76.9456725104759</v>
      </c>
      <c r="I101" s="48">
        <v>-76.2466220128709</v>
      </c>
      <c r="J101" s="62"/>
      <c r="K101" s="63">
        <f t="shared" ref="K101:O101" si="94">E101/100</f>
        <v>-0.1436749359</v>
      </c>
      <c r="L101" s="63">
        <f t="shared" si="94"/>
        <v>-0.529939637</v>
      </c>
      <c r="M101" s="63">
        <f t="shared" si="94"/>
        <v>-0.7424585582</v>
      </c>
      <c r="N101" s="63">
        <f t="shared" si="94"/>
        <v>-0.7694567251</v>
      </c>
      <c r="O101" s="63">
        <f t="shared" si="94"/>
        <v>-0.7624662201</v>
      </c>
      <c r="P101" s="64"/>
      <c r="Q101" s="65">
        <f>vlookup($D101,'Outdoor Crop Baseline'!$B:$C,2,false)*(1+K101)/10^3</f>
        <v>31531.66191</v>
      </c>
      <c r="R101" s="65">
        <f>vlookup($D101,'Outdoor Crop Baseline'!$B:$C,2,false)*(1+L101)/10^3</f>
        <v>17308.59584</v>
      </c>
      <c r="S101" s="65">
        <f>vlookup($D101,'Outdoor Crop Baseline'!$B:$C,2,false)*(1+M101)/10^3</f>
        <v>9483.209136</v>
      </c>
      <c r="T101" s="65">
        <f>vlookup($D101,'Outdoor Crop Baseline'!$B:$C,2,false)*(1+N101)/10^3</f>
        <v>8489.080728</v>
      </c>
      <c r="U101" s="65">
        <f>vlookup($D101,'Outdoor Crop Baseline'!$B:$C,2,false)*(1+O101)/10^3</f>
        <v>8746.485595</v>
      </c>
      <c r="V101" s="65"/>
      <c r="W101" s="65"/>
      <c r="X101" s="65"/>
      <c r="Y101" s="65"/>
      <c r="Z101" s="65"/>
      <c r="AA101" s="65"/>
      <c r="AB101" s="65"/>
    </row>
    <row r="102">
      <c r="A102" s="61"/>
      <c r="B102" s="61"/>
      <c r="C102" s="13" t="s">
        <v>234</v>
      </c>
      <c r="D102" s="13" t="s">
        <v>235</v>
      </c>
      <c r="E102" s="66">
        <v>506.463065531475</v>
      </c>
      <c r="F102" s="66">
        <v>-99.9999999999999</v>
      </c>
      <c r="G102" s="66">
        <v>-99.9999999999999</v>
      </c>
      <c r="H102" s="66">
        <v>193.707757570456</v>
      </c>
      <c r="I102" s="66">
        <v>-42.9709805934541</v>
      </c>
      <c r="J102" s="64"/>
      <c r="K102" s="63">
        <f t="shared" ref="K102:O102" si="95">E102/100</f>
        <v>5.064630655</v>
      </c>
      <c r="L102" s="63">
        <f t="shared" si="95"/>
        <v>-1</v>
      </c>
      <c r="M102" s="63">
        <f t="shared" si="95"/>
        <v>-1</v>
      </c>
      <c r="N102" s="63">
        <f t="shared" si="95"/>
        <v>1.937077576</v>
      </c>
      <c r="O102" s="63">
        <f t="shared" si="95"/>
        <v>-0.4297098059</v>
      </c>
      <c r="P102" s="64"/>
      <c r="Q102" s="65">
        <f>vlookup($D102,'Outdoor Crop Baseline'!$B:$C,2,false)*(1+K102)/10^3</f>
        <v>95.49517671</v>
      </c>
      <c r="R102" s="65">
        <f>vlookup($D102,'Outdoor Crop Baseline'!$B:$C,2,false)*(1+L102)/10^3</f>
        <v>0</v>
      </c>
      <c r="S102" s="65">
        <f>vlookup($D102,'Outdoor Crop Baseline'!$B:$C,2,false)*(1+M102)/10^3</f>
        <v>0</v>
      </c>
      <c r="T102" s="65">
        <f>vlookup($D102,'Outdoor Crop Baseline'!$B:$C,2,false)*(1+N102)/10^3</f>
        <v>46.24795112</v>
      </c>
      <c r="U102" s="65">
        <f>vlookup($D102,'Outdoor Crop Baseline'!$B:$C,2,false)*(1+O102)/10^3</f>
        <v>8.979930675</v>
      </c>
      <c r="V102" s="65"/>
      <c r="W102" s="65"/>
      <c r="X102" s="65"/>
      <c r="Y102" s="65"/>
      <c r="Z102" s="65"/>
      <c r="AA102" s="65"/>
      <c r="AB102" s="65"/>
    </row>
    <row r="103">
      <c r="A103" s="61"/>
      <c r="B103" s="61"/>
      <c r="C103" s="13" t="s">
        <v>236</v>
      </c>
      <c r="D103" s="13" t="s">
        <v>237</v>
      </c>
      <c r="E103" s="48">
        <v>-100.0</v>
      </c>
      <c r="F103" s="48">
        <v>-100.0</v>
      </c>
      <c r="G103" s="48">
        <v>-100.0</v>
      </c>
      <c r="H103" s="48">
        <v>-100.0</v>
      </c>
      <c r="I103" s="66">
        <v>-99.7887479379068</v>
      </c>
      <c r="J103" s="64"/>
      <c r="K103" s="63">
        <f t="shared" ref="K103:O103" si="96">E103/100</f>
        <v>-1</v>
      </c>
      <c r="L103" s="63">
        <f t="shared" si="96"/>
        <v>-1</v>
      </c>
      <c r="M103" s="63">
        <f t="shared" si="96"/>
        <v>-1</v>
      </c>
      <c r="N103" s="63">
        <f t="shared" si="96"/>
        <v>-1</v>
      </c>
      <c r="O103" s="63">
        <f t="shared" si="96"/>
        <v>-0.9978874794</v>
      </c>
      <c r="P103" s="64"/>
      <c r="Q103" s="65">
        <f>vlookup($D103,'Outdoor Crop Baseline'!$B:$C,2,false)*(1+K103)/10^3</f>
        <v>0</v>
      </c>
      <c r="R103" s="65">
        <f>vlookup($D103,'Outdoor Crop Baseline'!$B:$C,2,false)*(1+L103)/10^3</f>
        <v>0</v>
      </c>
      <c r="S103" s="65">
        <f>vlookup($D103,'Outdoor Crop Baseline'!$B:$C,2,false)*(1+M103)/10^3</f>
        <v>0</v>
      </c>
      <c r="T103" s="65">
        <f>vlookup($D103,'Outdoor Crop Baseline'!$B:$C,2,false)*(1+N103)/10^3</f>
        <v>0</v>
      </c>
      <c r="U103" s="65">
        <f>vlookup($D103,'Outdoor Crop Baseline'!$B:$C,2,false)*(1+O103)/10^3</f>
        <v>298.6575303</v>
      </c>
      <c r="V103" s="65"/>
      <c r="W103" s="65"/>
      <c r="X103" s="65"/>
      <c r="Y103" s="65"/>
      <c r="Z103" s="65"/>
      <c r="AA103" s="65"/>
      <c r="AB103" s="65"/>
    </row>
    <row r="104">
      <c r="A104" s="61"/>
      <c r="B104" s="61"/>
      <c r="C104" s="13" t="s">
        <v>238</v>
      </c>
      <c r="D104" s="13" t="s">
        <v>239</v>
      </c>
      <c r="E104" s="48">
        <v>-12.6312279440858</v>
      </c>
      <c r="F104" s="48">
        <v>-91.4918164458124</v>
      </c>
      <c r="G104" s="48">
        <v>-89.5489273723753</v>
      </c>
      <c r="H104" s="48">
        <v>-88.291956585394</v>
      </c>
      <c r="I104" s="66">
        <v>-93.2177835234821</v>
      </c>
      <c r="J104" s="64"/>
      <c r="K104" s="63">
        <f t="shared" ref="K104:O104" si="97">E104/100</f>
        <v>-0.1263122794</v>
      </c>
      <c r="L104" s="63">
        <f t="shared" si="97"/>
        <v>-0.9149181645</v>
      </c>
      <c r="M104" s="63">
        <f t="shared" si="97"/>
        <v>-0.8954892737</v>
      </c>
      <c r="N104" s="63">
        <f t="shared" si="97"/>
        <v>-0.8829195659</v>
      </c>
      <c r="O104" s="63">
        <f t="shared" si="97"/>
        <v>-0.9321778352</v>
      </c>
      <c r="P104" s="64"/>
      <c r="Q104" s="65">
        <f>vlookup($D104,'Outdoor Crop Baseline'!$B:$C,2,false)*(1+K104)/10^3</f>
        <v>2039.308329</v>
      </c>
      <c r="R104" s="65">
        <f>vlookup($D104,'Outdoor Crop Baseline'!$B:$C,2,false)*(1+L104)/10^3</f>
        <v>198.5928059</v>
      </c>
      <c r="S104" s="65">
        <f>vlookup($D104,'Outdoor Crop Baseline'!$B:$C,2,false)*(1+M104)/10^3</f>
        <v>243.9425319</v>
      </c>
      <c r="T104" s="65">
        <f>vlookup($D104,'Outdoor Crop Baseline'!$B:$C,2,false)*(1+N104)/10^3</f>
        <v>273.2819736</v>
      </c>
      <c r="U104" s="65">
        <f>vlookup($D104,'Outdoor Crop Baseline'!$B:$C,2,false)*(1+O104)/10^3</f>
        <v>158.3063402</v>
      </c>
      <c r="V104" s="65"/>
      <c r="W104" s="65"/>
      <c r="X104" s="65"/>
      <c r="Y104" s="65"/>
      <c r="Z104" s="65"/>
      <c r="AA104" s="65"/>
      <c r="AB104" s="65"/>
    </row>
    <row r="105">
      <c r="A105" s="61"/>
      <c r="B105" s="61"/>
      <c r="C105" s="13" t="s">
        <v>240</v>
      </c>
      <c r="D105" s="13" t="s">
        <v>241</v>
      </c>
      <c r="E105" s="48">
        <v>-46.0417280732439</v>
      </c>
      <c r="F105" s="48">
        <v>-81.5455024199062</v>
      </c>
      <c r="G105" s="48">
        <v>-59.1848143669025</v>
      </c>
      <c r="H105" s="48">
        <v>-31.0038375954549</v>
      </c>
      <c r="I105" s="48">
        <v>-41.1561469414028</v>
      </c>
      <c r="J105" s="62"/>
      <c r="K105" s="63">
        <f t="shared" ref="K105:O105" si="98">E105/100</f>
        <v>-0.4604172807</v>
      </c>
      <c r="L105" s="63">
        <f t="shared" si="98"/>
        <v>-0.8154550242</v>
      </c>
      <c r="M105" s="63">
        <f t="shared" si="98"/>
        <v>-0.5918481437</v>
      </c>
      <c r="N105" s="63">
        <f t="shared" si="98"/>
        <v>-0.310038376</v>
      </c>
      <c r="O105" s="63">
        <f t="shared" si="98"/>
        <v>-0.4115614694</v>
      </c>
      <c r="P105" s="64"/>
      <c r="Q105" s="65">
        <f>vlookup($D105,'Outdoor Crop Baseline'!$B:$C,2,false)*(1+K105)/10^3</f>
        <v>1099.136877</v>
      </c>
      <c r="R105" s="65">
        <f>vlookup($D105,'Outdoor Crop Baseline'!$B:$C,2,false)*(1+L105)/10^3</f>
        <v>375.9204681</v>
      </c>
      <c r="S105" s="65">
        <f>vlookup($D105,'Outdoor Crop Baseline'!$B:$C,2,false)*(1+M105)/10^3</f>
        <v>831.410534</v>
      </c>
      <c r="T105" s="65">
        <f>vlookup($D105,'Outdoor Crop Baseline'!$B:$C,2,false)*(1+N105)/10^3</f>
        <v>1405.460623</v>
      </c>
      <c r="U105" s="65">
        <f>vlookup($D105,'Outdoor Crop Baseline'!$B:$C,2,false)*(1+O105)/10^3</f>
        <v>1198.656788</v>
      </c>
      <c r="V105" s="65"/>
      <c r="W105" s="65"/>
      <c r="X105" s="65"/>
      <c r="Y105" s="65"/>
      <c r="Z105" s="65"/>
      <c r="AA105" s="65"/>
      <c r="AB105" s="65"/>
    </row>
    <row r="106">
      <c r="A106" s="61"/>
      <c r="B106" s="61"/>
      <c r="C106" s="13" t="s">
        <v>242</v>
      </c>
      <c r="D106" s="13" t="s">
        <v>243</v>
      </c>
      <c r="E106" s="48">
        <v>-2.39803562616625</v>
      </c>
      <c r="F106" s="48">
        <v>-33.4086490985314</v>
      </c>
      <c r="G106" s="48">
        <v>-47.7220064655813</v>
      </c>
      <c r="H106" s="48">
        <v>-56.1932061377274</v>
      </c>
      <c r="I106" s="66">
        <v>-23.1187375720117</v>
      </c>
      <c r="J106" s="64"/>
      <c r="K106" s="63">
        <f t="shared" ref="K106:O106" si="99">E106/100</f>
        <v>-0.02398035626</v>
      </c>
      <c r="L106" s="63">
        <f t="shared" si="99"/>
        <v>-0.334086491</v>
      </c>
      <c r="M106" s="63">
        <f t="shared" si="99"/>
        <v>-0.4772200647</v>
      </c>
      <c r="N106" s="63">
        <f t="shared" si="99"/>
        <v>-0.5619320614</v>
      </c>
      <c r="O106" s="63">
        <f t="shared" si="99"/>
        <v>-0.2311873757</v>
      </c>
      <c r="P106" s="64"/>
      <c r="Q106" s="65">
        <f>vlookup($D106,'Outdoor Crop Baseline'!$B:$C,2,false)*(1+K106)/10^3</f>
        <v>5569.48772</v>
      </c>
      <c r="R106" s="65">
        <f>vlookup($D106,'Outdoor Crop Baseline'!$B:$C,2,false)*(1+L106)/10^3</f>
        <v>3799.92056</v>
      </c>
      <c r="S106" s="65">
        <f>vlookup($D106,'Outdoor Crop Baseline'!$B:$C,2,false)*(1+M106)/10^3</f>
        <v>2983.153514</v>
      </c>
      <c r="T106" s="65">
        <f>vlookup($D106,'Outdoor Crop Baseline'!$B:$C,2,false)*(1+N106)/10^3</f>
        <v>2499.759119</v>
      </c>
      <c r="U106" s="65">
        <f>vlookup($D106,'Outdoor Crop Baseline'!$B:$C,2,false)*(1+O106)/10^3</f>
        <v>4387.096609</v>
      </c>
      <c r="V106" s="65"/>
      <c r="W106" s="65"/>
      <c r="X106" s="65"/>
      <c r="Y106" s="65"/>
      <c r="Z106" s="65"/>
      <c r="AA106" s="65"/>
      <c r="AB106" s="65"/>
    </row>
    <row r="107">
      <c r="A107" s="61"/>
      <c r="B107" s="61"/>
      <c r="C107" s="13" t="s">
        <v>244</v>
      </c>
      <c r="D107" s="13" t="s">
        <v>245</v>
      </c>
      <c r="E107" s="48">
        <v>-100.0</v>
      </c>
      <c r="F107" s="48">
        <v>-100.0</v>
      </c>
      <c r="G107" s="48">
        <v>-100.0</v>
      </c>
      <c r="H107" s="48">
        <v>-99.9217905268395</v>
      </c>
      <c r="I107" s="48">
        <v>-97.9754026410363</v>
      </c>
      <c r="J107" s="62"/>
      <c r="K107" s="63">
        <f t="shared" ref="K107:O107" si="100">E107/100</f>
        <v>-1</v>
      </c>
      <c r="L107" s="63">
        <f t="shared" si="100"/>
        <v>-1</v>
      </c>
      <c r="M107" s="63">
        <f t="shared" si="100"/>
        <v>-1</v>
      </c>
      <c r="N107" s="63">
        <f t="shared" si="100"/>
        <v>-0.9992179053</v>
      </c>
      <c r="O107" s="63">
        <f t="shared" si="100"/>
        <v>-0.9797540264</v>
      </c>
      <c r="P107" s="64"/>
      <c r="Q107" s="65">
        <f>vlookup($D107,'Outdoor Crop Baseline'!$B:$C,2,false)*(1+K107)/10^3</f>
        <v>0</v>
      </c>
      <c r="R107" s="65">
        <f>vlookup($D107,'Outdoor Crop Baseline'!$B:$C,2,false)*(1+L107)/10^3</f>
        <v>0</v>
      </c>
      <c r="S107" s="65">
        <f>vlookup($D107,'Outdoor Crop Baseline'!$B:$C,2,false)*(1+M107)/10^3</f>
        <v>0</v>
      </c>
      <c r="T107" s="65">
        <f>vlookup($D107,'Outdoor Crop Baseline'!$B:$C,2,false)*(1+N107)/10^3</f>
        <v>9.398923795</v>
      </c>
      <c r="U107" s="65">
        <f>vlookup($D107,'Outdoor Crop Baseline'!$B:$C,2,false)*(1+O107)/10^3</f>
        <v>243.3085856</v>
      </c>
      <c r="V107" s="65"/>
      <c r="W107" s="65"/>
      <c r="X107" s="65"/>
      <c r="Y107" s="65"/>
      <c r="Z107" s="65"/>
      <c r="AA107" s="65"/>
      <c r="AB107" s="65"/>
    </row>
    <row r="108">
      <c r="A108" s="68"/>
      <c r="B108" s="68"/>
      <c r="C108" s="13" t="s">
        <v>246</v>
      </c>
      <c r="D108" s="13" t="s">
        <v>247</v>
      </c>
      <c r="E108" s="48">
        <v>-10.087833357186</v>
      </c>
      <c r="F108" s="48">
        <v>-84.8056625595732</v>
      </c>
      <c r="G108" s="48">
        <v>-87.9822034679173</v>
      </c>
      <c r="H108" s="48">
        <v>-84.9992907618663</v>
      </c>
      <c r="I108" s="66">
        <v>-81.8235442121357</v>
      </c>
      <c r="J108" s="64"/>
      <c r="K108" s="63">
        <f t="shared" ref="K108:O108" si="101">E108/100</f>
        <v>-0.1008783336</v>
      </c>
      <c r="L108" s="63">
        <f t="shared" si="101"/>
        <v>-0.8480566256</v>
      </c>
      <c r="M108" s="63">
        <f t="shared" si="101"/>
        <v>-0.8798220347</v>
      </c>
      <c r="N108" s="63">
        <f t="shared" si="101"/>
        <v>-0.8499929076</v>
      </c>
      <c r="O108" s="63">
        <f t="shared" si="101"/>
        <v>-0.8182354421</v>
      </c>
      <c r="P108" s="64"/>
      <c r="Q108" s="65">
        <f>vlookup($D108,'Outdoor Crop Baseline'!$B:$C,2,false)*(1+K108)/10^3</f>
        <v>1863.545032</v>
      </c>
      <c r="R108" s="65">
        <f>vlookup($D108,'Outdoor Crop Baseline'!$B:$C,2,false)*(1+L108)/10^3</f>
        <v>314.9221414</v>
      </c>
      <c r="S108" s="65">
        <f>vlookup($D108,'Outdoor Crop Baseline'!$B:$C,2,false)*(1+M108)/10^3</f>
        <v>249.0842548</v>
      </c>
      <c r="T108" s="65">
        <f>vlookup($D108,'Outdoor Crop Baseline'!$B:$C,2,false)*(1+N108)/10^3</f>
        <v>310.9089484</v>
      </c>
      <c r="U108" s="65">
        <f>vlookup($D108,'Outdoor Crop Baseline'!$B:$C,2,false)*(1+O108)/10^3</f>
        <v>376.7303709</v>
      </c>
      <c r="V108" s="65"/>
      <c r="W108" s="65"/>
      <c r="X108" s="65"/>
      <c r="Y108" s="65"/>
      <c r="Z108" s="65"/>
      <c r="AA108" s="65"/>
      <c r="AB108" s="65"/>
    </row>
    <row r="109">
      <c r="A109" s="61"/>
      <c r="B109" s="61"/>
      <c r="C109" s="13" t="s">
        <v>248</v>
      </c>
      <c r="D109" s="13" t="s">
        <v>249</v>
      </c>
      <c r="E109" s="48">
        <v>-19.5803648621154</v>
      </c>
      <c r="F109" s="48">
        <v>-77.1964902949972</v>
      </c>
      <c r="G109" s="48">
        <v>-80.3893204242664</v>
      </c>
      <c r="H109" s="48">
        <v>-78.5167671442239</v>
      </c>
      <c r="I109" s="66">
        <v>-73.9977325580248</v>
      </c>
      <c r="J109" s="64"/>
      <c r="K109" s="63">
        <f t="shared" ref="K109:O109" si="102">E109/100</f>
        <v>-0.1958036486</v>
      </c>
      <c r="L109" s="63">
        <f t="shared" si="102"/>
        <v>-0.7719649029</v>
      </c>
      <c r="M109" s="63">
        <f t="shared" si="102"/>
        <v>-0.8038932042</v>
      </c>
      <c r="N109" s="63">
        <f t="shared" si="102"/>
        <v>-0.7851676714</v>
      </c>
      <c r="O109" s="63">
        <f t="shared" si="102"/>
        <v>-0.7399773256</v>
      </c>
      <c r="P109" s="64"/>
      <c r="Q109" s="65">
        <f>vlookup($D109,'Outdoor Crop Baseline'!$B:$C,2,false)*(1+K109)/10^3</f>
        <v>1.139232018</v>
      </c>
      <c r="R109" s="65">
        <f>vlookup($D109,'Outdoor Crop Baseline'!$B:$C,2,false)*(1+L109)/10^3</f>
        <v>0.3230366356</v>
      </c>
      <c r="S109" s="65">
        <f>vlookup($D109,'Outdoor Crop Baseline'!$B:$C,2,false)*(1+M109)/10^3</f>
        <v>0.2778067076</v>
      </c>
      <c r="T109" s="65">
        <f>vlookup($D109,'Outdoor Crop Baseline'!$B:$C,2,false)*(1+N109)/10^3</f>
        <v>0.3043334712</v>
      </c>
      <c r="U109" s="65">
        <f>vlookup($D109,'Outdoor Crop Baseline'!$B:$C,2,false)*(1+O109)/10^3</f>
        <v>0.3683505347</v>
      </c>
      <c r="V109" s="65"/>
      <c r="W109" s="65"/>
      <c r="X109" s="65"/>
      <c r="Y109" s="65"/>
      <c r="Z109" s="65"/>
      <c r="AA109" s="65"/>
      <c r="AB109" s="65"/>
    </row>
    <row r="110">
      <c r="A110" s="61"/>
      <c r="B110" s="61"/>
      <c r="C110" s="13" t="s">
        <v>250</v>
      </c>
      <c r="D110" s="13" t="s">
        <v>251</v>
      </c>
      <c r="E110" s="48">
        <v>20.0830557956341</v>
      </c>
      <c r="F110" s="48">
        <v>-0.821789547127491</v>
      </c>
      <c r="G110" s="48">
        <v>21.1355035998468</v>
      </c>
      <c r="H110" s="48">
        <v>-1.65116493319934</v>
      </c>
      <c r="I110" s="48">
        <v>17.4829769869044</v>
      </c>
      <c r="J110" s="62"/>
      <c r="K110" s="63">
        <f t="shared" ref="K110:O110" si="103">E110/100</f>
        <v>0.200830558</v>
      </c>
      <c r="L110" s="63">
        <f t="shared" si="103"/>
        <v>-0.008217895471</v>
      </c>
      <c r="M110" s="63">
        <f t="shared" si="103"/>
        <v>0.211355036</v>
      </c>
      <c r="N110" s="63">
        <f t="shared" si="103"/>
        <v>-0.01651164933</v>
      </c>
      <c r="O110" s="63">
        <f t="shared" si="103"/>
        <v>0.1748297699</v>
      </c>
      <c r="P110" s="64"/>
      <c r="Q110" s="65">
        <f>vlookup($D110,'Outdoor Crop Baseline'!$B:$C,2,false)*(1+K110)/10^3</f>
        <v>378.2410071</v>
      </c>
      <c r="R110" s="65">
        <f>vlookup($D110,'Outdoor Crop Baseline'!$B:$C,2,false)*(1+L110)/10^3</f>
        <v>312.3943337</v>
      </c>
      <c r="S110" s="65">
        <f>vlookup($D110,'Outdoor Crop Baseline'!$B:$C,2,false)*(1+M110)/10^3</f>
        <v>381.556037</v>
      </c>
      <c r="T110" s="65">
        <f>vlookup($D110,'Outdoor Crop Baseline'!$B:$C,2,false)*(1+N110)/10^3</f>
        <v>309.7819436</v>
      </c>
      <c r="U110" s="65">
        <f>vlookup($D110,'Outdoor Crop Baseline'!$B:$C,2,false)*(1+O110)/10^3</f>
        <v>370.0512053</v>
      </c>
      <c r="V110" s="65"/>
      <c r="W110" s="65"/>
      <c r="X110" s="65"/>
      <c r="Y110" s="65"/>
      <c r="Z110" s="65"/>
      <c r="AA110" s="65"/>
      <c r="AB110" s="65"/>
    </row>
    <row r="111">
      <c r="A111" s="61"/>
      <c r="B111" s="61"/>
      <c r="C111" s="13" t="s">
        <v>252</v>
      </c>
      <c r="D111" s="13" t="s">
        <v>253</v>
      </c>
      <c r="E111" s="48">
        <v>-34.1936603794829</v>
      </c>
      <c r="F111" s="48">
        <v>-71.8166324629903</v>
      </c>
      <c r="G111" s="48">
        <v>-86.5416395710178</v>
      </c>
      <c r="H111" s="48">
        <v>-87.0989609557799</v>
      </c>
      <c r="I111" s="48">
        <v>-81.0629746100721</v>
      </c>
      <c r="J111" s="62"/>
      <c r="K111" s="63">
        <f t="shared" ref="K111:O111" si="104">E111/100</f>
        <v>-0.3419366038</v>
      </c>
      <c r="L111" s="63">
        <f t="shared" si="104"/>
        <v>-0.7181663246</v>
      </c>
      <c r="M111" s="63">
        <f t="shared" si="104"/>
        <v>-0.8654163957</v>
      </c>
      <c r="N111" s="63">
        <f t="shared" si="104"/>
        <v>-0.8709896096</v>
      </c>
      <c r="O111" s="63">
        <f t="shared" si="104"/>
        <v>-0.8106297461</v>
      </c>
      <c r="P111" s="64"/>
      <c r="Q111" s="65">
        <f>vlookup($D111,'Outdoor Crop Baseline'!$B:$C,2,false)*(1+K111)/10^3</f>
        <v>13761.57797</v>
      </c>
      <c r="R111" s="65">
        <f>vlookup($D111,'Outdoor Crop Baseline'!$B:$C,2,false)*(1+L111)/10^3</f>
        <v>5893.772729</v>
      </c>
      <c r="S111" s="65">
        <f>vlookup($D111,'Outdoor Crop Baseline'!$B:$C,2,false)*(1+M111)/10^3</f>
        <v>2814.444284</v>
      </c>
      <c r="T111" s="65">
        <f>vlookup($D111,'Outdoor Crop Baseline'!$B:$C,2,false)*(1+N111)/10^3</f>
        <v>2697.895913</v>
      </c>
      <c r="U111" s="65">
        <f>vlookup($D111,'Outdoor Crop Baseline'!$B:$C,2,false)*(1+O111)/10^3</f>
        <v>3960.155707</v>
      </c>
      <c r="V111" s="65"/>
      <c r="W111" s="65"/>
      <c r="X111" s="65"/>
      <c r="Y111" s="65"/>
      <c r="Z111" s="65"/>
      <c r="AA111" s="65"/>
      <c r="AB111" s="65"/>
    </row>
    <row r="112">
      <c r="A112" s="61"/>
      <c r="B112" s="61"/>
      <c r="C112" s="13" t="s">
        <v>254</v>
      </c>
      <c r="D112" s="13" t="s">
        <v>255</v>
      </c>
      <c r="E112" s="66">
        <v>-14.0652134592622</v>
      </c>
      <c r="F112" s="66">
        <v>-92.2335705693243</v>
      </c>
      <c r="G112" s="66">
        <v>-98.0324029156219</v>
      </c>
      <c r="H112" s="66">
        <v>-96.2988282786381</v>
      </c>
      <c r="I112" s="66">
        <v>-93.7088951082778</v>
      </c>
      <c r="J112" s="64"/>
      <c r="K112" s="63">
        <f t="shared" ref="K112:O112" si="105">E112/100</f>
        <v>-0.1406521346</v>
      </c>
      <c r="L112" s="63">
        <f t="shared" si="105"/>
        <v>-0.9223357057</v>
      </c>
      <c r="M112" s="63">
        <f t="shared" si="105"/>
        <v>-0.9803240292</v>
      </c>
      <c r="N112" s="63">
        <f t="shared" si="105"/>
        <v>-0.9629882828</v>
      </c>
      <c r="O112" s="63">
        <f t="shared" si="105"/>
        <v>-0.9370889511</v>
      </c>
      <c r="P112" s="64"/>
      <c r="Q112" s="65">
        <f>vlookup($D112,'Outdoor Crop Baseline'!$B:$C,2,false)*(1+K112)/10^3</f>
        <v>1311.152567</v>
      </c>
      <c r="R112" s="65">
        <f>vlookup($D112,'Outdoor Crop Baseline'!$B:$C,2,false)*(1+L112)/10^3</f>
        <v>118.4965285</v>
      </c>
      <c r="S112" s="65">
        <f>vlookup($D112,'Outdoor Crop Baseline'!$B:$C,2,false)*(1+M112)/10^3</f>
        <v>30.02067115</v>
      </c>
      <c r="T112" s="65">
        <f>vlookup($D112,'Outdoor Crop Baseline'!$B:$C,2,false)*(1+N112)/10^3</f>
        <v>56.47073783</v>
      </c>
      <c r="U112" s="65">
        <f>vlookup($D112,'Outdoor Crop Baseline'!$B:$C,2,false)*(1+O112)/10^3</f>
        <v>95.98672036</v>
      </c>
      <c r="V112" s="65"/>
      <c r="W112" s="65"/>
      <c r="X112" s="65"/>
      <c r="Y112" s="65"/>
      <c r="Z112" s="65"/>
      <c r="AA112" s="65"/>
      <c r="AB112" s="65"/>
    </row>
    <row r="113">
      <c r="A113" s="68"/>
      <c r="B113" s="68"/>
      <c r="C113" s="13" t="s">
        <v>256</v>
      </c>
      <c r="D113" s="13" t="s">
        <v>257</v>
      </c>
      <c r="E113" s="48">
        <v>-2.96537976996777</v>
      </c>
      <c r="F113" s="48">
        <v>-37.5131562625306</v>
      </c>
      <c r="G113" s="48">
        <v>-61.1598092251502</v>
      </c>
      <c r="H113" s="48">
        <v>-64.3972136730169</v>
      </c>
      <c r="I113" s="48">
        <v>-42.0849646857497</v>
      </c>
      <c r="J113" s="62"/>
      <c r="K113" s="63">
        <f t="shared" ref="K113:O113" si="106">E113/100</f>
        <v>-0.0296537977</v>
      </c>
      <c r="L113" s="63">
        <f t="shared" si="106"/>
        <v>-0.3751315626</v>
      </c>
      <c r="M113" s="63">
        <f t="shared" si="106"/>
        <v>-0.6115980923</v>
      </c>
      <c r="N113" s="63">
        <f t="shared" si="106"/>
        <v>-0.6439721367</v>
      </c>
      <c r="O113" s="63">
        <f t="shared" si="106"/>
        <v>-0.4208496469</v>
      </c>
      <c r="P113" s="64"/>
      <c r="Q113" s="65">
        <f>vlookup($D113,'Outdoor Crop Baseline'!$B:$C,2,false)*(1+K113)/10^3</f>
        <v>6477.709834</v>
      </c>
      <c r="R113" s="65">
        <f>vlookup($D113,'Outdoor Crop Baseline'!$B:$C,2,false)*(1+L113)/10^3</f>
        <v>4171.414709</v>
      </c>
      <c r="S113" s="65">
        <f>vlookup($D113,'Outdoor Crop Baseline'!$B:$C,2,false)*(1+M113)/10^3</f>
        <v>2592.842484</v>
      </c>
      <c r="T113" s="65">
        <f>vlookup($D113,'Outdoor Crop Baseline'!$B:$C,2,false)*(1+N113)/10^3</f>
        <v>2376.724086</v>
      </c>
      <c r="U113" s="65">
        <f>vlookup($D113,'Outdoor Crop Baseline'!$B:$C,2,false)*(1+O113)/10^3</f>
        <v>3866.215923</v>
      </c>
      <c r="V113" s="65"/>
      <c r="W113" s="65"/>
      <c r="X113" s="65"/>
      <c r="Y113" s="65"/>
      <c r="Z113" s="65"/>
      <c r="AA113" s="65"/>
      <c r="AB113" s="65"/>
    </row>
    <row r="114">
      <c r="A114" s="61"/>
      <c r="B114" s="61"/>
      <c r="C114" s="13" t="s">
        <v>258</v>
      </c>
      <c r="D114" s="13" t="s">
        <v>259</v>
      </c>
      <c r="E114" s="48">
        <v>-22.0666682279809</v>
      </c>
      <c r="F114" s="48">
        <v>-72.1015292343157</v>
      </c>
      <c r="G114" s="48">
        <v>-82.5297479980935</v>
      </c>
      <c r="H114" s="48">
        <v>-74.2156380493103</v>
      </c>
      <c r="I114" s="48">
        <v>-61.2003661340189</v>
      </c>
      <c r="J114" s="62"/>
      <c r="K114" s="63">
        <f t="shared" ref="K114:O114" si="107">E114/100</f>
        <v>-0.2206666823</v>
      </c>
      <c r="L114" s="63">
        <f t="shared" si="107"/>
        <v>-0.7210152923</v>
      </c>
      <c r="M114" s="63">
        <f t="shared" si="107"/>
        <v>-0.82529748</v>
      </c>
      <c r="N114" s="63">
        <f t="shared" si="107"/>
        <v>-0.7421563805</v>
      </c>
      <c r="O114" s="63">
        <f t="shared" si="107"/>
        <v>-0.6120036613</v>
      </c>
      <c r="P114" s="64"/>
      <c r="Q114" s="65">
        <f>vlookup($D114,'Outdoor Crop Baseline'!$B:$C,2,false)*(1+K114)/10^3</f>
        <v>7544.631774</v>
      </c>
      <c r="R114" s="65">
        <f>vlookup($D114,'Outdoor Crop Baseline'!$B:$C,2,false)*(1+L114)/10^3</f>
        <v>2700.817278</v>
      </c>
      <c r="S114" s="65">
        <f>vlookup($D114,'Outdoor Crop Baseline'!$B:$C,2,false)*(1+M114)/10^3</f>
        <v>1691.274008</v>
      </c>
      <c r="T114" s="65">
        <f>vlookup($D114,'Outdoor Crop Baseline'!$B:$C,2,false)*(1+N114)/10^3</f>
        <v>2496.152956</v>
      </c>
      <c r="U114" s="65">
        <f>vlookup($D114,'Outdoor Crop Baseline'!$B:$C,2,false)*(1+O114)/10^3</f>
        <v>3756.145719</v>
      </c>
      <c r="V114" s="65"/>
      <c r="W114" s="65"/>
      <c r="X114" s="65"/>
      <c r="Y114" s="65"/>
      <c r="Z114" s="65"/>
      <c r="AA114" s="65"/>
      <c r="AB114" s="65"/>
    </row>
    <row r="115">
      <c r="A115" s="61"/>
      <c r="B115" s="61"/>
      <c r="C115" s="13" t="s">
        <v>260</v>
      </c>
      <c r="D115" s="13" t="s">
        <v>261</v>
      </c>
      <c r="E115" s="48">
        <v>3.63761874163131</v>
      </c>
      <c r="F115" s="48">
        <v>-13.4227269774446</v>
      </c>
      <c r="G115" s="48">
        <v>-34.8167616978034</v>
      </c>
      <c r="H115" s="48">
        <v>-63.0939094710775</v>
      </c>
      <c r="I115" s="48">
        <v>-34.3429952863579</v>
      </c>
      <c r="J115" s="62"/>
      <c r="K115" s="63">
        <f t="shared" ref="K115:O115" si="108">E115/100</f>
        <v>0.03637618742</v>
      </c>
      <c r="L115" s="63">
        <f t="shared" si="108"/>
        <v>-0.1342272698</v>
      </c>
      <c r="M115" s="63">
        <f t="shared" si="108"/>
        <v>-0.348167617</v>
      </c>
      <c r="N115" s="63">
        <f t="shared" si="108"/>
        <v>-0.6309390947</v>
      </c>
      <c r="O115" s="63">
        <f t="shared" si="108"/>
        <v>-0.3434299529</v>
      </c>
      <c r="P115" s="64"/>
      <c r="Q115" s="65">
        <f>vlookup($D115,'Outdoor Crop Baseline'!$B:$C,2,false)*(1+K115)/10^3</f>
        <v>302.9357107</v>
      </c>
      <c r="R115" s="65">
        <f>vlookup($D115,'Outdoor Crop Baseline'!$B:$C,2,false)*(1+L115)/10^3</f>
        <v>253.0678343</v>
      </c>
      <c r="S115" s="65">
        <f>vlookup($D115,'Outdoor Crop Baseline'!$B:$C,2,false)*(1+M115)/10^3</f>
        <v>190.5324617</v>
      </c>
      <c r="T115" s="65">
        <f>vlookup($D115,'Outdoor Crop Baseline'!$B:$C,2,false)*(1+N115)/10^3</f>
        <v>107.8775535</v>
      </c>
      <c r="U115" s="65">
        <f>vlookup($D115,'Outdoor Crop Baseline'!$B:$C,2,false)*(1+O115)/10^3</f>
        <v>191.9172944</v>
      </c>
      <c r="V115" s="65"/>
      <c r="W115" s="65"/>
      <c r="X115" s="65"/>
      <c r="Y115" s="65"/>
      <c r="Z115" s="65"/>
      <c r="AA115" s="65"/>
      <c r="AB115" s="65"/>
    </row>
    <row r="116">
      <c r="A116" s="61"/>
      <c r="B116" s="61"/>
      <c r="C116" s="13" t="s">
        <v>262</v>
      </c>
      <c r="D116" s="13" t="s">
        <v>263</v>
      </c>
      <c r="E116" s="48">
        <v>-100.0</v>
      </c>
      <c r="F116" s="48">
        <v>-100.0</v>
      </c>
      <c r="G116" s="48">
        <v>-100.0</v>
      </c>
      <c r="H116" s="48">
        <v>-100.0</v>
      </c>
      <c r="I116" s="48">
        <v>-99.8844764707544</v>
      </c>
      <c r="J116" s="62"/>
      <c r="K116" s="63">
        <f t="shared" ref="K116:O116" si="109">E116/100</f>
        <v>-1</v>
      </c>
      <c r="L116" s="63">
        <f t="shared" si="109"/>
        <v>-1</v>
      </c>
      <c r="M116" s="63">
        <f t="shared" si="109"/>
        <v>-1</v>
      </c>
      <c r="N116" s="63">
        <f t="shared" si="109"/>
        <v>-1</v>
      </c>
      <c r="O116" s="63">
        <f t="shared" si="109"/>
        <v>-0.9988447647</v>
      </c>
      <c r="P116" s="64"/>
      <c r="Q116" s="65">
        <f>vlookup($D116,'Outdoor Crop Baseline'!$B:$C,2,false)*(1+K116)/10^3</f>
        <v>0</v>
      </c>
      <c r="R116" s="65">
        <f>vlookup($D116,'Outdoor Crop Baseline'!$B:$C,2,false)*(1+L116)/10^3</f>
        <v>0</v>
      </c>
      <c r="S116" s="65">
        <f>vlookup($D116,'Outdoor Crop Baseline'!$B:$C,2,false)*(1+M116)/10^3</f>
        <v>0</v>
      </c>
      <c r="T116" s="65">
        <f>vlookup($D116,'Outdoor Crop Baseline'!$B:$C,2,false)*(1+N116)/10^3</f>
        <v>0</v>
      </c>
      <c r="U116" s="65">
        <f>vlookup($D116,'Outdoor Crop Baseline'!$B:$C,2,false)*(1+O116)/10^3</f>
        <v>1.609439555</v>
      </c>
      <c r="V116" s="65"/>
      <c r="W116" s="65"/>
      <c r="X116" s="65"/>
      <c r="Y116" s="65"/>
      <c r="Z116" s="65"/>
      <c r="AA116" s="65"/>
      <c r="AB116" s="65"/>
    </row>
    <row r="117">
      <c r="A117" s="61"/>
      <c r="B117" s="61"/>
      <c r="C117" s="13" t="s">
        <v>264</v>
      </c>
      <c r="D117" s="13" t="s">
        <v>265</v>
      </c>
      <c r="E117" s="48">
        <v>-96.4862003381348</v>
      </c>
      <c r="F117" s="48">
        <v>-98.6116823829417</v>
      </c>
      <c r="G117" s="48">
        <v>-96.7404716816892</v>
      </c>
      <c r="H117" s="48">
        <v>-82.2234983381012</v>
      </c>
      <c r="I117" s="66">
        <v>-79.6061715340915</v>
      </c>
      <c r="J117" s="64"/>
      <c r="K117" s="63">
        <f t="shared" ref="K117:O117" si="110">E117/100</f>
        <v>-0.9648620034</v>
      </c>
      <c r="L117" s="63">
        <f t="shared" si="110"/>
        <v>-0.9861168238</v>
      </c>
      <c r="M117" s="63">
        <f t="shared" si="110"/>
        <v>-0.9674047168</v>
      </c>
      <c r="N117" s="63">
        <f t="shared" si="110"/>
        <v>-0.8222349834</v>
      </c>
      <c r="O117" s="63">
        <f t="shared" si="110"/>
        <v>-0.7960617153</v>
      </c>
      <c r="P117" s="64"/>
      <c r="Q117" s="65">
        <f>vlookup($D117,'Outdoor Crop Baseline'!$B:$C,2,false)*(1+K117)/10^3</f>
        <v>198.1050312</v>
      </c>
      <c r="R117" s="65">
        <f>vlookup($D117,'Outdoor Crop Baseline'!$B:$C,2,false)*(1+L117)/10^3</f>
        <v>78.2721644</v>
      </c>
      <c r="S117" s="65">
        <f>vlookup($D117,'Outdoor Crop Baseline'!$B:$C,2,false)*(1+M117)/10^3</f>
        <v>183.7694295</v>
      </c>
      <c r="T117" s="65">
        <f>vlookup($D117,'Outdoor Crop Baseline'!$B:$C,2,false)*(1+N117)/10^3</f>
        <v>1002.224018</v>
      </c>
      <c r="U117" s="65">
        <f>vlookup($D117,'Outdoor Crop Baseline'!$B:$C,2,false)*(1+O117)/10^3</f>
        <v>1149.786673</v>
      </c>
      <c r="V117" s="65"/>
      <c r="W117" s="65"/>
      <c r="X117" s="65"/>
      <c r="Y117" s="65"/>
      <c r="Z117" s="65"/>
      <c r="AA117" s="65"/>
      <c r="AB117" s="65"/>
    </row>
    <row r="118">
      <c r="A118" s="61"/>
      <c r="B118" s="61"/>
      <c r="C118" s="13" t="s">
        <v>268</v>
      </c>
      <c r="D118" s="13" t="s">
        <v>269</v>
      </c>
      <c r="E118" s="48">
        <v>-99.0404834159095</v>
      </c>
      <c r="F118" s="48">
        <v>-100.0</v>
      </c>
      <c r="G118" s="48">
        <v>-100.0</v>
      </c>
      <c r="H118" s="48">
        <v>-100.0</v>
      </c>
      <c r="I118" s="66">
        <v>-90.9606686453291</v>
      </c>
      <c r="J118" s="64"/>
      <c r="K118" s="63">
        <f t="shared" ref="K118:O118" si="111">E118/100</f>
        <v>-0.9904048342</v>
      </c>
      <c r="L118" s="63">
        <f t="shared" si="111"/>
        <v>-1</v>
      </c>
      <c r="M118" s="63">
        <f t="shared" si="111"/>
        <v>-1</v>
      </c>
      <c r="N118" s="63">
        <f t="shared" si="111"/>
        <v>-1</v>
      </c>
      <c r="O118" s="63">
        <f t="shared" si="111"/>
        <v>-0.9096066865</v>
      </c>
      <c r="P118" s="64"/>
      <c r="Q118" s="65">
        <f>vlookup($D118,'Outdoor Crop Baseline'!$B:$C,2,false)*(1+K118)/10^3</f>
        <v>15.37711658</v>
      </c>
      <c r="R118" s="65">
        <f>vlookup($D118,'Outdoor Crop Baseline'!$B:$C,2,false)*(1+L118)/10^3</f>
        <v>0</v>
      </c>
      <c r="S118" s="65">
        <f>vlookup($D118,'Outdoor Crop Baseline'!$B:$C,2,false)*(1+M118)/10^3</f>
        <v>0</v>
      </c>
      <c r="T118" s="65">
        <f>vlookup($D118,'Outdoor Crop Baseline'!$B:$C,2,false)*(1+N118)/10^3</f>
        <v>0</v>
      </c>
      <c r="U118" s="65">
        <f>vlookup($D118,'Outdoor Crop Baseline'!$B:$C,2,false)*(1+O118)/10^3</f>
        <v>144.863418</v>
      </c>
      <c r="V118" s="65"/>
      <c r="W118" s="65"/>
      <c r="X118" s="65"/>
      <c r="Y118" s="65"/>
      <c r="Z118" s="65"/>
      <c r="AA118" s="65"/>
      <c r="AB118" s="65"/>
    </row>
    <row r="119">
      <c r="A119" s="61"/>
      <c r="B119" s="61"/>
      <c r="C119" s="13" t="s">
        <v>270</v>
      </c>
      <c r="D119" s="13" t="s">
        <v>271</v>
      </c>
      <c r="E119" s="48">
        <v>0.018632019511286</v>
      </c>
      <c r="F119" s="48">
        <v>-81.8519824400982</v>
      </c>
      <c r="G119" s="48">
        <v>-95.1265234579111</v>
      </c>
      <c r="H119" s="48">
        <v>-90.3616292331122</v>
      </c>
      <c r="I119" s="66">
        <v>-91.7956639004418</v>
      </c>
      <c r="J119" s="64"/>
      <c r="K119" s="63">
        <f t="shared" ref="K119:O119" si="112">E119/100</f>
        <v>0.0001863201951</v>
      </c>
      <c r="L119" s="63">
        <f t="shared" si="112"/>
        <v>-0.8185198244</v>
      </c>
      <c r="M119" s="63">
        <f t="shared" si="112"/>
        <v>-0.9512652346</v>
      </c>
      <c r="N119" s="63">
        <f t="shared" si="112"/>
        <v>-0.9036162923</v>
      </c>
      <c r="O119" s="63">
        <f t="shared" si="112"/>
        <v>-0.917956639</v>
      </c>
      <c r="P119" s="64"/>
      <c r="Q119" s="65">
        <f>vlookup($D119,'Outdoor Crop Baseline'!$B:$C,2,false)*(1+K119)/10^3</f>
        <v>19777.47349</v>
      </c>
      <c r="R119" s="65">
        <f>vlookup($D119,'Outdoor Crop Baseline'!$B:$C,2,false)*(1+L119)/10^3</f>
        <v>3588.550742</v>
      </c>
      <c r="S119" s="65">
        <f>vlookup($D119,'Outdoor Crop Baseline'!$B:$C,2,false)*(1+M119)/10^3</f>
        <v>963.6709797</v>
      </c>
      <c r="T119" s="65">
        <f>vlookup($D119,'Outdoor Crop Baseline'!$B:$C,2,false)*(1+N119)/10^3</f>
        <v>1905.871121</v>
      </c>
      <c r="U119" s="65">
        <f>vlookup($D119,'Outdoor Crop Baseline'!$B:$C,2,false)*(1+O119)/10^3</f>
        <v>1622.308128</v>
      </c>
      <c r="V119" s="65"/>
      <c r="W119" s="65"/>
      <c r="X119" s="65"/>
      <c r="Y119" s="65"/>
      <c r="Z119" s="65"/>
      <c r="AA119" s="65"/>
      <c r="AB119" s="65"/>
    </row>
    <row r="120">
      <c r="A120" s="61"/>
      <c r="B120" s="61"/>
      <c r="C120" s="13" t="s">
        <v>272</v>
      </c>
      <c r="D120" s="13" t="s">
        <v>273</v>
      </c>
      <c r="E120" s="48">
        <v>-26.1207158826956</v>
      </c>
      <c r="F120" s="48">
        <v>-96.8896656267807</v>
      </c>
      <c r="G120" s="48">
        <v>-96.7433225669057</v>
      </c>
      <c r="H120" s="48">
        <v>-93.0970827752169</v>
      </c>
      <c r="I120" s="48">
        <v>-82.2141166163685</v>
      </c>
      <c r="J120" s="62"/>
      <c r="K120" s="63">
        <f t="shared" ref="K120:O120" si="113">E120/100</f>
        <v>-0.2612071588</v>
      </c>
      <c r="L120" s="63">
        <f t="shared" si="113"/>
        <v>-0.9688966563</v>
      </c>
      <c r="M120" s="63">
        <f t="shared" si="113"/>
        <v>-0.9674332257</v>
      </c>
      <c r="N120" s="63">
        <f t="shared" si="113"/>
        <v>-0.9309708278</v>
      </c>
      <c r="O120" s="63">
        <f t="shared" si="113"/>
        <v>-0.8221411662</v>
      </c>
      <c r="P120" s="64"/>
      <c r="Q120" s="65">
        <f>vlookup($D120,'Outdoor Crop Baseline'!$B:$C,2,false)*(1+K120)/10^3</f>
        <v>40000.77791</v>
      </c>
      <c r="R120" s="65">
        <f>vlookup($D120,'Outdoor Crop Baseline'!$B:$C,2,false)*(1+L120)/10^3</f>
        <v>1684.04169</v>
      </c>
      <c r="S120" s="65">
        <f>vlookup($D120,'Outdoor Crop Baseline'!$B:$C,2,false)*(1+M120)/10^3</f>
        <v>1763.276841</v>
      </c>
      <c r="T120" s="65">
        <f>vlookup($D120,'Outdoor Crop Baseline'!$B:$C,2,false)*(1+N120)/10^3</f>
        <v>3737.476103</v>
      </c>
      <c r="U120" s="65">
        <f>vlookup($D120,'Outdoor Crop Baseline'!$B:$C,2,false)*(1+O120)/10^3</f>
        <v>9629.887183</v>
      </c>
      <c r="V120" s="65"/>
      <c r="W120" s="65"/>
      <c r="X120" s="65"/>
      <c r="Y120" s="65"/>
      <c r="Z120" s="65"/>
      <c r="AA120" s="65"/>
      <c r="AB120" s="65"/>
    </row>
    <row r="121">
      <c r="A121" s="61"/>
      <c r="B121" s="61"/>
      <c r="C121" s="13" t="s">
        <v>274</v>
      </c>
      <c r="D121" s="13" t="s">
        <v>275</v>
      </c>
      <c r="E121" s="66">
        <v>-7.33865852664851</v>
      </c>
      <c r="F121" s="66">
        <v>-67.0584087457585</v>
      </c>
      <c r="G121" s="66">
        <v>-74.5401774762841</v>
      </c>
      <c r="H121" s="66">
        <v>-74.7493239670133</v>
      </c>
      <c r="I121" s="66">
        <v>-66.0187126266346</v>
      </c>
      <c r="J121" s="64"/>
      <c r="K121" s="63">
        <f t="shared" ref="K121:O121" si="114">E121/100</f>
        <v>-0.07338658527</v>
      </c>
      <c r="L121" s="63">
        <f t="shared" si="114"/>
        <v>-0.6705840875</v>
      </c>
      <c r="M121" s="63">
        <f t="shared" si="114"/>
        <v>-0.7454017748</v>
      </c>
      <c r="N121" s="63">
        <f t="shared" si="114"/>
        <v>-0.7474932397</v>
      </c>
      <c r="O121" s="63">
        <f t="shared" si="114"/>
        <v>-0.6601871263</v>
      </c>
      <c r="P121" s="64"/>
      <c r="Q121" s="65">
        <f>vlookup($D121,'Outdoor Crop Baseline'!$B:$C,2,false)*(1+K121)/10^3</f>
        <v>2110.157535</v>
      </c>
      <c r="R121" s="65">
        <f>vlookup($D121,'Outdoor Crop Baseline'!$B:$C,2,false)*(1+L121)/10^3</f>
        <v>750.1720338</v>
      </c>
      <c r="S121" s="65">
        <f>vlookup($D121,'Outdoor Crop Baseline'!$B:$C,2,false)*(1+M121)/10^3</f>
        <v>579.7912643</v>
      </c>
      <c r="T121" s="65">
        <f>vlookup($D121,'Outdoor Crop Baseline'!$B:$C,2,false)*(1+N121)/10^3</f>
        <v>575.0284146</v>
      </c>
      <c r="U121" s="65">
        <f>vlookup($D121,'Outdoor Crop Baseline'!$B:$C,2,false)*(1+O121)/10^3</f>
        <v>773.8488181</v>
      </c>
      <c r="V121" s="65"/>
      <c r="W121" s="65"/>
      <c r="X121" s="65"/>
      <c r="Y121" s="65"/>
      <c r="Z121" s="65"/>
      <c r="AA121" s="65"/>
      <c r="AB121" s="65"/>
    </row>
    <row r="122">
      <c r="A122" s="61"/>
      <c r="B122" s="61"/>
      <c r="C122" s="13" t="s">
        <v>276</v>
      </c>
      <c r="D122" s="13" t="s">
        <v>277</v>
      </c>
      <c r="E122" s="66">
        <v>9.37E36</v>
      </c>
      <c r="F122" s="66">
        <v>9.37E36</v>
      </c>
      <c r="G122" s="66">
        <v>9.37E36</v>
      </c>
      <c r="H122" s="66">
        <v>9.37E36</v>
      </c>
      <c r="I122" s="66">
        <v>9.37E36</v>
      </c>
      <c r="J122" s="64"/>
      <c r="K122" s="67"/>
      <c r="L122" s="67"/>
      <c r="M122" s="67"/>
      <c r="N122" s="67"/>
      <c r="O122" s="67"/>
      <c r="P122" s="64"/>
      <c r="Q122" s="65">
        <f>vlookup($D122,'Outdoor Crop Baseline'!$B:$C,2,false)*(1+K122)/10^3</f>
        <v>25.84823303</v>
      </c>
      <c r="R122" s="65">
        <f>vlookup($D122,'Outdoor Crop Baseline'!$B:$C,2,false)*(1+L122)/10^3</f>
        <v>25.84823303</v>
      </c>
      <c r="S122" s="65">
        <f>vlookup($D122,'Outdoor Crop Baseline'!$B:$C,2,false)*(1+M122)/10^3</f>
        <v>25.84823303</v>
      </c>
      <c r="T122" s="65">
        <f>vlookup($D122,'Outdoor Crop Baseline'!$B:$C,2,false)*(1+N122)/10^3</f>
        <v>25.84823303</v>
      </c>
      <c r="U122" s="65">
        <f>vlookup($D122,'Outdoor Crop Baseline'!$B:$C,2,false)*(1+O122)/10^3</f>
        <v>25.84823303</v>
      </c>
      <c r="V122" s="65"/>
      <c r="W122" s="65"/>
      <c r="X122" s="65"/>
      <c r="Y122" s="65"/>
      <c r="Z122" s="65"/>
      <c r="AA122" s="65"/>
      <c r="AB122" s="65"/>
    </row>
    <row r="123">
      <c r="A123" s="61"/>
      <c r="B123" s="61"/>
      <c r="C123" s="13" t="s">
        <v>278</v>
      </c>
      <c r="D123" s="13" t="s">
        <v>279</v>
      </c>
      <c r="E123" s="48">
        <v>-99.5935048289476</v>
      </c>
      <c r="F123" s="48">
        <v>-84.10152219884</v>
      </c>
      <c r="G123" s="48">
        <v>-47.3362922836575</v>
      </c>
      <c r="H123" s="48">
        <v>-40.2452098552992</v>
      </c>
      <c r="I123" s="66">
        <v>-22.0491946310216</v>
      </c>
      <c r="J123" s="64"/>
      <c r="K123" s="63">
        <f t="shared" ref="K123:O123" si="115">E123/100</f>
        <v>-0.9959350483</v>
      </c>
      <c r="L123" s="63">
        <f t="shared" si="115"/>
        <v>-0.841015222</v>
      </c>
      <c r="M123" s="63">
        <f t="shared" si="115"/>
        <v>-0.4733629228</v>
      </c>
      <c r="N123" s="63">
        <f t="shared" si="115"/>
        <v>-0.4024520986</v>
      </c>
      <c r="O123" s="63">
        <f t="shared" si="115"/>
        <v>-0.2204919463</v>
      </c>
      <c r="P123" s="64"/>
      <c r="Q123" s="65">
        <f>vlookup($D123,'Outdoor Crop Baseline'!$B:$C,2,false)*(1+K123)/10^3</f>
        <v>11.73068903</v>
      </c>
      <c r="R123" s="65">
        <f>vlookup($D123,'Outdoor Crop Baseline'!$B:$C,2,false)*(1+L123)/10^3</f>
        <v>458.8002821</v>
      </c>
      <c r="S123" s="65">
        <f>vlookup($D123,'Outdoor Crop Baseline'!$B:$C,2,false)*(1+M123)/10^3</f>
        <v>1519.775935</v>
      </c>
      <c r="T123" s="65">
        <f>vlookup($D123,'Outdoor Crop Baseline'!$B:$C,2,false)*(1+N123)/10^3</f>
        <v>1724.411288</v>
      </c>
      <c r="U123" s="65">
        <f>vlookup($D123,'Outdoor Crop Baseline'!$B:$C,2,false)*(1+O123)/10^3</f>
        <v>2249.514195</v>
      </c>
      <c r="V123" s="65"/>
      <c r="W123" s="65"/>
      <c r="X123" s="65"/>
      <c r="Y123" s="65"/>
      <c r="Z123" s="65"/>
      <c r="AA123" s="65"/>
      <c r="AB123" s="65"/>
    </row>
    <row r="124">
      <c r="A124" s="61"/>
      <c r="B124" s="61"/>
      <c r="C124" s="13" t="s">
        <v>280</v>
      </c>
      <c r="D124" s="13" t="s">
        <v>327</v>
      </c>
      <c r="E124" s="48">
        <v>-98.7955539145467</v>
      </c>
      <c r="F124" s="48">
        <v>-99.7265181188939</v>
      </c>
      <c r="G124" s="48">
        <v>-98.6599387825804</v>
      </c>
      <c r="H124" s="48">
        <v>-94.2021841205517</v>
      </c>
      <c r="I124" s="48">
        <v>-79.0927483168583</v>
      </c>
      <c r="J124" s="62"/>
      <c r="K124" s="63">
        <f t="shared" ref="K124:O124" si="116">E124/100</f>
        <v>-0.9879555391</v>
      </c>
      <c r="L124" s="63">
        <f t="shared" si="116"/>
        <v>-0.9972651812</v>
      </c>
      <c r="M124" s="63">
        <f t="shared" si="116"/>
        <v>-0.9865993878</v>
      </c>
      <c r="N124" s="63">
        <f t="shared" si="116"/>
        <v>-0.9420218412</v>
      </c>
      <c r="O124" s="63">
        <f t="shared" si="116"/>
        <v>-0.7909274832</v>
      </c>
      <c r="P124" s="64"/>
      <c r="Q124" s="65">
        <f>vlookup($D124,'Outdoor Crop Baseline'!$B:$C,2,false)*(1+K124)/10^3</f>
        <v>537.3936144</v>
      </c>
      <c r="R124" s="65">
        <f>vlookup($D124,'Outdoor Crop Baseline'!$B:$C,2,false)*(1+L124)/10^3</f>
        <v>122.0207516</v>
      </c>
      <c r="S124" s="65">
        <f>vlookup($D124,'Outdoor Crop Baseline'!$B:$C,2,false)*(1+M124)/10^3</f>
        <v>597.9016826</v>
      </c>
      <c r="T124" s="65">
        <f>vlookup($D124,'Outdoor Crop Baseline'!$B:$C,2,false)*(1+N124)/10^3</f>
        <v>2586.839933</v>
      </c>
      <c r="U124" s="65">
        <f>vlookup($D124,'Outdoor Crop Baseline'!$B:$C,2,false)*(1+O124)/10^3</f>
        <v>9328.290975</v>
      </c>
      <c r="V124" s="65"/>
      <c r="W124" s="65"/>
      <c r="X124" s="65"/>
      <c r="Y124" s="65"/>
      <c r="Z124" s="65"/>
      <c r="AA124" s="65"/>
      <c r="AB124" s="65"/>
    </row>
    <row r="125">
      <c r="A125" s="61"/>
      <c r="B125" s="61"/>
      <c r="C125" s="13" t="s">
        <v>282</v>
      </c>
      <c r="D125" s="13" t="s">
        <v>283</v>
      </c>
      <c r="E125" s="48">
        <v>-93.1260026837519</v>
      </c>
      <c r="F125" s="48">
        <v>-100.0</v>
      </c>
      <c r="G125" s="48">
        <v>-100.0</v>
      </c>
      <c r="H125" s="48">
        <v>-95.7772796110106</v>
      </c>
      <c r="I125" s="48">
        <v>-80.9068002155697</v>
      </c>
      <c r="J125" s="62"/>
      <c r="K125" s="63">
        <f t="shared" ref="K125:O125" si="117">E125/100</f>
        <v>-0.9312600268</v>
      </c>
      <c r="L125" s="63">
        <f t="shared" si="117"/>
        <v>-1</v>
      </c>
      <c r="M125" s="63">
        <f t="shared" si="117"/>
        <v>-1</v>
      </c>
      <c r="N125" s="63">
        <f t="shared" si="117"/>
        <v>-0.9577727961</v>
      </c>
      <c r="O125" s="63">
        <f t="shared" si="117"/>
        <v>-0.8090680022</v>
      </c>
      <c r="P125" s="64"/>
      <c r="Q125" s="65">
        <f>vlookup($D125,'Outdoor Crop Baseline'!$B:$C,2,false)*(1+K125)/10^3</f>
        <v>102.4713577</v>
      </c>
      <c r="R125" s="65">
        <f>vlookup($D125,'Outdoor Crop Baseline'!$B:$C,2,false)*(1+L125)/10^3</f>
        <v>0</v>
      </c>
      <c r="S125" s="65">
        <f>vlookup($D125,'Outdoor Crop Baseline'!$B:$C,2,false)*(1+M125)/10^3</f>
        <v>0</v>
      </c>
      <c r="T125" s="65">
        <f>vlookup($D125,'Outdoor Crop Baseline'!$B:$C,2,false)*(1+N125)/10^3</f>
        <v>62.94851037</v>
      </c>
      <c r="U125" s="65">
        <f>vlookup($D125,'Outdoor Crop Baseline'!$B:$C,2,false)*(1+O125)/10^3</f>
        <v>284.6242171</v>
      </c>
      <c r="V125" s="65"/>
      <c r="W125" s="65"/>
      <c r="X125" s="65"/>
      <c r="Y125" s="65"/>
      <c r="Z125" s="65"/>
      <c r="AA125" s="65"/>
      <c r="AB125" s="65"/>
    </row>
    <row r="126">
      <c r="A126" s="61"/>
      <c r="B126" s="61"/>
      <c r="C126" s="13" t="s">
        <v>284</v>
      </c>
      <c r="D126" s="13" t="s">
        <v>285</v>
      </c>
      <c r="E126" s="48">
        <v>-31.1921695687243</v>
      </c>
      <c r="F126" s="48">
        <v>-94.8858041789865</v>
      </c>
      <c r="G126" s="48">
        <v>-92.3588367925001</v>
      </c>
      <c r="H126" s="48">
        <v>-83.9185971239551</v>
      </c>
      <c r="I126" s="48">
        <v>-87.4986404297305</v>
      </c>
      <c r="J126" s="62"/>
      <c r="K126" s="63">
        <f t="shared" ref="K126:O126" si="118">E126/100</f>
        <v>-0.3119216957</v>
      </c>
      <c r="L126" s="63">
        <f t="shared" si="118"/>
        <v>-0.9488580418</v>
      </c>
      <c r="M126" s="63">
        <f t="shared" si="118"/>
        <v>-0.9235883679</v>
      </c>
      <c r="N126" s="63">
        <f t="shared" si="118"/>
        <v>-0.8391859712</v>
      </c>
      <c r="O126" s="63">
        <f t="shared" si="118"/>
        <v>-0.8749864043</v>
      </c>
      <c r="P126" s="64"/>
      <c r="Q126" s="65">
        <f>vlookup($D126,'Outdoor Crop Baseline'!$B:$C,2,false)*(1+K126)/10^3</f>
        <v>5481.304264</v>
      </c>
      <c r="R126" s="65">
        <f>vlookup($D126,'Outdoor Crop Baseline'!$B:$C,2,false)*(1+L126)/10^3</f>
        <v>407.4022271</v>
      </c>
      <c r="S126" s="65">
        <f>vlookup($D126,'Outdoor Crop Baseline'!$B:$C,2,false)*(1+M126)/10^3</f>
        <v>608.7031114</v>
      </c>
      <c r="T126" s="65">
        <f>vlookup($D126,'Outdoor Crop Baseline'!$B:$C,2,false)*(1+N126)/10^3</f>
        <v>1281.061496</v>
      </c>
      <c r="U126" s="65">
        <f>vlookup($D126,'Outdoor Crop Baseline'!$B:$C,2,false)*(1+O126)/10^3</f>
        <v>995.8714741</v>
      </c>
      <c r="V126" s="65"/>
      <c r="W126" s="65"/>
      <c r="X126" s="65"/>
      <c r="Y126" s="65"/>
      <c r="Z126" s="65"/>
      <c r="AA126" s="65"/>
      <c r="AB126" s="65"/>
    </row>
    <row r="127">
      <c r="A127" s="61"/>
      <c r="B127" s="61"/>
      <c r="C127" s="13" t="s">
        <v>286</v>
      </c>
      <c r="D127" s="13" t="s">
        <v>287</v>
      </c>
      <c r="E127" s="48">
        <v>-100.0</v>
      </c>
      <c r="F127" s="48">
        <v>-100.0</v>
      </c>
      <c r="G127" s="48">
        <v>-100.0</v>
      </c>
      <c r="H127" s="48">
        <v>-100.0</v>
      </c>
      <c r="I127" s="48">
        <v>-99.8682137033453</v>
      </c>
      <c r="J127" s="62"/>
      <c r="K127" s="63">
        <f t="shared" ref="K127:O127" si="119">E127/100</f>
        <v>-1</v>
      </c>
      <c r="L127" s="63">
        <f t="shared" si="119"/>
        <v>-1</v>
      </c>
      <c r="M127" s="63">
        <f t="shared" si="119"/>
        <v>-1</v>
      </c>
      <c r="N127" s="63">
        <f t="shared" si="119"/>
        <v>-1</v>
      </c>
      <c r="O127" s="63">
        <f t="shared" si="119"/>
        <v>-0.998682137</v>
      </c>
      <c r="P127" s="64"/>
      <c r="Q127" s="65">
        <f>vlookup($D127,'Outdoor Crop Baseline'!$B:$C,2,false)*(1+K127)/10^3</f>
        <v>0</v>
      </c>
      <c r="R127" s="65">
        <f>vlookup($D127,'Outdoor Crop Baseline'!$B:$C,2,false)*(1+L127)/10^3</f>
        <v>0</v>
      </c>
      <c r="S127" s="65">
        <f>vlookup($D127,'Outdoor Crop Baseline'!$B:$C,2,false)*(1+M127)/10^3</f>
        <v>0</v>
      </c>
      <c r="T127" s="65">
        <f>vlookup($D127,'Outdoor Crop Baseline'!$B:$C,2,false)*(1+N127)/10^3</f>
        <v>0</v>
      </c>
      <c r="U127" s="65">
        <f>vlookup($D127,'Outdoor Crop Baseline'!$B:$C,2,false)*(1+O127)/10^3</f>
        <v>102.2812302</v>
      </c>
      <c r="V127" s="65"/>
      <c r="W127" s="65"/>
      <c r="X127" s="65"/>
      <c r="Y127" s="65"/>
      <c r="Z127" s="65"/>
      <c r="AA127" s="65"/>
      <c r="AB127" s="65"/>
    </row>
    <row r="128">
      <c r="A128" s="61"/>
      <c r="B128" s="61"/>
      <c r="C128" s="13" t="s">
        <v>288</v>
      </c>
      <c r="D128" s="13" t="s">
        <v>289</v>
      </c>
      <c r="E128" s="66">
        <v>436.7813582896</v>
      </c>
      <c r="F128" s="66">
        <v>712.799301812135</v>
      </c>
      <c r="G128" s="66">
        <v>-100.0</v>
      </c>
      <c r="H128" s="66">
        <v>385.735320762971</v>
      </c>
      <c r="I128" s="66">
        <v>430.401014715728</v>
      </c>
      <c r="J128" s="64"/>
      <c r="K128" s="63">
        <f t="shared" ref="K128:O128" si="120">E128/100</f>
        <v>4.367813583</v>
      </c>
      <c r="L128" s="63">
        <f t="shared" si="120"/>
        <v>7.127993018</v>
      </c>
      <c r="M128" s="63">
        <f t="shared" si="120"/>
        <v>-1</v>
      </c>
      <c r="N128" s="63">
        <f t="shared" si="120"/>
        <v>3.857353208</v>
      </c>
      <c r="O128" s="63">
        <f t="shared" si="120"/>
        <v>4.304010147</v>
      </c>
      <c r="P128" s="64"/>
      <c r="Q128" s="65">
        <f>vlookup($D128,'Outdoor Crop Baseline'!$B:$C,2,false)*(1+K128)/10^3</f>
        <v>839.3454897</v>
      </c>
      <c r="R128" s="65">
        <f>vlookup($D128,'Outdoor Crop Baseline'!$B:$C,2,false)*(1+L128)/10^3</f>
        <v>1270.94471</v>
      </c>
      <c r="S128" s="65">
        <f>vlookup($D128,'Outdoor Crop Baseline'!$B:$C,2,false)*(1+M128)/10^3</f>
        <v>0</v>
      </c>
      <c r="T128" s="65">
        <f>vlookup($D128,'Outdoor Crop Baseline'!$B:$C,2,false)*(1+N128)/10^3</f>
        <v>759.5266571</v>
      </c>
      <c r="U128" s="65">
        <f>vlookup($D128,'Outdoor Crop Baseline'!$B:$C,2,false)*(1+O128)/10^3</f>
        <v>829.3687785</v>
      </c>
      <c r="V128" s="65"/>
      <c r="W128" s="65"/>
      <c r="X128" s="65"/>
      <c r="Y128" s="65"/>
      <c r="Z128" s="65"/>
      <c r="AA128" s="65"/>
      <c r="AB128" s="65"/>
    </row>
    <row r="129">
      <c r="A129" s="61"/>
      <c r="B129" s="61"/>
      <c r="C129" s="13" t="s">
        <v>290</v>
      </c>
      <c r="D129" s="13" t="s">
        <v>291</v>
      </c>
      <c r="E129" s="48">
        <v>-94.2375229497056</v>
      </c>
      <c r="F129" s="48">
        <v>-99.6354808742962</v>
      </c>
      <c r="G129" s="48">
        <v>-98.824027911244</v>
      </c>
      <c r="H129" s="48">
        <v>-96.7381962820405</v>
      </c>
      <c r="I129" s="48">
        <v>-93.7905052792387</v>
      </c>
      <c r="J129" s="62"/>
      <c r="K129" s="63">
        <f t="shared" ref="K129:O129" si="121">E129/100</f>
        <v>-0.9423752295</v>
      </c>
      <c r="L129" s="63">
        <f t="shared" si="121"/>
        <v>-0.9963548087</v>
      </c>
      <c r="M129" s="63">
        <f t="shared" si="121"/>
        <v>-0.9882402791</v>
      </c>
      <c r="N129" s="63">
        <f t="shared" si="121"/>
        <v>-0.9673819628</v>
      </c>
      <c r="O129" s="63">
        <f t="shared" si="121"/>
        <v>-0.9379050528</v>
      </c>
      <c r="P129" s="64"/>
      <c r="Q129" s="65">
        <f>vlookup($D129,'Outdoor Crop Baseline'!$B:$C,2,false)*(1+K129)/10^3</f>
        <v>29074.80426</v>
      </c>
      <c r="R129" s="65">
        <f>vlookup($D129,'Outdoor Crop Baseline'!$B:$C,2,false)*(1+L129)/10^3</f>
        <v>1839.195564</v>
      </c>
      <c r="S129" s="65">
        <f>vlookup($D129,'Outdoor Crop Baseline'!$B:$C,2,false)*(1+M129)/10^3</f>
        <v>5933.413357</v>
      </c>
      <c r="T129" s="65">
        <f>vlookup($D129,'Outdoor Crop Baseline'!$B:$C,2,false)*(1+N129)/10^3</f>
        <v>16457.55876</v>
      </c>
      <c r="U129" s="65">
        <f>vlookup($D129,'Outdoor Crop Baseline'!$B:$C,2,false)*(1+O129)/10^3</f>
        <v>31330.24947</v>
      </c>
      <c r="V129" s="65"/>
      <c r="W129" s="65"/>
      <c r="X129" s="65"/>
      <c r="Y129" s="65"/>
      <c r="Z129" s="65"/>
      <c r="AA129" s="65"/>
      <c r="AB129" s="65"/>
    </row>
    <row r="130">
      <c r="A130" s="61"/>
      <c r="B130" s="61"/>
      <c r="C130" s="13" t="s">
        <v>292</v>
      </c>
      <c r="D130" s="13" t="s">
        <v>293</v>
      </c>
      <c r="E130" s="66">
        <v>-39.2565888730995</v>
      </c>
      <c r="F130" s="66">
        <v>-66.2832519463065</v>
      </c>
      <c r="G130" s="66">
        <v>-68.7229625355395</v>
      </c>
      <c r="H130" s="66">
        <v>-76.9219721906418</v>
      </c>
      <c r="I130" s="66">
        <v>-79.6471865883482</v>
      </c>
      <c r="J130" s="64"/>
      <c r="K130" s="63">
        <f t="shared" ref="K130:O130" si="122">E130/100</f>
        <v>-0.3925658887</v>
      </c>
      <c r="L130" s="63">
        <f t="shared" si="122"/>
        <v>-0.6628325195</v>
      </c>
      <c r="M130" s="63">
        <f t="shared" si="122"/>
        <v>-0.6872296254</v>
      </c>
      <c r="N130" s="63">
        <f t="shared" si="122"/>
        <v>-0.7692197219</v>
      </c>
      <c r="O130" s="63">
        <f t="shared" si="122"/>
        <v>-0.7964718659</v>
      </c>
      <c r="P130" s="64"/>
      <c r="Q130" s="65">
        <f>vlookup($D130,'Outdoor Crop Baseline'!$B:$C,2,false)*(1+K130)/10^3</f>
        <v>3036.324681</v>
      </c>
      <c r="R130" s="65">
        <f>vlookup($D130,'Outdoor Crop Baseline'!$B:$C,2,false)*(1+L130)/10^3</f>
        <v>1685.367884</v>
      </c>
      <c r="S130" s="65">
        <f>vlookup($D130,'Outdoor Crop Baseline'!$B:$C,2,false)*(1+M130)/10^3</f>
        <v>1563.416328</v>
      </c>
      <c r="T130" s="65">
        <f>vlookup($D130,'Outdoor Crop Baseline'!$B:$C,2,false)*(1+N130)/10^3</f>
        <v>1153.58002</v>
      </c>
      <c r="U130" s="65">
        <f>vlookup($D130,'Outdoor Crop Baseline'!$B:$C,2,false)*(1+O130)/10^3</f>
        <v>1017.35725</v>
      </c>
      <c r="V130" s="65"/>
      <c r="W130" s="65"/>
      <c r="X130" s="65"/>
      <c r="Y130" s="65"/>
      <c r="Z130" s="65"/>
      <c r="AA130" s="65"/>
      <c r="AB130" s="65"/>
    </row>
    <row r="131">
      <c r="A131" s="61"/>
      <c r="B131" s="61"/>
      <c r="C131" s="13" t="s">
        <v>294</v>
      </c>
      <c r="D131" s="13" t="s">
        <v>295</v>
      </c>
      <c r="E131" s="66">
        <v>-93.1771996514203</v>
      </c>
      <c r="F131" s="66">
        <v>-100.0</v>
      </c>
      <c r="G131" s="66">
        <v>-100.0</v>
      </c>
      <c r="H131" s="66">
        <v>-99.4744103299785</v>
      </c>
      <c r="I131" s="66">
        <v>-85.4075250277953</v>
      </c>
      <c r="J131" s="64"/>
      <c r="K131" s="63">
        <f t="shared" ref="K131:O131" si="123">E131/100</f>
        <v>-0.9317719965</v>
      </c>
      <c r="L131" s="63">
        <f t="shared" si="123"/>
        <v>-1</v>
      </c>
      <c r="M131" s="63">
        <f t="shared" si="123"/>
        <v>-1</v>
      </c>
      <c r="N131" s="63">
        <f t="shared" si="123"/>
        <v>-0.9947441033</v>
      </c>
      <c r="O131" s="63">
        <f t="shared" si="123"/>
        <v>-0.8540752503</v>
      </c>
      <c r="P131" s="64"/>
      <c r="Q131" s="65">
        <f>vlookup($D131,'Outdoor Crop Baseline'!$B:$C,2,false)*(1+K131)/10^3</f>
        <v>550.4918923</v>
      </c>
      <c r="R131" s="65">
        <f>vlookup($D131,'Outdoor Crop Baseline'!$B:$C,2,false)*(1+L131)/10^3</f>
        <v>0</v>
      </c>
      <c r="S131" s="65">
        <f>vlookup($D131,'Outdoor Crop Baseline'!$B:$C,2,false)*(1+M131)/10^3</f>
        <v>0</v>
      </c>
      <c r="T131" s="65">
        <f>vlookup($D131,'Outdoor Crop Baseline'!$B:$C,2,false)*(1+N131)/10^3</f>
        <v>42.40675928</v>
      </c>
      <c r="U131" s="65">
        <f>vlookup($D131,'Outdoor Crop Baseline'!$B:$C,2,false)*(1+O131)/10^3</f>
        <v>1177.381537</v>
      </c>
      <c r="V131" s="65"/>
      <c r="W131" s="65"/>
      <c r="X131" s="65"/>
      <c r="Y131" s="65"/>
      <c r="Z131" s="65"/>
      <c r="AA131" s="65"/>
      <c r="AB131" s="65"/>
    </row>
    <row r="132">
      <c r="A132" s="61"/>
      <c r="B132" s="61"/>
      <c r="C132" s="13" t="s">
        <v>296</v>
      </c>
      <c r="D132" s="13" t="s">
        <v>297</v>
      </c>
      <c r="E132" s="66">
        <v>-32.7150292051591</v>
      </c>
      <c r="F132" s="66">
        <v>-76.2053870751837</v>
      </c>
      <c r="G132" s="66">
        <v>-81.1713757090843</v>
      </c>
      <c r="H132" s="66">
        <v>-77.4828311351758</v>
      </c>
      <c r="I132" s="66">
        <v>-72.732407198132</v>
      </c>
      <c r="J132" s="64"/>
      <c r="K132" s="63">
        <f t="shared" ref="K132:O132" si="124">E132/100</f>
        <v>-0.3271502921</v>
      </c>
      <c r="L132" s="63">
        <f t="shared" si="124"/>
        <v>-0.7620538708</v>
      </c>
      <c r="M132" s="63">
        <f t="shared" si="124"/>
        <v>-0.8117137571</v>
      </c>
      <c r="N132" s="63">
        <f t="shared" si="124"/>
        <v>-0.7748283114</v>
      </c>
      <c r="O132" s="63">
        <f t="shared" si="124"/>
        <v>-0.727324072</v>
      </c>
      <c r="P132" s="64"/>
      <c r="Q132" s="65">
        <f>vlookup($D132,'Outdoor Crop Baseline'!$B:$C,2,false)*(1+K132)/10^3</f>
        <v>2137.418555</v>
      </c>
      <c r="R132" s="65">
        <f>vlookup($D132,'Outdoor Crop Baseline'!$B:$C,2,false)*(1+L132)/10^3</f>
        <v>755.8752954</v>
      </c>
      <c r="S132" s="65">
        <f>vlookup($D132,'Outdoor Crop Baseline'!$B:$C,2,false)*(1+M132)/10^3</f>
        <v>598.1224403</v>
      </c>
      <c r="T132" s="65">
        <f>vlookup($D132,'Outdoor Crop Baseline'!$B:$C,2,false)*(1+N132)/10^3</f>
        <v>715.2951687</v>
      </c>
      <c r="U132" s="65">
        <f>vlookup($D132,'Outdoor Crop Baseline'!$B:$C,2,false)*(1+O132)/10^3</f>
        <v>866.2002542</v>
      </c>
      <c r="V132" s="65"/>
      <c r="W132" s="65"/>
      <c r="X132" s="65"/>
      <c r="Y132" s="65"/>
      <c r="Z132" s="65"/>
      <c r="AA132" s="65"/>
      <c r="AB132" s="65"/>
    </row>
    <row r="133">
      <c r="A133" s="61"/>
      <c r="B133" s="61"/>
      <c r="C133" s="13" t="s">
        <v>298</v>
      </c>
      <c r="D133" s="13" t="s">
        <v>299</v>
      </c>
      <c r="E133" s="48">
        <v>-58.3264108988848</v>
      </c>
      <c r="F133" s="48">
        <v>-96.2700616375146</v>
      </c>
      <c r="G133" s="48">
        <v>-94.5892278612103</v>
      </c>
      <c r="H133" s="48">
        <v>-87.9077075504535</v>
      </c>
      <c r="I133" s="48">
        <v>-82.7877008275318</v>
      </c>
      <c r="J133" s="62"/>
      <c r="K133" s="63">
        <f t="shared" ref="K133:O133" si="125">E133/100</f>
        <v>-0.583264109</v>
      </c>
      <c r="L133" s="63">
        <f t="shared" si="125"/>
        <v>-0.9627006164</v>
      </c>
      <c r="M133" s="63">
        <f t="shared" si="125"/>
        <v>-0.9458922786</v>
      </c>
      <c r="N133" s="63">
        <f t="shared" si="125"/>
        <v>-0.8790770755</v>
      </c>
      <c r="O133" s="63">
        <f t="shared" si="125"/>
        <v>-0.8278770083</v>
      </c>
      <c r="P133" s="64"/>
      <c r="Q133" s="65">
        <f>vlookup($D133,'Outdoor Crop Baseline'!$B:$C,2,false)*(1+K133)/10^3</f>
        <v>21276.42437</v>
      </c>
      <c r="R133" s="65">
        <f>vlookup($D133,'Outdoor Crop Baseline'!$B:$C,2,false)*(1+L133)/10^3</f>
        <v>1904.317655</v>
      </c>
      <c r="S133" s="65">
        <f>vlookup($D133,'Outdoor Crop Baseline'!$B:$C,2,false)*(1+M133)/10^3</f>
        <v>2762.466269</v>
      </c>
      <c r="T133" s="65">
        <f>vlookup($D133,'Outdoor Crop Baseline'!$B:$C,2,false)*(1+N133)/10^3</f>
        <v>6173.712208</v>
      </c>
      <c r="U133" s="65">
        <f>vlookup($D133,'Outdoor Crop Baseline'!$B:$C,2,false)*(1+O133)/10^3</f>
        <v>8787.728379</v>
      </c>
      <c r="V133" s="65"/>
      <c r="W133" s="65"/>
      <c r="X133" s="65"/>
      <c r="Y133" s="65"/>
      <c r="Z133" s="65"/>
      <c r="AA133" s="65"/>
      <c r="AB133" s="65"/>
    </row>
    <row r="134">
      <c r="A134" s="61"/>
      <c r="B134" s="61"/>
      <c r="C134" s="13" t="s">
        <v>300</v>
      </c>
      <c r="D134" s="13" t="s">
        <v>301</v>
      </c>
      <c r="E134" s="66">
        <v>-1.73342362233203</v>
      </c>
      <c r="F134" s="66">
        <v>-71.1422873497617</v>
      </c>
      <c r="G134" s="66">
        <v>-66.7731988421742</v>
      </c>
      <c r="H134" s="66">
        <v>-52.1271971707777</v>
      </c>
      <c r="I134" s="66">
        <v>-57.4135984176521</v>
      </c>
      <c r="J134" s="64"/>
      <c r="K134" s="63">
        <f t="shared" ref="K134:O134" si="126">E134/100</f>
        <v>-0.01733423622</v>
      </c>
      <c r="L134" s="63">
        <f t="shared" si="126"/>
        <v>-0.7114228735</v>
      </c>
      <c r="M134" s="63">
        <f t="shared" si="126"/>
        <v>-0.6677319884</v>
      </c>
      <c r="N134" s="63">
        <f t="shared" si="126"/>
        <v>-0.5212719717</v>
      </c>
      <c r="O134" s="63">
        <f t="shared" si="126"/>
        <v>-0.5741359842</v>
      </c>
      <c r="P134" s="64"/>
      <c r="Q134" s="65">
        <f>vlookup($D134,'Outdoor Crop Baseline'!$B:$C,2,false)*(1+K134)/10^3</f>
        <v>669.5355698</v>
      </c>
      <c r="R134" s="65">
        <f>vlookup($D134,'Outdoor Crop Baseline'!$B:$C,2,false)*(1+L134)/10^3</f>
        <v>196.6209244</v>
      </c>
      <c r="S134" s="65">
        <f>vlookup($D134,'Outdoor Crop Baseline'!$B:$C,2,false)*(1+M134)/10^3</f>
        <v>226.3895422</v>
      </c>
      <c r="T134" s="65">
        <f>vlookup($D134,'Outdoor Crop Baseline'!$B:$C,2,false)*(1+N134)/10^3</f>
        <v>326.179516</v>
      </c>
      <c r="U134" s="65">
        <f>vlookup($D134,'Outdoor Crop Baseline'!$B:$C,2,false)*(1+O134)/10^3</f>
        <v>290.1608227</v>
      </c>
      <c r="V134" s="65"/>
      <c r="W134" s="65"/>
      <c r="X134" s="65"/>
      <c r="Y134" s="65"/>
      <c r="Z134" s="65"/>
      <c r="AA134" s="65"/>
      <c r="AB134" s="65"/>
    </row>
    <row r="135">
      <c r="A135" s="61"/>
      <c r="B135" s="61"/>
      <c r="C135" s="13" t="s">
        <v>302</v>
      </c>
      <c r="D135" s="13" t="s">
        <v>303</v>
      </c>
      <c r="E135" s="66">
        <v>-16.6038181450226</v>
      </c>
      <c r="F135" s="66">
        <v>-63.6949679871197</v>
      </c>
      <c r="G135" s="66">
        <v>-96.5916962869094</v>
      </c>
      <c r="H135" s="66">
        <v>-95.6534165720873</v>
      </c>
      <c r="I135" s="66">
        <v>-94.1406393176533</v>
      </c>
      <c r="J135" s="64"/>
      <c r="K135" s="63">
        <f t="shared" ref="K135:O135" si="127">E135/100</f>
        <v>-0.1660381815</v>
      </c>
      <c r="L135" s="63">
        <f t="shared" si="127"/>
        <v>-0.6369496799</v>
      </c>
      <c r="M135" s="63">
        <f t="shared" si="127"/>
        <v>-0.9659169629</v>
      </c>
      <c r="N135" s="63">
        <f t="shared" si="127"/>
        <v>-0.9565341657</v>
      </c>
      <c r="O135" s="63">
        <f t="shared" si="127"/>
        <v>-0.9414063932</v>
      </c>
      <c r="P135" s="64"/>
      <c r="Q135" s="65">
        <f>vlookup($D135,'Outdoor Crop Baseline'!$B:$C,2,false)*(1+K135)/10^3</f>
        <v>4345.31745</v>
      </c>
      <c r="R135" s="65">
        <f>vlookup($D135,'Outdoor Crop Baseline'!$B:$C,2,false)*(1+L135)/10^3</f>
        <v>1891.656016</v>
      </c>
      <c r="S135" s="65">
        <f>vlookup($D135,'Outdoor Crop Baseline'!$B:$C,2,false)*(1+M135)/10^3</f>
        <v>177.5880055</v>
      </c>
      <c r="T135" s="65">
        <f>vlookup($D135,'Outdoor Crop Baseline'!$B:$C,2,false)*(1+N135)/10^3</f>
        <v>226.4766132</v>
      </c>
      <c r="U135" s="65">
        <f>vlookup($D135,'Outdoor Crop Baseline'!$B:$C,2,false)*(1+O135)/10^3</f>
        <v>305.2991354</v>
      </c>
      <c r="V135" s="65"/>
      <c r="W135" s="65"/>
      <c r="X135" s="65"/>
      <c r="Y135" s="65"/>
      <c r="Z135" s="65"/>
      <c r="AA135" s="65"/>
      <c r="AB135" s="65"/>
    </row>
    <row r="136">
      <c r="A136" s="61"/>
      <c r="B136" s="61"/>
      <c r="C136" s="13" t="s">
        <v>304</v>
      </c>
      <c r="D136" s="13" t="s">
        <v>305</v>
      </c>
      <c r="E136" s="48">
        <v>-26.2669125498051</v>
      </c>
      <c r="F136" s="48">
        <v>-59.9449237292079</v>
      </c>
      <c r="G136" s="48">
        <v>-91.7881028023342</v>
      </c>
      <c r="H136" s="48">
        <v>-92.0021068455569</v>
      </c>
      <c r="I136" s="48">
        <v>-87.6894244339202</v>
      </c>
      <c r="J136" s="62"/>
      <c r="K136" s="63">
        <f t="shared" ref="K136:O136" si="128">E136/100</f>
        <v>-0.2626691255</v>
      </c>
      <c r="L136" s="63">
        <f t="shared" si="128"/>
        <v>-0.5994492373</v>
      </c>
      <c r="M136" s="63">
        <f t="shared" si="128"/>
        <v>-0.917881028</v>
      </c>
      <c r="N136" s="63">
        <f t="shared" si="128"/>
        <v>-0.9200210685</v>
      </c>
      <c r="O136" s="63">
        <f t="shared" si="128"/>
        <v>-0.8768942443</v>
      </c>
      <c r="P136" s="64"/>
      <c r="Q136" s="65">
        <f>vlookup($D136,'Outdoor Crop Baseline'!$B:$C,2,false)*(1+K136)/10^3</f>
        <v>1471.142914</v>
      </c>
      <c r="R136" s="65">
        <f>vlookup($D136,'Outdoor Crop Baseline'!$B:$C,2,false)*(1+L136)/10^3</f>
        <v>799.1899386</v>
      </c>
      <c r="S136" s="65">
        <f>vlookup($D136,'Outdoor Crop Baseline'!$B:$C,2,false)*(1+M136)/10^3</f>
        <v>163.8460397</v>
      </c>
      <c r="T136" s="65">
        <f>vlookup($D136,'Outdoor Crop Baseline'!$B:$C,2,false)*(1+N136)/10^3</f>
        <v>159.576172</v>
      </c>
      <c r="U136" s="65">
        <f>vlookup($D136,'Outdoor Crop Baseline'!$B:$C,2,false)*(1+O136)/10^3</f>
        <v>245.6240019</v>
      </c>
      <c r="V136" s="65"/>
      <c r="W136" s="65"/>
      <c r="X136" s="65"/>
      <c r="Y136" s="65"/>
      <c r="Z136" s="65"/>
      <c r="AA136" s="65"/>
      <c r="AB136" s="65"/>
    </row>
    <row r="137">
      <c r="A137" s="61"/>
      <c r="B137" s="61"/>
      <c r="C137" s="13" t="s">
        <v>120</v>
      </c>
      <c r="D137" s="13" t="s">
        <v>121</v>
      </c>
      <c r="E137" s="66">
        <v>-99.9492784386118</v>
      </c>
      <c r="F137" s="66">
        <v>-100.0</v>
      </c>
      <c r="G137" s="66">
        <v>-99.3866236308779</v>
      </c>
      <c r="H137" s="66">
        <v>-96.9384740548566</v>
      </c>
      <c r="I137" s="66">
        <v>-58.8712718534008</v>
      </c>
      <c r="J137" s="64"/>
      <c r="K137" s="63">
        <f t="shared" ref="K137:O137" si="129">E137/100</f>
        <v>-0.9994927844</v>
      </c>
      <c r="L137" s="63">
        <f t="shared" si="129"/>
        <v>-1</v>
      </c>
      <c r="M137" s="63">
        <f t="shared" si="129"/>
        <v>-0.9938662363</v>
      </c>
      <c r="N137" s="63">
        <f t="shared" si="129"/>
        <v>-0.9693847405</v>
      </c>
      <c r="O137" s="63">
        <f t="shared" si="129"/>
        <v>-0.5887127185</v>
      </c>
      <c r="P137" s="64"/>
      <c r="Q137" s="65">
        <f>vlookup($D137,'Outdoor Crop Baseline'!$B:$C,2,false)*(1+K137)/10^3</f>
        <v>173.3925124</v>
      </c>
      <c r="R137" s="65">
        <f>vlookup($D137,'Outdoor Crop Baseline'!$B:$C,2,false)*(1+L137)/10^3</f>
        <v>0</v>
      </c>
      <c r="S137" s="65">
        <f>vlookup($D137,'Outdoor Crop Baseline'!$B:$C,2,false)*(1+M137)/10^3</f>
        <v>2096.837455</v>
      </c>
      <c r="T137" s="65">
        <f>vlookup($D137,'Outdoor Crop Baseline'!$B:$C,2,false)*(1+N137)/10^3</f>
        <v>10465.87804</v>
      </c>
      <c r="U137" s="65">
        <f>vlookup($D137,'Outdoor Crop Baseline'!$B:$C,2,false)*(1+O137)/10^3</f>
        <v>140599.2503</v>
      </c>
      <c r="V137" s="65"/>
      <c r="W137" s="65"/>
      <c r="X137" s="65"/>
      <c r="Y137" s="65"/>
      <c r="Z137" s="65"/>
      <c r="AA137" s="65"/>
      <c r="AB137" s="65"/>
    </row>
    <row r="138">
      <c r="A138" s="61"/>
      <c r="B138" s="61"/>
      <c r="C138" s="61"/>
      <c r="D138" s="61"/>
      <c r="E138" s="62"/>
      <c r="F138" s="62"/>
      <c r="G138" s="62"/>
      <c r="H138" s="62"/>
      <c r="I138" s="64"/>
      <c r="J138" s="64"/>
      <c r="K138" s="64"/>
      <c r="L138" s="64"/>
      <c r="M138" s="64"/>
      <c r="N138" s="64"/>
      <c r="O138" s="64"/>
      <c r="P138" s="64"/>
      <c r="Q138" s="64"/>
      <c r="R138" s="64"/>
      <c r="S138" s="64"/>
      <c r="T138" s="64"/>
      <c r="U138" s="64"/>
      <c r="V138" s="64"/>
      <c r="W138" s="64"/>
      <c r="X138" s="64"/>
      <c r="Y138" s="64"/>
      <c r="Z138" s="64"/>
      <c r="AA138" s="64"/>
      <c r="AB138" s="64"/>
    </row>
    <row r="139">
      <c r="A139" s="61"/>
      <c r="B139" s="61"/>
      <c r="C139" s="61"/>
      <c r="D139" s="61" t="s">
        <v>306</v>
      </c>
      <c r="E139" s="62"/>
      <c r="F139" s="62"/>
      <c r="G139" s="62"/>
      <c r="H139" s="62"/>
      <c r="I139" s="62"/>
      <c r="J139" s="62"/>
      <c r="K139" s="62"/>
      <c r="L139" s="62"/>
      <c r="M139" s="62"/>
      <c r="N139" s="64"/>
      <c r="O139" s="64"/>
      <c r="P139" s="64"/>
      <c r="Q139" s="65">
        <f t="shared" ref="Q139:U139" si="130">sum(Q2:Q137)</f>
        <v>1427842.302</v>
      </c>
      <c r="R139" s="65">
        <f t="shared" si="130"/>
        <v>561933.6136</v>
      </c>
      <c r="S139" s="65">
        <f t="shared" si="130"/>
        <v>418438.2005</v>
      </c>
      <c r="T139" s="65">
        <f t="shared" si="130"/>
        <v>466771.063</v>
      </c>
      <c r="U139" s="65">
        <f t="shared" si="130"/>
        <v>763237.108</v>
      </c>
      <c r="V139" s="65"/>
      <c r="W139" s="65"/>
      <c r="X139" s="65"/>
      <c r="Y139" s="65"/>
      <c r="Z139" s="65"/>
      <c r="AA139" s="65"/>
      <c r="AB139" s="65"/>
    </row>
    <row r="140">
      <c r="A140" s="61"/>
      <c r="B140" s="61"/>
      <c r="C140" s="61"/>
      <c r="D140" s="61" t="s">
        <v>369</v>
      </c>
      <c r="E140" s="62"/>
      <c r="F140" s="62"/>
      <c r="G140" s="62"/>
      <c r="H140" s="62"/>
      <c r="I140" s="64"/>
      <c r="J140" s="64"/>
      <c r="K140" s="64"/>
      <c r="L140" s="64"/>
      <c r="M140" s="64"/>
      <c r="N140" s="64"/>
      <c r="O140" s="64"/>
      <c r="P140" s="64"/>
      <c r="Q140" s="63">
        <f>Q139/ 'Outdoor Crop Baseline'!$C$140*1000</f>
        <v>0.3613116573</v>
      </c>
      <c r="R140" s="63">
        <f>R139/ 'Outdoor Crop Baseline'!$C$140*1000</f>
        <v>0.1421957908</v>
      </c>
      <c r="S140" s="63">
        <f>S139/ 'Outdoor Crop Baseline'!$C$140*1000</f>
        <v>0.1058846622</v>
      </c>
      <c r="T140" s="63">
        <f>T139/ 'Outdoor Crop Baseline'!$C$140*1000</f>
        <v>0.1181151631</v>
      </c>
      <c r="U140" s="63">
        <f>U139/ 'Outdoor Crop Baseline'!$C$140*1000</f>
        <v>0.1931350991</v>
      </c>
      <c r="V140" s="63"/>
      <c r="W140" s="63"/>
      <c r="X140" s="63"/>
      <c r="Y140" s="63"/>
      <c r="Z140" s="63"/>
      <c r="AA140" s="63"/>
      <c r="AB140" s="63"/>
    </row>
    <row r="141">
      <c r="A141" s="61"/>
      <c r="B141" s="61"/>
      <c r="C141" s="61"/>
      <c r="D141" s="61"/>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row>
    <row r="142">
      <c r="A142" s="61"/>
      <c r="B142" s="61"/>
      <c r="C142" s="61"/>
      <c r="D142" s="61"/>
      <c r="E142" s="62"/>
      <c r="F142" s="62"/>
      <c r="G142" s="62"/>
      <c r="H142" s="62"/>
      <c r="I142" s="62"/>
      <c r="J142" s="62"/>
      <c r="K142" s="62"/>
      <c r="L142" s="62"/>
      <c r="M142" s="62"/>
      <c r="N142" s="64"/>
      <c r="O142" s="64"/>
      <c r="P142" s="64"/>
      <c r="Q142" s="64"/>
      <c r="R142" s="64"/>
      <c r="S142" s="64"/>
      <c r="T142" s="64"/>
      <c r="U142" s="64"/>
      <c r="V142" s="64"/>
      <c r="W142" s="64"/>
      <c r="X142" s="64"/>
      <c r="Y142" s="64"/>
      <c r="Z142" s="64"/>
      <c r="AA142" s="64"/>
      <c r="AB142" s="62"/>
    </row>
    <row r="143">
      <c r="A143" s="61"/>
      <c r="B143" s="61"/>
      <c r="C143" s="61"/>
      <c r="D143" s="61"/>
      <c r="E143" s="62"/>
      <c r="F143" s="62"/>
      <c r="G143" s="62"/>
      <c r="H143" s="62"/>
      <c r="I143" s="62"/>
      <c r="J143" s="62"/>
      <c r="K143" s="62"/>
      <c r="L143" s="62"/>
      <c r="M143" s="62"/>
      <c r="N143" s="64"/>
      <c r="O143" s="64"/>
      <c r="P143" s="64"/>
      <c r="Q143" s="64"/>
      <c r="R143" s="64"/>
      <c r="S143" s="64"/>
      <c r="T143" s="64"/>
      <c r="U143" s="64"/>
      <c r="V143" s="64"/>
      <c r="W143" s="64"/>
      <c r="X143" s="64"/>
      <c r="Y143" s="64"/>
      <c r="Z143" s="64"/>
      <c r="AA143" s="64"/>
      <c r="AB143" s="62"/>
    </row>
    <row r="144">
      <c r="A144" s="61"/>
      <c r="B144" s="61"/>
      <c r="C144" s="61"/>
      <c r="D144" s="61"/>
      <c r="E144" s="62"/>
      <c r="F144" s="62"/>
      <c r="G144" s="62"/>
      <c r="H144" s="62"/>
      <c r="I144" s="62"/>
      <c r="J144" s="62"/>
      <c r="K144" s="62"/>
      <c r="L144" s="62"/>
      <c r="M144" s="62"/>
      <c r="N144" s="64"/>
      <c r="O144" s="64"/>
      <c r="P144" s="64"/>
      <c r="Q144" s="64"/>
      <c r="R144" s="64"/>
      <c r="S144" s="64"/>
      <c r="T144" s="64"/>
      <c r="U144" s="64"/>
      <c r="V144" s="64"/>
      <c r="W144" s="64"/>
      <c r="X144" s="64"/>
      <c r="Y144" s="64"/>
      <c r="Z144" s="64"/>
      <c r="AA144" s="64"/>
      <c r="AB144" s="62"/>
    </row>
    <row r="145">
      <c r="A145" s="61"/>
      <c r="B145" s="61"/>
      <c r="C145" s="61"/>
      <c r="D145" s="61"/>
      <c r="E145" s="62"/>
      <c r="F145" s="62"/>
      <c r="G145" s="62"/>
      <c r="H145" s="62"/>
      <c r="I145" s="62"/>
      <c r="J145" s="62"/>
      <c r="K145" s="62"/>
      <c r="L145" s="62"/>
      <c r="M145" s="62"/>
      <c r="N145" s="64"/>
      <c r="O145" s="64"/>
      <c r="P145" s="64"/>
      <c r="Q145" s="64"/>
      <c r="R145" s="64"/>
      <c r="S145" s="64"/>
      <c r="T145" s="64"/>
      <c r="U145" s="64"/>
      <c r="V145" s="64"/>
      <c r="W145" s="64"/>
      <c r="X145" s="64"/>
      <c r="Y145" s="64"/>
      <c r="Z145" s="64"/>
      <c r="AA145" s="64"/>
      <c r="AB145" s="62"/>
    </row>
    <row r="146">
      <c r="A146" s="61"/>
      <c r="B146" s="61"/>
      <c r="C146" s="61"/>
      <c r="D146" s="61"/>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row>
    <row r="147">
      <c r="A147" s="61"/>
      <c r="B147" s="61"/>
      <c r="C147" s="61"/>
      <c r="D147" s="61"/>
      <c r="E147" s="62"/>
      <c r="F147" s="62"/>
      <c r="G147" s="62"/>
      <c r="H147" s="62"/>
      <c r="I147" s="62"/>
      <c r="J147" s="62"/>
      <c r="K147" s="62"/>
      <c r="L147" s="62"/>
      <c r="M147" s="62"/>
      <c r="N147" s="64"/>
      <c r="O147" s="64"/>
      <c r="P147" s="64"/>
      <c r="Q147" s="64"/>
      <c r="R147" s="64"/>
      <c r="S147" s="64"/>
      <c r="T147" s="64"/>
      <c r="U147" s="64"/>
      <c r="V147" s="64"/>
      <c r="W147" s="64"/>
      <c r="X147" s="64"/>
      <c r="Y147" s="64"/>
      <c r="Z147" s="64"/>
      <c r="AA147" s="64"/>
      <c r="AB147" s="62"/>
    </row>
    <row r="148">
      <c r="A148" s="61"/>
      <c r="B148" s="61"/>
      <c r="C148" s="61"/>
      <c r="D148" s="61"/>
      <c r="E148" s="62"/>
      <c r="F148" s="62"/>
      <c r="G148" s="62"/>
      <c r="H148" s="62"/>
      <c r="I148" s="64"/>
      <c r="J148" s="64"/>
      <c r="K148" s="64"/>
      <c r="L148" s="64"/>
      <c r="M148" s="64"/>
      <c r="N148" s="64"/>
      <c r="O148" s="64"/>
      <c r="P148" s="64"/>
      <c r="Q148" s="64"/>
      <c r="R148" s="64"/>
      <c r="S148" s="64"/>
      <c r="T148" s="64"/>
      <c r="U148" s="64"/>
      <c r="V148" s="64"/>
      <c r="W148" s="64"/>
      <c r="X148" s="64"/>
      <c r="Y148" s="64"/>
      <c r="Z148" s="64"/>
      <c r="AA148" s="64"/>
      <c r="AB148" s="62"/>
    </row>
    <row r="149">
      <c r="A149" s="61"/>
      <c r="B149" s="61"/>
      <c r="C149" s="61"/>
      <c r="D149" s="61"/>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row>
    <row r="150">
      <c r="A150" s="61"/>
      <c r="B150" s="61"/>
      <c r="C150" s="61"/>
      <c r="D150" s="61"/>
      <c r="E150" s="62"/>
      <c r="F150" s="62"/>
      <c r="G150" s="62"/>
      <c r="H150" s="62"/>
      <c r="I150" s="64"/>
      <c r="J150" s="64"/>
      <c r="K150" s="64"/>
      <c r="L150" s="64"/>
      <c r="M150" s="64"/>
      <c r="N150" s="64"/>
      <c r="O150" s="64"/>
      <c r="P150" s="64"/>
      <c r="Q150" s="64"/>
      <c r="R150" s="64"/>
      <c r="S150" s="64"/>
      <c r="T150" s="64"/>
      <c r="U150" s="64"/>
      <c r="V150" s="64"/>
      <c r="W150" s="64"/>
      <c r="X150" s="64"/>
      <c r="Y150" s="64"/>
      <c r="Z150" s="64"/>
      <c r="AA150" s="64"/>
      <c r="AB150" s="62"/>
    </row>
    <row r="151">
      <c r="A151" s="61"/>
      <c r="B151" s="61"/>
      <c r="C151" s="61"/>
      <c r="D151" s="61"/>
      <c r="E151" s="62"/>
      <c r="F151" s="62"/>
      <c r="G151" s="62"/>
      <c r="H151" s="62"/>
      <c r="I151" s="62"/>
      <c r="J151" s="62"/>
      <c r="K151" s="62"/>
      <c r="L151" s="62"/>
      <c r="M151" s="62"/>
      <c r="N151" s="64"/>
      <c r="O151" s="64"/>
      <c r="P151" s="64"/>
      <c r="Q151" s="64"/>
      <c r="R151" s="64"/>
      <c r="S151" s="64"/>
      <c r="T151" s="64"/>
      <c r="U151" s="64"/>
      <c r="V151" s="64"/>
      <c r="W151" s="64"/>
      <c r="X151" s="64"/>
      <c r="Y151" s="64"/>
      <c r="Z151" s="64"/>
      <c r="AA151" s="64"/>
      <c r="AB151" s="64"/>
    </row>
    <row r="152">
      <c r="A152" s="61"/>
      <c r="B152" s="61"/>
      <c r="C152" s="61"/>
      <c r="D152" s="61"/>
      <c r="E152" s="62"/>
      <c r="F152" s="62"/>
      <c r="G152" s="62"/>
      <c r="H152" s="62"/>
      <c r="I152" s="62"/>
      <c r="J152" s="62"/>
      <c r="K152" s="62"/>
      <c r="L152" s="62"/>
      <c r="M152" s="62"/>
      <c r="N152" s="64"/>
      <c r="O152" s="64"/>
      <c r="P152" s="64"/>
      <c r="Q152" s="64"/>
      <c r="R152" s="64"/>
      <c r="S152" s="64"/>
      <c r="T152" s="64"/>
      <c r="U152" s="64"/>
      <c r="V152" s="64"/>
      <c r="W152" s="64"/>
      <c r="X152" s="64"/>
      <c r="Y152" s="64"/>
      <c r="Z152" s="64"/>
      <c r="AA152" s="64"/>
      <c r="AB152" s="62"/>
    </row>
    <row r="153">
      <c r="A153" s="61"/>
      <c r="B153" s="61"/>
      <c r="C153" s="61"/>
      <c r="D153" s="61"/>
      <c r="E153" s="62"/>
      <c r="F153" s="62"/>
      <c r="G153" s="62"/>
      <c r="H153" s="62"/>
      <c r="I153" s="62"/>
      <c r="J153" s="62"/>
      <c r="K153" s="62"/>
      <c r="L153" s="62"/>
      <c r="M153" s="62"/>
      <c r="N153" s="64"/>
      <c r="O153" s="64"/>
      <c r="P153" s="64"/>
      <c r="Q153" s="64"/>
      <c r="R153" s="64"/>
      <c r="S153" s="64"/>
      <c r="T153" s="64"/>
      <c r="U153" s="64"/>
      <c r="V153" s="64"/>
      <c r="W153" s="64"/>
      <c r="X153" s="64"/>
      <c r="Y153" s="64"/>
      <c r="Z153" s="64"/>
      <c r="AA153" s="64"/>
      <c r="AB153" s="62"/>
    </row>
    <row r="154">
      <c r="A154" s="61"/>
      <c r="B154" s="61"/>
      <c r="C154" s="61"/>
      <c r="D154" s="61"/>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row>
    <row r="155">
      <c r="A155" s="70"/>
      <c r="B155" s="70"/>
      <c r="C155" s="70"/>
      <c r="D155" s="61"/>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row>
    <row r="156">
      <c r="A156" s="61"/>
      <c r="B156" s="61"/>
      <c r="C156" s="61"/>
      <c r="D156" s="61"/>
      <c r="E156" s="62"/>
      <c r="F156" s="62"/>
      <c r="G156" s="62"/>
      <c r="H156" s="62"/>
      <c r="I156" s="62"/>
      <c r="J156" s="62"/>
      <c r="K156" s="62"/>
      <c r="L156" s="62"/>
      <c r="M156" s="62"/>
      <c r="N156" s="64"/>
      <c r="O156" s="64"/>
      <c r="P156" s="64"/>
      <c r="Q156" s="64"/>
      <c r="R156" s="64"/>
      <c r="S156" s="64"/>
      <c r="T156" s="64"/>
      <c r="U156" s="64"/>
      <c r="V156" s="64"/>
      <c r="W156" s="64"/>
      <c r="X156" s="64"/>
      <c r="Y156" s="64"/>
      <c r="Z156" s="64"/>
      <c r="AA156" s="64"/>
      <c r="AB156" s="62"/>
    </row>
    <row r="157">
      <c r="A157" s="61"/>
      <c r="B157" s="61"/>
      <c r="C157" s="61"/>
      <c r="D157" s="61"/>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row>
    <row r="158">
      <c r="A158" s="61"/>
      <c r="B158" s="61"/>
      <c r="C158" s="61"/>
      <c r="D158" s="61"/>
      <c r="E158" s="64"/>
      <c r="F158" s="64"/>
      <c r="G158" s="64"/>
      <c r="H158" s="64"/>
      <c r="I158" s="62"/>
      <c r="J158" s="62"/>
      <c r="K158" s="62"/>
      <c r="L158" s="62"/>
      <c r="M158" s="62"/>
      <c r="N158" s="64"/>
      <c r="O158" s="64"/>
      <c r="P158" s="64"/>
      <c r="Q158" s="64"/>
      <c r="R158" s="64"/>
      <c r="S158" s="64"/>
      <c r="T158" s="64"/>
      <c r="U158" s="64"/>
      <c r="V158" s="64"/>
      <c r="W158" s="64"/>
      <c r="X158" s="64"/>
      <c r="Y158" s="64"/>
      <c r="Z158" s="64"/>
      <c r="AA158" s="64"/>
      <c r="AB158" s="62"/>
    </row>
    <row r="159">
      <c r="A159" s="61"/>
      <c r="B159" s="61"/>
      <c r="C159" s="61"/>
      <c r="D159" s="61"/>
      <c r="E159" s="62"/>
      <c r="F159" s="62"/>
      <c r="G159" s="62"/>
      <c r="H159" s="62"/>
      <c r="I159" s="64"/>
      <c r="J159" s="64"/>
      <c r="K159" s="64"/>
      <c r="L159" s="64"/>
      <c r="M159" s="64"/>
      <c r="N159" s="64"/>
      <c r="O159" s="64"/>
      <c r="P159" s="64"/>
      <c r="Q159" s="64"/>
      <c r="R159" s="64"/>
      <c r="S159" s="64"/>
      <c r="T159" s="64"/>
      <c r="U159" s="64"/>
      <c r="V159" s="64"/>
      <c r="W159" s="64"/>
      <c r="X159" s="64"/>
      <c r="Y159" s="64"/>
      <c r="Z159" s="64"/>
      <c r="AA159" s="64"/>
      <c r="AB159" s="62"/>
    </row>
    <row r="160">
      <c r="A160" s="61"/>
      <c r="B160" s="61"/>
      <c r="C160" s="61"/>
      <c r="D160" s="61"/>
      <c r="E160" s="62"/>
      <c r="F160" s="62"/>
      <c r="G160" s="62"/>
      <c r="H160" s="62"/>
      <c r="I160" s="62"/>
      <c r="J160" s="62"/>
      <c r="K160" s="62"/>
      <c r="L160" s="62"/>
      <c r="M160" s="62"/>
      <c r="N160" s="64"/>
      <c r="O160" s="64"/>
      <c r="P160" s="64"/>
      <c r="Q160" s="64"/>
      <c r="R160" s="64"/>
      <c r="S160" s="64"/>
      <c r="T160" s="64"/>
      <c r="U160" s="64"/>
      <c r="V160" s="64"/>
      <c r="W160" s="64"/>
      <c r="X160" s="64"/>
      <c r="Y160" s="64"/>
      <c r="Z160" s="64"/>
      <c r="AA160" s="64"/>
      <c r="AB160" s="62"/>
    </row>
    <row r="161">
      <c r="A161" s="61"/>
      <c r="B161" s="61"/>
      <c r="C161" s="61"/>
      <c r="D161" s="61"/>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row>
    <row r="162">
      <c r="A162" s="61"/>
      <c r="B162" s="61"/>
      <c r="C162" s="61"/>
      <c r="D162" s="61"/>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row>
    <row r="163">
      <c r="A163" s="61"/>
      <c r="B163" s="61"/>
      <c r="C163" s="61"/>
      <c r="D163" s="61"/>
      <c r="E163" s="62"/>
      <c r="F163" s="62"/>
      <c r="G163" s="62"/>
      <c r="H163" s="62"/>
      <c r="I163" s="62"/>
      <c r="J163" s="62"/>
      <c r="K163" s="62"/>
      <c r="L163" s="62"/>
      <c r="M163" s="62"/>
      <c r="N163" s="64"/>
      <c r="O163" s="64"/>
      <c r="P163" s="64"/>
      <c r="Q163" s="64"/>
      <c r="R163" s="64"/>
      <c r="S163" s="64"/>
      <c r="T163" s="64"/>
      <c r="U163" s="64"/>
      <c r="V163" s="64"/>
      <c r="W163" s="64"/>
      <c r="X163" s="64"/>
      <c r="Y163" s="64"/>
      <c r="Z163" s="64"/>
      <c r="AA163" s="64"/>
      <c r="AB163" s="64"/>
    </row>
    <row r="164">
      <c r="A164" s="61"/>
      <c r="B164" s="61"/>
      <c r="C164" s="61"/>
      <c r="D164" s="61"/>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row>
    <row r="165">
      <c r="A165" s="61"/>
      <c r="B165" s="61"/>
      <c r="C165" s="61"/>
      <c r="D165" s="61"/>
      <c r="E165" s="62"/>
      <c r="F165" s="62"/>
      <c r="G165" s="62"/>
      <c r="H165" s="62"/>
      <c r="I165" s="62"/>
      <c r="J165" s="62"/>
      <c r="K165" s="62"/>
      <c r="L165" s="62"/>
      <c r="M165" s="62"/>
      <c r="N165" s="64"/>
      <c r="O165" s="64"/>
      <c r="P165" s="64"/>
      <c r="Q165" s="64"/>
      <c r="R165" s="64"/>
      <c r="S165" s="64"/>
      <c r="T165" s="64"/>
      <c r="U165" s="64"/>
      <c r="V165" s="64"/>
      <c r="W165" s="64"/>
      <c r="X165" s="64"/>
      <c r="Y165" s="64"/>
      <c r="Z165" s="64"/>
      <c r="AA165" s="64"/>
      <c r="AB165" s="62"/>
    </row>
    <row r="166">
      <c r="A166" s="61"/>
      <c r="B166" s="61"/>
      <c r="C166" s="61"/>
      <c r="D166" s="61"/>
      <c r="E166" s="62"/>
      <c r="F166" s="62"/>
      <c r="G166" s="62"/>
      <c r="H166" s="62"/>
      <c r="I166" s="62"/>
      <c r="J166" s="62"/>
      <c r="K166" s="62"/>
      <c r="L166" s="62"/>
      <c r="M166" s="62"/>
      <c r="N166" s="64"/>
      <c r="O166" s="64"/>
      <c r="P166" s="64"/>
      <c r="Q166" s="64"/>
      <c r="R166" s="64"/>
      <c r="S166" s="64"/>
      <c r="T166" s="64"/>
      <c r="U166" s="64"/>
      <c r="V166" s="64"/>
      <c r="W166" s="64"/>
      <c r="X166" s="64"/>
      <c r="Y166" s="64"/>
      <c r="Z166" s="64"/>
      <c r="AA166" s="64"/>
      <c r="AB166" s="62"/>
    </row>
    <row r="167">
      <c r="A167" s="61"/>
      <c r="B167" s="61"/>
      <c r="C167" s="61"/>
      <c r="D167" s="61"/>
      <c r="E167" s="62"/>
      <c r="F167" s="62"/>
      <c r="G167" s="62"/>
      <c r="H167" s="62"/>
      <c r="I167" s="62"/>
      <c r="J167" s="62"/>
      <c r="K167" s="62"/>
      <c r="L167" s="62"/>
      <c r="M167" s="62"/>
      <c r="N167" s="64"/>
      <c r="O167" s="64"/>
      <c r="P167" s="64"/>
      <c r="Q167" s="64"/>
      <c r="R167" s="64"/>
      <c r="S167" s="64"/>
      <c r="T167" s="64"/>
      <c r="U167" s="64"/>
      <c r="V167" s="64"/>
      <c r="W167" s="64"/>
      <c r="X167" s="64"/>
      <c r="Y167" s="64"/>
      <c r="Z167" s="64"/>
      <c r="AA167" s="64"/>
      <c r="AB167" s="64"/>
    </row>
    <row r="168">
      <c r="A168" s="70"/>
      <c r="B168" s="70"/>
      <c r="C168" s="70"/>
      <c r="D168" s="61"/>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row>
    <row r="169">
      <c r="A169" s="61"/>
      <c r="B169" s="61"/>
      <c r="C169" s="61"/>
      <c r="D169" s="61"/>
      <c r="E169" s="62"/>
      <c r="F169" s="62"/>
      <c r="G169" s="62"/>
      <c r="H169" s="62"/>
      <c r="I169" s="64"/>
      <c r="J169" s="64"/>
      <c r="K169" s="64"/>
      <c r="L169" s="64"/>
      <c r="M169" s="64"/>
      <c r="N169" s="64"/>
      <c r="O169" s="64"/>
      <c r="P169" s="64"/>
      <c r="Q169" s="64"/>
      <c r="R169" s="64"/>
      <c r="S169" s="64"/>
      <c r="T169" s="64"/>
      <c r="U169" s="64"/>
      <c r="V169" s="64"/>
      <c r="W169" s="64"/>
      <c r="X169" s="64"/>
      <c r="Y169" s="64"/>
      <c r="Z169" s="64"/>
      <c r="AA169" s="64"/>
      <c r="AB169" s="62"/>
    </row>
    <row r="170">
      <c r="A170" s="61"/>
      <c r="B170" s="61"/>
      <c r="C170" s="61"/>
      <c r="D170" s="61"/>
      <c r="E170" s="62"/>
      <c r="F170" s="62"/>
      <c r="G170" s="62"/>
      <c r="H170" s="62"/>
      <c r="I170" s="62"/>
      <c r="J170" s="62"/>
      <c r="K170" s="62"/>
      <c r="L170" s="62"/>
      <c r="M170" s="62"/>
      <c r="N170" s="64"/>
      <c r="O170" s="64"/>
      <c r="P170" s="64"/>
      <c r="Q170" s="64"/>
      <c r="R170" s="64"/>
      <c r="S170" s="64"/>
      <c r="T170" s="64"/>
      <c r="U170" s="64"/>
      <c r="V170" s="64"/>
      <c r="W170" s="64"/>
      <c r="X170" s="64"/>
      <c r="Y170" s="64"/>
      <c r="Z170" s="64"/>
      <c r="AA170" s="64"/>
      <c r="AB170" s="62"/>
    </row>
    <row r="171">
      <c r="A171" s="61"/>
      <c r="B171" s="61"/>
      <c r="C171" s="61"/>
      <c r="D171" s="61"/>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row>
    <row r="172">
      <c r="A172" s="61"/>
      <c r="B172" s="61"/>
      <c r="C172" s="61"/>
      <c r="D172" s="61"/>
      <c r="E172" s="62"/>
      <c r="F172" s="62"/>
      <c r="G172" s="62"/>
      <c r="H172" s="62"/>
      <c r="I172" s="64"/>
      <c r="J172" s="64"/>
      <c r="K172" s="64"/>
      <c r="L172" s="64"/>
      <c r="M172" s="64"/>
      <c r="N172" s="64"/>
      <c r="O172" s="64"/>
      <c r="P172" s="64"/>
      <c r="Q172" s="64"/>
      <c r="R172" s="64"/>
      <c r="S172" s="64"/>
      <c r="T172" s="64"/>
      <c r="U172" s="64"/>
      <c r="V172" s="64"/>
      <c r="W172" s="64"/>
      <c r="X172" s="64"/>
      <c r="Y172" s="64"/>
      <c r="Z172" s="64"/>
      <c r="AA172" s="64"/>
      <c r="AB172" s="64"/>
    </row>
    <row r="173">
      <c r="A173" s="61"/>
      <c r="B173" s="61"/>
      <c r="C173" s="61"/>
      <c r="D173" s="61"/>
      <c r="E173" s="62"/>
      <c r="F173" s="62"/>
      <c r="G173" s="62"/>
      <c r="H173" s="62"/>
      <c r="I173" s="62"/>
      <c r="J173" s="62"/>
      <c r="K173" s="62"/>
      <c r="L173" s="62"/>
      <c r="M173" s="62"/>
      <c r="N173" s="64"/>
      <c r="O173" s="64"/>
      <c r="P173" s="64"/>
      <c r="Q173" s="64"/>
      <c r="R173" s="64"/>
      <c r="S173" s="64"/>
      <c r="T173" s="64"/>
      <c r="U173" s="64"/>
      <c r="V173" s="64"/>
      <c r="W173" s="64"/>
      <c r="X173" s="64"/>
      <c r="Y173" s="64"/>
      <c r="Z173" s="64"/>
      <c r="AA173" s="64"/>
      <c r="AB173" s="64"/>
    </row>
    <row r="174">
      <c r="A174" s="61"/>
      <c r="B174" s="61"/>
      <c r="C174" s="61"/>
      <c r="D174" s="61"/>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row>
    <row r="175">
      <c r="A175" s="61"/>
      <c r="B175" s="61"/>
      <c r="C175" s="61"/>
      <c r="D175" s="61"/>
      <c r="E175" s="62"/>
      <c r="F175" s="62"/>
      <c r="G175" s="62"/>
      <c r="H175" s="62"/>
      <c r="I175" s="64"/>
      <c r="J175" s="64"/>
      <c r="K175" s="64"/>
      <c r="L175" s="64"/>
      <c r="M175" s="64"/>
      <c r="N175" s="64"/>
      <c r="O175" s="64"/>
      <c r="P175" s="64"/>
      <c r="Q175" s="64"/>
      <c r="R175" s="64"/>
      <c r="S175" s="64"/>
      <c r="T175" s="64"/>
      <c r="U175" s="64"/>
      <c r="V175" s="64"/>
      <c r="W175" s="64"/>
      <c r="X175" s="64"/>
      <c r="Y175" s="64"/>
      <c r="Z175" s="64"/>
      <c r="AA175" s="64"/>
      <c r="AB175" s="62"/>
    </row>
    <row r="176">
      <c r="A176" s="61"/>
      <c r="B176" s="61"/>
      <c r="C176" s="61"/>
      <c r="D176" s="61"/>
      <c r="E176" s="62"/>
      <c r="F176" s="62"/>
      <c r="G176" s="62"/>
      <c r="H176" s="62"/>
      <c r="I176" s="62"/>
      <c r="J176" s="62"/>
      <c r="K176" s="62"/>
      <c r="L176" s="62"/>
      <c r="M176" s="62"/>
      <c r="N176" s="64"/>
      <c r="O176" s="64"/>
      <c r="P176" s="64"/>
      <c r="Q176" s="64"/>
      <c r="R176" s="64"/>
      <c r="S176" s="64"/>
      <c r="T176" s="64"/>
      <c r="U176" s="64"/>
      <c r="V176" s="64"/>
      <c r="W176" s="64"/>
      <c r="X176" s="64"/>
      <c r="Y176" s="64"/>
      <c r="Z176" s="64"/>
      <c r="AA176" s="64"/>
      <c r="AB176" s="62"/>
    </row>
    <row r="177">
      <c r="A177" s="61"/>
      <c r="B177" s="61"/>
      <c r="C177" s="61"/>
      <c r="D177" s="61"/>
      <c r="E177" s="62"/>
      <c r="F177" s="62"/>
      <c r="G177" s="62"/>
      <c r="H177" s="62"/>
      <c r="I177" s="62"/>
      <c r="J177" s="62"/>
      <c r="K177" s="62"/>
      <c r="L177" s="62"/>
      <c r="M177" s="62"/>
      <c r="N177" s="64"/>
      <c r="O177" s="64"/>
      <c r="P177" s="64"/>
      <c r="Q177" s="64"/>
      <c r="R177" s="64"/>
      <c r="S177" s="64"/>
      <c r="T177" s="64"/>
      <c r="U177" s="64"/>
      <c r="V177" s="64"/>
      <c r="W177" s="64"/>
      <c r="X177" s="64"/>
      <c r="Y177" s="64"/>
      <c r="Z177" s="64"/>
      <c r="AA177" s="64"/>
      <c r="AB177" s="64"/>
    </row>
    <row r="178">
      <c r="A178" s="61"/>
      <c r="B178" s="61"/>
      <c r="C178" s="61"/>
      <c r="D178" s="61"/>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row>
    <row r="179">
      <c r="A179" s="61"/>
      <c r="B179" s="61"/>
      <c r="C179" s="61"/>
      <c r="D179" s="61"/>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row>
    <row r="180">
      <c r="A180" s="61"/>
      <c r="B180" s="61"/>
      <c r="C180" s="61"/>
      <c r="D180" s="61"/>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row>
    <row r="181">
      <c r="A181" s="61"/>
      <c r="B181" s="61"/>
      <c r="C181" s="61"/>
      <c r="D181" s="61"/>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row>
    <row r="182">
      <c r="A182" s="61"/>
      <c r="B182" s="61"/>
      <c r="C182" s="61"/>
      <c r="D182" s="61"/>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row>
    <row r="183">
      <c r="A183" s="70"/>
      <c r="B183" s="70"/>
      <c r="C183" s="70"/>
      <c r="D183" s="61"/>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row>
    <row r="184">
      <c r="A184" s="61"/>
      <c r="B184" s="61"/>
      <c r="C184" s="61"/>
      <c r="D184" s="61"/>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row>
    <row r="185">
      <c r="A185" s="61"/>
      <c r="B185" s="61"/>
      <c r="C185" s="61"/>
      <c r="D185" s="61"/>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row>
    <row r="186">
      <c r="A186" s="61"/>
      <c r="B186" s="61"/>
      <c r="C186" s="61"/>
      <c r="D186" s="61"/>
      <c r="E186" s="62"/>
      <c r="F186" s="62"/>
      <c r="G186" s="62"/>
      <c r="H186" s="62"/>
      <c r="I186" s="62"/>
      <c r="J186" s="62"/>
      <c r="K186" s="62"/>
      <c r="L186" s="62"/>
      <c r="M186" s="62"/>
      <c r="N186" s="64"/>
      <c r="O186" s="64"/>
      <c r="P186" s="64"/>
      <c r="Q186" s="64"/>
      <c r="R186" s="64"/>
      <c r="S186" s="64"/>
      <c r="T186" s="64"/>
      <c r="U186" s="64"/>
      <c r="V186" s="64"/>
      <c r="W186" s="64"/>
      <c r="X186" s="64"/>
      <c r="Y186" s="64"/>
      <c r="Z186" s="64"/>
      <c r="AA186" s="64"/>
      <c r="AB186" s="62"/>
    </row>
    <row r="187">
      <c r="A187" s="61"/>
      <c r="B187" s="61"/>
      <c r="C187" s="61"/>
      <c r="D187" s="61"/>
      <c r="E187" s="62"/>
      <c r="F187" s="62"/>
      <c r="G187" s="62"/>
      <c r="H187" s="62"/>
      <c r="I187" s="62"/>
      <c r="J187" s="62"/>
      <c r="K187" s="62"/>
      <c r="L187" s="62"/>
      <c r="M187" s="62"/>
      <c r="N187" s="64"/>
      <c r="O187" s="64"/>
      <c r="P187" s="64"/>
      <c r="Q187" s="64"/>
      <c r="R187" s="64"/>
      <c r="S187" s="64"/>
      <c r="T187" s="64"/>
      <c r="U187" s="64"/>
      <c r="V187" s="64"/>
      <c r="W187" s="64"/>
      <c r="X187" s="64"/>
      <c r="Y187" s="64"/>
      <c r="Z187" s="64"/>
      <c r="AA187" s="64"/>
      <c r="AB187" s="64"/>
    </row>
    <row r="188">
      <c r="A188" s="61"/>
      <c r="B188" s="61"/>
      <c r="C188" s="61"/>
      <c r="D188" s="61"/>
      <c r="E188" s="62"/>
      <c r="F188" s="62"/>
      <c r="G188" s="62"/>
      <c r="H188" s="62"/>
      <c r="I188" s="64"/>
      <c r="J188" s="64"/>
      <c r="K188" s="64"/>
      <c r="L188" s="64"/>
      <c r="M188" s="64"/>
      <c r="N188" s="64"/>
      <c r="O188" s="64"/>
      <c r="P188" s="64"/>
      <c r="Q188" s="64"/>
      <c r="R188" s="64"/>
      <c r="S188" s="64"/>
      <c r="T188" s="64"/>
      <c r="U188" s="64"/>
      <c r="V188" s="64"/>
      <c r="W188" s="64"/>
      <c r="X188" s="64"/>
      <c r="Y188" s="64"/>
      <c r="Z188" s="64"/>
      <c r="AA188" s="64"/>
      <c r="AB188" s="62"/>
    </row>
    <row r="189">
      <c r="A189" s="61"/>
      <c r="B189" s="61"/>
      <c r="C189" s="61"/>
      <c r="D189" s="61"/>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row>
    <row r="190">
      <c r="A190" s="61"/>
      <c r="B190" s="61"/>
      <c r="C190" s="61"/>
      <c r="D190" s="61"/>
      <c r="E190" s="62"/>
      <c r="F190" s="62"/>
      <c r="G190" s="62"/>
      <c r="H190" s="62"/>
      <c r="I190" s="62"/>
      <c r="J190" s="62"/>
      <c r="K190" s="62"/>
      <c r="L190" s="62"/>
      <c r="M190" s="62"/>
      <c r="N190" s="64"/>
      <c r="O190" s="64"/>
      <c r="P190" s="64"/>
      <c r="Q190" s="64"/>
      <c r="R190" s="64"/>
      <c r="S190" s="64"/>
      <c r="T190" s="64"/>
      <c r="U190" s="64"/>
      <c r="V190" s="64"/>
      <c r="W190" s="64"/>
      <c r="X190" s="64"/>
      <c r="Y190" s="64"/>
      <c r="Z190" s="64"/>
      <c r="AA190" s="64"/>
      <c r="AB190" s="64"/>
    </row>
    <row r="191">
      <c r="A191" s="61"/>
      <c r="B191" s="61"/>
      <c r="C191" s="61"/>
      <c r="D191" s="61"/>
      <c r="E191" s="62"/>
      <c r="F191" s="62"/>
      <c r="G191" s="62"/>
      <c r="H191" s="62"/>
      <c r="I191" s="62"/>
      <c r="J191" s="62"/>
      <c r="K191" s="62"/>
      <c r="L191" s="62"/>
      <c r="M191" s="62"/>
      <c r="N191" s="64"/>
      <c r="O191" s="64"/>
      <c r="P191" s="64"/>
      <c r="Q191" s="64"/>
      <c r="R191" s="64"/>
      <c r="S191" s="64"/>
      <c r="T191" s="64"/>
      <c r="U191" s="64"/>
      <c r="V191" s="64"/>
      <c r="W191" s="64"/>
      <c r="X191" s="64"/>
      <c r="Y191" s="64"/>
      <c r="Z191" s="64"/>
      <c r="AA191" s="64"/>
      <c r="AB191" s="64"/>
    </row>
    <row r="192">
      <c r="A192" s="61"/>
      <c r="B192" s="61"/>
      <c r="C192" s="61"/>
      <c r="D192" s="61"/>
      <c r="E192" s="62"/>
      <c r="F192" s="62"/>
      <c r="G192" s="62"/>
      <c r="H192" s="62"/>
      <c r="I192" s="64"/>
      <c r="J192" s="64"/>
      <c r="K192" s="64"/>
      <c r="L192" s="64"/>
      <c r="M192" s="64"/>
      <c r="N192" s="64"/>
      <c r="O192" s="64"/>
      <c r="P192" s="64"/>
      <c r="Q192" s="64"/>
      <c r="R192" s="64"/>
      <c r="S192" s="64"/>
      <c r="T192" s="64"/>
      <c r="U192" s="64"/>
      <c r="V192" s="64"/>
      <c r="W192" s="64"/>
      <c r="X192" s="64"/>
      <c r="Y192" s="64"/>
      <c r="Z192" s="64"/>
      <c r="AA192" s="64"/>
      <c r="AB192" s="62"/>
    </row>
    <row r="193">
      <c r="A193" s="61"/>
      <c r="B193" s="61"/>
      <c r="C193" s="61"/>
      <c r="D193" s="61"/>
      <c r="E193" s="62"/>
      <c r="F193" s="62"/>
      <c r="G193" s="62"/>
      <c r="H193" s="62"/>
      <c r="I193" s="64"/>
      <c r="J193" s="64"/>
      <c r="K193" s="64"/>
      <c r="L193" s="64"/>
      <c r="M193" s="64"/>
      <c r="N193" s="64"/>
      <c r="O193" s="64"/>
      <c r="P193" s="64"/>
      <c r="Q193" s="64"/>
      <c r="R193" s="64"/>
      <c r="S193" s="64"/>
      <c r="T193" s="64"/>
      <c r="U193" s="64"/>
      <c r="V193" s="64"/>
      <c r="W193" s="64"/>
      <c r="X193" s="64"/>
      <c r="Y193" s="64"/>
      <c r="Z193" s="64"/>
      <c r="AA193" s="64"/>
      <c r="AB193" s="62"/>
    </row>
    <row r="194">
      <c r="A194" s="61"/>
      <c r="B194" s="61"/>
      <c r="C194" s="61"/>
      <c r="D194" s="61"/>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row>
    <row r="195">
      <c r="A195" s="61"/>
      <c r="B195" s="61"/>
      <c r="C195" s="61"/>
      <c r="D195" s="61"/>
      <c r="E195" s="62"/>
      <c r="F195" s="62"/>
      <c r="G195" s="62"/>
      <c r="H195" s="62"/>
      <c r="I195" s="62"/>
      <c r="J195" s="62"/>
      <c r="K195" s="62"/>
      <c r="L195" s="62"/>
      <c r="M195" s="62"/>
      <c r="N195" s="64"/>
      <c r="O195" s="64"/>
      <c r="P195" s="64"/>
      <c r="Q195" s="64"/>
      <c r="R195" s="64"/>
      <c r="S195" s="64"/>
      <c r="T195" s="64"/>
      <c r="U195" s="64"/>
      <c r="V195" s="64"/>
      <c r="W195" s="64"/>
      <c r="X195" s="64"/>
      <c r="Y195" s="64"/>
      <c r="Z195" s="64"/>
      <c r="AA195" s="64"/>
      <c r="AB195" s="62"/>
    </row>
    <row r="196">
      <c r="A196" s="61"/>
      <c r="B196" s="61"/>
      <c r="C196" s="61"/>
      <c r="D196" s="61"/>
      <c r="E196" s="62"/>
      <c r="F196" s="62"/>
      <c r="G196" s="62"/>
      <c r="H196" s="62"/>
      <c r="I196" s="62"/>
      <c r="J196" s="62"/>
      <c r="K196" s="62"/>
      <c r="L196" s="62"/>
      <c r="M196" s="62"/>
      <c r="N196" s="64"/>
      <c r="O196" s="64"/>
      <c r="P196" s="64"/>
      <c r="Q196" s="64"/>
      <c r="R196" s="64"/>
      <c r="S196" s="64"/>
      <c r="T196" s="64"/>
      <c r="U196" s="64"/>
      <c r="V196" s="64"/>
      <c r="W196" s="64"/>
      <c r="X196" s="64"/>
      <c r="Y196" s="64"/>
      <c r="Z196" s="64"/>
      <c r="AA196" s="64"/>
      <c r="AB196" s="62"/>
    </row>
    <row r="197">
      <c r="A197" s="70"/>
      <c r="B197" s="70"/>
      <c r="C197" s="70"/>
      <c r="D197" s="61"/>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row>
    <row r="198">
      <c r="A198" s="61"/>
      <c r="B198" s="61"/>
      <c r="C198" s="61"/>
      <c r="D198" s="61"/>
      <c r="E198" s="62"/>
      <c r="F198" s="62"/>
      <c r="G198" s="62"/>
      <c r="H198" s="62"/>
      <c r="I198" s="62"/>
      <c r="J198" s="62"/>
      <c r="K198" s="62"/>
      <c r="L198" s="62"/>
      <c r="M198" s="62"/>
      <c r="N198" s="64"/>
      <c r="O198" s="64"/>
      <c r="P198" s="64"/>
      <c r="Q198" s="64"/>
      <c r="R198" s="64"/>
      <c r="S198" s="64"/>
      <c r="T198" s="64"/>
      <c r="U198" s="64"/>
      <c r="V198" s="64"/>
      <c r="W198" s="64"/>
      <c r="X198" s="64"/>
      <c r="Y198" s="64"/>
      <c r="Z198" s="64"/>
      <c r="AA198" s="64"/>
      <c r="AB198" s="62"/>
    </row>
    <row r="199">
      <c r="A199" s="61"/>
      <c r="B199" s="61"/>
      <c r="C199" s="61"/>
      <c r="D199" s="61"/>
      <c r="E199" s="62"/>
      <c r="F199" s="62"/>
      <c r="G199" s="62"/>
      <c r="H199" s="62"/>
      <c r="I199" s="62"/>
      <c r="J199" s="62"/>
      <c r="K199" s="62"/>
      <c r="L199" s="62"/>
      <c r="M199" s="62"/>
      <c r="N199" s="64"/>
      <c r="O199" s="64"/>
      <c r="P199" s="64"/>
      <c r="Q199" s="64"/>
      <c r="R199" s="64"/>
      <c r="S199" s="64"/>
      <c r="T199" s="64"/>
      <c r="U199" s="64"/>
      <c r="V199" s="64"/>
      <c r="W199" s="64"/>
      <c r="X199" s="64"/>
      <c r="Y199" s="64"/>
      <c r="Z199" s="64"/>
      <c r="AA199" s="64"/>
      <c r="AB199" s="62"/>
    </row>
    <row r="200">
      <c r="A200" s="61"/>
      <c r="B200" s="61"/>
      <c r="C200" s="61"/>
      <c r="D200" s="61"/>
      <c r="E200" s="62"/>
      <c r="F200" s="62"/>
      <c r="G200" s="62"/>
      <c r="H200" s="62"/>
      <c r="I200" s="62"/>
      <c r="J200" s="62"/>
      <c r="K200" s="62"/>
      <c r="L200" s="62"/>
      <c r="M200" s="62"/>
      <c r="N200" s="64"/>
      <c r="O200" s="64"/>
      <c r="P200" s="64"/>
      <c r="Q200" s="64"/>
      <c r="R200" s="64"/>
      <c r="S200" s="64"/>
      <c r="T200" s="64"/>
      <c r="U200" s="64"/>
      <c r="V200" s="64"/>
      <c r="W200" s="64"/>
      <c r="X200" s="64"/>
      <c r="Y200" s="64"/>
      <c r="Z200" s="64"/>
      <c r="AA200" s="64"/>
      <c r="AB200" s="62"/>
    </row>
    <row r="201">
      <c r="A201" s="61"/>
      <c r="B201" s="61"/>
      <c r="C201" s="61"/>
      <c r="D201" s="61"/>
      <c r="E201" s="62"/>
      <c r="F201" s="62"/>
      <c r="G201" s="62"/>
      <c r="H201" s="62"/>
      <c r="I201" s="62"/>
      <c r="J201" s="62"/>
      <c r="K201" s="62"/>
      <c r="L201" s="62"/>
      <c r="M201" s="62"/>
      <c r="N201" s="64"/>
      <c r="O201" s="64"/>
      <c r="P201" s="64"/>
      <c r="Q201" s="64"/>
      <c r="R201" s="64"/>
      <c r="S201" s="64"/>
      <c r="T201" s="64"/>
      <c r="U201" s="64"/>
      <c r="V201" s="64"/>
      <c r="W201" s="64"/>
      <c r="X201" s="64"/>
      <c r="Y201" s="64"/>
      <c r="Z201" s="64"/>
      <c r="AA201" s="64"/>
      <c r="AB201" s="64"/>
    </row>
    <row r="202">
      <c r="A202" s="61"/>
      <c r="B202" s="61"/>
      <c r="C202" s="61"/>
      <c r="D202" s="61"/>
      <c r="E202" s="62"/>
      <c r="F202" s="62"/>
      <c r="G202" s="62"/>
      <c r="H202" s="62"/>
      <c r="I202" s="62"/>
      <c r="J202" s="62"/>
      <c r="K202" s="62"/>
      <c r="L202" s="62"/>
      <c r="M202" s="62"/>
      <c r="N202" s="64"/>
      <c r="O202" s="64"/>
      <c r="P202" s="64"/>
      <c r="Q202" s="64"/>
      <c r="R202" s="64"/>
      <c r="S202" s="64"/>
      <c r="T202" s="64"/>
      <c r="U202" s="64"/>
      <c r="V202" s="64"/>
      <c r="W202" s="64"/>
      <c r="X202" s="64"/>
      <c r="Y202" s="64"/>
      <c r="Z202" s="64"/>
      <c r="AA202" s="64"/>
      <c r="AB202" s="62"/>
    </row>
    <row r="203">
      <c r="A203" s="61"/>
      <c r="B203" s="61"/>
      <c r="C203" s="61"/>
      <c r="D203" s="61"/>
      <c r="E203" s="62"/>
      <c r="F203" s="62"/>
      <c r="G203" s="62"/>
      <c r="H203" s="62"/>
      <c r="I203" s="62"/>
      <c r="J203" s="62"/>
      <c r="K203" s="62"/>
      <c r="L203" s="62"/>
      <c r="M203" s="62"/>
      <c r="N203" s="64"/>
      <c r="O203" s="64"/>
      <c r="P203" s="64"/>
      <c r="Q203" s="64"/>
      <c r="R203" s="64"/>
      <c r="S203" s="64"/>
      <c r="T203" s="64"/>
      <c r="U203" s="64"/>
      <c r="V203" s="64"/>
      <c r="W203" s="64"/>
      <c r="X203" s="64"/>
      <c r="Y203" s="64"/>
      <c r="Z203" s="64"/>
      <c r="AA203" s="64"/>
      <c r="AB203" s="64"/>
    </row>
    <row r="204">
      <c r="A204" s="70"/>
      <c r="B204" s="70"/>
      <c r="C204" s="70"/>
      <c r="D204" s="61"/>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row>
    <row r="205">
      <c r="A205" s="61"/>
      <c r="B205" s="61"/>
      <c r="C205" s="61"/>
      <c r="D205" s="61"/>
      <c r="E205" s="62"/>
      <c r="F205" s="62"/>
      <c r="G205" s="62"/>
      <c r="H205" s="62"/>
      <c r="I205" s="64"/>
      <c r="J205" s="64"/>
      <c r="K205" s="64"/>
      <c r="L205" s="64"/>
      <c r="M205" s="64"/>
      <c r="N205" s="64"/>
      <c r="O205" s="64"/>
      <c r="P205" s="64"/>
      <c r="Q205" s="64"/>
      <c r="R205" s="64"/>
      <c r="S205" s="64"/>
      <c r="T205" s="64"/>
      <c r="U205" s="64"/>
      <c r="V205" s="64"/>
      <c r="W205" s="64"/>
      <c r="X205" s="64"/>
      <c r="Y205" s="64"/>
      <c r="Z205" s="64"/>
      <c r="AA205" s="64"/>
      <c r="AB205" s="62"/>
    </row>
    <row r="206">
      <c r="A206" s="61"/>
      <c r="B206" s="61"/>
      <c r="C206" s="61"/>
      <c r="D206" s="61"/>
      <c r="E206" s="62"/>
      <c r="F206" s="62"/>
      <c r="G206" s="62"/>
      <c r="H206" s="62"/>
      <c r="I206" s="62"/>
      <c r="J206" s="62"/>
      <c r="K206" s="62"/>
      <c r="L206" s="62"/>
      <c r="M206" s="62"/>
      <c r="N206" s="64"/>
      <c r="O206" s="64"/>
      <c r="P206" s="64"/>
      <c r="Q206" s="64"/>
      <c r="R206" s="64"/>
      <c r="S206" s="64"/>
      <c r="T206" s="64"/>
      <c r="U206" s="64"/>
      <c r="V206" s="64"/>
      <c r="W206" s="64"/>
      <c r="X206" s="64"/>
      <c r="Y206" s="64"/>
      <c r="Z206" s="64"/>
      <c r="AA206" s="64"/>
      <c r="AB206" s="62"/>
    </row>
    <row r="207">
      <c r="A207" s="61"/>
      <c r="B207" s="61"/>
      <c r="C207" s="61"/>
      <c r="D207" s="61"/>
      <c r="E207" s="62"/>
      <c r="F207" s="62"/>
      <c r="G207" s="62"/>
      <c r="H207" s="62"/>
      <c r="I207" s="62"/>
      <c r="J207" s="62"/>
      <c r="K207" s="62"/>
      <c r="L207" s="62"/>
      <c r="M207" s="62"/>
      <c r="N207" s="64"/>
      <c r="O207" s="64"/>
      <c r="P207" s="64"/>
      <c r="Q207" s="64"/>
      <c r="R207" s="64"/>
      <c r="S207" s="64"/>
      <c r="T207" s="64"/>
      <c r="U207" s="64"/>
      <c r="V207" s="64"/>
      <c r="W207" s="64"/>
      <c r="X207" s="64"/>
      <c r="Y207" s="64"/>
      <c r="Z207" s="64"/>
      <c r="AA207" s="64"/>
      <c r="AB207" s="62"/>
    </row>
    <row r="208">
      <c r="A208" s="61"/>
      <c r="B208" s="61"/>
      <c r="C208" s="61"/>
      <c r="D208" s="61"/>
      <c r="E208" s="62"/>
      <c r="F208" s="62"/>
      <c r="G208" s="62"/>
      <c r="H208" s="62"/>
      <c r="I208" s="62"/>
      <c r="J208" s="62"/>
      <c r="K208" s="62"/>
      <c r="L208" s="62"/>
      <c r="M208" s="62"/>
      <c r="N208" s="64"/>
      <c r="O208" s="64"/>
      <c r="P208" s="64"/>
      <c r="Q208" s="64"/>
      <c r="R208" s="64"/>
      <c r="S208" s="64"/>
      <c r="T208" s="64"/>
      <c r="U208" s="64"/>
      <c r="V208" s="64"/>
      <c r="W208" s="64"/>
      <c r="X208" s="64"/>
      <c r="Y208" s="64"/>
      <c r="Z208" s="64"/>
      <c r="AA208" s="64"/>
      <c r="AB208" s="62"/>
    </row>
    <row r="209">
      <c r="A209" s="61"/>
      <c r="B209" s="61"/>
      <c r="C209" s="61"/>
      <c r="D209" s="61"/>
      <c r="E209" s="62"/>
      <c r="F209" s="62"/>
      <c r="G209" s="62"/>
      <c r="H209" s="62"/>
      <c r="I209" s="62"/>
      <c r="J209" s="62"/>
      <c r="K209" s="62"/>
      <c r="L209" s="62"/>
      <c r="M209" s="62"/>
      <c r="N209" s="64"/>
      <c r="O209" s="64"/>
      <c r="P209" s="64"/>
      <c r="Q209" s="64"/>
      <c r="R209" s="64"/>
      <c r="S209" s="64"/>
      <c r="T209" s="64"/>
      <c r="U209" s="64"/>
      <c r="V209" s="64"/>
      <c r="W209" s="64"/>
      <c r="X209" s="64"/>
      <c r="Y209" s="64"/>
      <c r="Z209" s="64"/>
      <c r="AA209" s="64"/>
      <c r="AB209" s="62"/>
    </row>
    <row r="210">
      <c r="A210" s="61"/>
      <c r="B210" s="61"/>
      <c r="C210" s="61"/>
      <c r="D210" s="61"/>
      <c r="E210" s="62"/>
      <c r="F210" s="62"/>
      <c r="G210" s="62"/>
      <c r="H210" s="62"/>
      <c r="I210" s="62"/>
      <c r="J210" s="62"/>
      <c r="K210" s="62"/>
      <c r="L210" s="62"/>
      <c r="M210" s="62"/>
      <c r="N210" s="64"/>
      <c r="O210" s="64"/>
      <c r="P210" s="64"/>
      <c r="Q210" s="64"/>
      <c r="R210" s="64"/>
      <c r="S210" s="64"/>
      <c r="T210" s="64"/>
      <c r="U210" s="64"/>
      <c r="V210" s="64"/>
      <c r="W210" s="64"/>
      <c r="X210" s="64"/>
      <c r="Y210" s="64"/>
      <c r="Z210" s="64"/>
      <c r="AA210" s="64"/>
      <c r="AB210" s="62"/>
    </row>
    <row r="211">
      <c r="A211" s="61"/>
      <c r="B211" s="61"/>
      <c r="C211" s="61"/>
      <c r="D211" s="61"/>
      <c r="E211" s="62"/>
      <c r="F211" s="62"/>
      <c r="G211" s="62"/>
      <c r="H211" s="62"/>
      <c r="I211" s="62"/>
      <c r="J211" s="62"/>
      <c r="K211" s="62"/>
      <c r="L211" s="62"/>
      <c r="M211" s="62"/>
      <c r="N211" s="64"/>
      <c r="O211" s="64"/>
      <c r="P211" s="64"/>
      <c r="Q211" s="64"/>
      <c r="R211" s="64"/>
      <c r="S211" s="64"/>
      <c r="T211" s="64"/>
      <c r="U211" s="64"/>
      <c r="V211" s="64"/>
      <c r="W211" s="64"/>
      <c r="X211" s="64"/>
      <c r="Y211" s="64"/>
      <c r="Z211" s="64"/>
      <c r="AA211" s="64"/>
      <c r="AB211" s="62"/>
    </row>
    <row r="212">
      <c r="A212" s="61"/>
      <c r="B212" s="61"/>
      <c r="C212" s="61"/>
      <c r="D212" s="61"/>
      <c r="E212" s="62"/>
      <c r="F212" s="62"/>
      <c r="G212" s="62"/>
      <c r="H212" s="62"/>
      <c r="I212" s="62"/>
      <c r="J212" s="62"/>
      <c r="K212" s="62"/>
      <c r="L212" s="62"/>
      <c r="M212" s="62"/>
      <c r="N212" s="64"/>
      <c r="O212" s="64"/>
      <c r="P212" s="64"/>
      <c r="Q212" s="64"/>
      <c r="R212" s="64"/>
      <c r="S212" s="64"/>
      <c r="T212" s="64"/>
      <c r="U212" s="64"/>
      <c r="V212" s="64"/>
      <c r="W212" s="64"/>
      <c r="X212" s="64"/>
      <c r="Y212" s="64"/>
      <c r="Z212" s="64"/>
      <c r="AA212" s="64"/>
      <c r="AB212" s="64"/>
    </row>
    <row r="213">
      <c r="A213" s="61"/>
      <c r="B213" s="61"/>
      <c r="C213" s="61"/>
      <c r="D213" s="61"/>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row>
    <row r="214">
      <c r="A214" s="61"/>
      <c r="B214" s="61"/>
      <c r="C214" s="61"/>
      <c r="D214" s="61"/>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row>
    <row r="215">
      <c r="A215" s="61"/>
      <c r="B215" s="61"/>
      <c r="C215" s="61"/>
      <c r="D215" s="61"/>
      <c r="E215" s="62"/>
      <c r="F215" s="62"/>
      <c r="G215" s="62"/>
      <c r="H215" s="62"/>
      <c r="I215" s="64"/>
      <c r="J215" s="64"/>
      <c r="K215" s="64"/>
      <c r="L215" s="64"/>
      <c r="M215" s="64"/>
      <c r="N215" s="64"/>
      <c r="O215" s="64"/>
      <c r="P215" s="64"/>
      <c r="Q215" s="64"/>
      <c r="R215" s="64"/>
      <c r="S215" s="64"/>
      <c r="T215" s="64"/>
      <c r="U215" s="64"/>
      <c r="V215" s="64"/>
      <c r="W215" s="64"/>
      <c r="X215" s="64"/>
      <c r="Y215" s="64"/>
      <c r="Z215" s="64"/>
      <c r="AA215" s="64"/>
      <c r="AB215" s="62"/>
    </row>
    <row r="216">
      <c r="A216" s="61"/>
      <c r="B216" s="61"/>
      <c r="C216" s="61"/>
      <c r="D216" s="61"/>
      <c r="E216" s="62"/>
      <c r="F216" s="62"/>
      <c r="G216" s="62"/>
      <c r="H216" s="62"/>
      <c r="I216" s="62"/>
      <c r="J216" s="62"/>
      <c r="K216" s="62"/>
      <c r="L216" s="62"/>
      <c r="M216" s="62"/>
      <c r="N216" s="64"/>
      <c r="O216" s="64"/>
      <c r="P216" s="64"/>
      <c r="Q216" s="64"/>
      <c r="R216" s="64"/>
      <c r="S216" s="64"/>
      <c r="T216" s="64"/>
      <c r="U216" s="64"/>
      <c r="V216" s="64"/>
      <c r="W216" s="64"/>
      <c r="X216" s="64"/>
      <c r="Y216" s="64"/>
      <c r="Z216" s="64"/>
      <c r="AA216" s="64"/>
      <c r="AB216" s="62"/>
    </row>
    <row r="217">
      <c r="A217" s="61"/>
      <c r="B217" s="61"/>
      <c r="C217" s="61"/>
      <c r="D217" s="61"/>
      <c r="E217" s="62"/>
      <c r="F217" s="62"/>
      <c r="G217" s="62"/>
      <c r="H217" s="62"/>
      <c r="I217" s="62"/>
      <c r="J217" s="62"/>
      <c r="K217" s="62"/>
      <c r="L217" s="62"/>
      <c r="M217" s="62"/>
      <c r="N217" s="64"/>
      <c r="O217" s="64"/>
      <c r="P217" s="64"/>
      <c r="Q217" s="64"/>
      <c r="R217" s="64"/>
      <c r="S217" s="64"/>
      <c r="T217" s="64"/>
      <c r="U217" s="64"/>
      <c r="V217" s="64"/>
      <c r="W217" s="64"/>
      <c r="X217" s="64"/>
      <c r="Y217" s="64"/>
      <c r="Z217" s="64"/>
      <c r="AA217" s="64"/>
      <c r="AB217" s="62"/>
    </row>
    <row r="218">
      <c r="A218" s="61"/>
      <c r="B218" s="61"/>
      <c r="C218" s="61"/>
      <c r="D218" s="61"/>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row>
    <row r="219">
      <c r="A219" s="61"/>
      <c r="B219" s="61"/>
      <c r="C219" s="61"/>
      <c r="D219" s="61"/>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row>
    <row r="220">
      <c r="A220" s="61"/>
      <c r="B220" s="61"/>
      <c r="C220" s="61"/>
      <c r="D220" s="61"/>
      <c r="E220" s="62"/>
      <c r="F220" s="62"/>
      <c r="G220" s="62"/>
      <c r="H220" s="62"/>
      <c r="I220" s="62"/>
      <c r="J220" s="62"/>
      <c r="K220" s="62"/>
      <c r="L220" s="62"/>
      <c r="M220" s="62"/>
      <c r="N220" s="64"/>
      <c r="O220" s="64"/>
      <c r="P220" s="64"/>
      <c r="Q220" s="64"/>
      <c r="R220" s="64"/>
      <c r="S220" s="64"/>
      <c r="T220" s="64"/>
      <c r="U220" s="64"/>
      <c r="V220" s="64"/>
      <c r="W220" s="64"/>
      <c r="X220" s="64"/>
      <c r="Y220" s="64"/>
      <c r="Z220" s="64"/>
      <c r="AA220" s="64"/>
      <c r="AB220" s="64"/>
    </row>
    <row r="221">
      <c r="A221" s="61"/>
      <c r="B221" s="61"/>
      <c r="C221" s="61"/>
      <c r="D221" s="61"/>
      <c r="E221" s="62"/>
      <c r="F221" s="62"/>
      <c r="G221" s="62"/>
      <c r="H221" s="62"/>
      <c r="I221" s="62"/>
      <c r="J221" s="62"/>
      <c r="K221" s="62"/>
      <c r="L221" s="62"/>
      <c r="M221" s="62"/>
      <c r="N221" s="64"/>
      <c r="O221" s="64"/>
      <c r="P221" s="64"/>
      <c r="Q221" s="64"/>
      <c r="R221" s="64"/>
      <c r="S221" s="64"/>
      <c r="T221" s="64"/>
      <c r="U221" s="64"/>
      <c r="V221" s="64"/>
      <c r="W221" s="64"/>
      <c r="X221" s="64"/>
      <c r="Y221" s="64"/>
      <c r="Z221" s="64"/>
      <c r="AA221" s="64"/>
      <c r="AB221" s="62"/>
    </row>
    <row r="222">
      <c r="A222" s="61"/>
      <c r="B222" s="61"/>
      <c r="C222" s="61"/>
      <c r="D222" s="61"/>
      <c r="E222" s="62"/>
      <c r="F222" s="62"/>
      <c r="G222" s="62"/>
      <c r="H222" s="62"/>
      <c r="I222" s="64"/>
      <c r="J222" s="64"/>
      <c r="K222" s="64"/>
      <c r="L222" s="64"/>
      <c r="M222" s="64"/>
      <c r="N222" s="64"/>
      <c r="O222" s="64"/>
      <c r="P222" s="64"/>
      <c r="Q222" s="64"/>
      <c r="R222" s="64"/>
      <c r="S222" s="64"/>
      <c r="T222" s="64"/>
      <c r="U222" s="64"/>
      <c r="V222" s="64"/>
      <c r="W222" s="64"/>
      <c r="X222" s="64"/>
      <c r="Y222" s="64"/>
      <c r="Z222" s="64"/>
      <c r="AA222" s="64"/>
      <c r="AB222" s="62"/>
    </row>
    <row r="223">
      <c r="A223" s="61"/>
      <c r="B223" s="61"/>
      <c r="C223" s="61"/>
      <c r="D223" s="61"/>
      <c r="E223" s="62"/>
      <c r="F223" s="62"/>
      <c r="G223" s="62"/>
      <c r="H223" s="62"/>
      <c r="I223" s="64"/>
      <c r="J223" s="64"/>
      <c r="K223" s="64"/>
      <c r="L223" s="64"/>
      <c r="M223" s="64"/>
      <c r="N223" s="64"/>
      <c r="O223" s="64"/>
      <c r="P223" s="64"/>
      <c r="Q223" s="64"/>
      <c r="R223" s="64"/>
      <c r="S223" s="64"/>
      <c r="T223" s="64"/>
      <c r="U223" s="64"/>
      <c r="V223" s="64"/>
      <c r="W223" s="64"/>
      <c r="X223" s="64"/>
      <c r="Y223" s="64"/>
      <c r="Z223" s="64"/>
      <c r="AA223" s="64"/>
      <c r="AB223" s="62"/>
    </row>
    <row r="224">
      <c r="A224" s="61"/>
      <c r="B224" s="61"/>
      <c r="C224" s="61"/>
      <c r="D224" s="61"/>
      <c r="E224" s="62"/>
      <c r="F224" s="62"/>
      <c r="G224" s="62"/>
      <c r="H224" s="62"/>
      <c r="I224" s="62"/>
      <c r="J224" s="62"/>
      <c r="K224" s="62"/>
      <c r="L224" s="62"/>
      <c r="M224" s="62"/>
      <c r="N224" s="64"/>
      <c r="O224" s="64"/>
      <c r="P224" s="64"/>
      <c r="Q224" s="64"/>
      <c r="R224" s="64"/>
      <c r="S224" s="64"/>
      <c r="T224" s="64"/>
      <c r="U224" s="64"/>
      <c r="V224" s="64"/>
      <c r="W224" s="64"/>
      <c r="X224" s="64"/>
      <c r="Y224" s="64"/>
      <c r="Z224" s="64"/>
      <c r="AA224" s="64"/>
      <c r="AB224" s="62"/>
    </row>
    <row r="225">
      <c r="A225" s="70"/>
      <c r="B225" s="70"/>
      <c r="C225" s="70"/>
      <c r="D225" s="61"/>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row>
    <row r="226">
      <c r="A226" s="61"/>
      <c r="B226" s="61"/>
      <c r="C226" s="61"/>
      <c r="D226" s="61"/>
      <c r="E226" s="62"/>
      <c r="F226" s="62"/>
      <c r="G226" s="62"/>
      <c r="H226" s="62"/>
      <c r="I226" s="62"/>
      <c r="J226" s="62"/>
      <c r="K226" s="62"/>
      <c r="L226" s="62"/>
      <c r="M226" s="62"/>
      <c r="N226" s="64"/>
      <c r="O226" s="64"/>
      <c r="P226" s="64"/>
      <c r="Q226" s="64"/>
      <c r="R226" s="64"/>
      <c r="S226" s="64"/>
      <c r="T226" s="64"/>
      <c r="U226" s="64"/>
      <c r="V226" s="64"/>
      <c r="W226" s="64"/>
      <c r="X226" s="64"/>
      <c r="Y226" s="64"/>
      <c r="Z226" s="64"/>
      <c r="AA226" s="64"/>
      <c r="AB226" s="62"/>
    </row>
    <row r="227">
      <c r="A227" s="61"/>
      <c r="B227" s="61"/>
      <c r="C227" s="61"/>
      <c r="D227" s="61"/>
      <c r="E227" s="62"/>
      <c r="F227" s="62"/>
      <c r="G227" s="62"/>
      <c r="H227" s="62"/>
      <c r="I227" s="62"/>
      <c r="J227" s="62"/>
      <c r="K227" s="62"/>
      <c r="L227" s="62"/>
      <c r="M227" s="62"/>
      <c r="N227" s="64"/>
      <c r="O227" s="64"/>
      <c r="P227" s="64"/>
      <c r="Q227" s="64"/>
      <c r="R227" s="64"/>
      <c r="S227" s="64"/>
      <c r="T227" s="64"/>
      <c r="U227" s="64"/>
      <c r="V227" s="64"/>
      <c r="W227" s="64"/>
      <c r="X227" s="64"/>
      <c r="Y227" s="64"/>
      <c r="Z227" s="64"/>
      <c r="AA227" s="64"/>
      <c r="AB227" s="62"/>
    </row>
    <row r="228">
      <c r="A228" s="61"/>
      <c r="B228" s="61"/>
      <c r="C228" s="61"/>
      <c r="D228" s="61"/>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row>
    <row r="229">
      <c r="A229" s="61"/>
      <c r="B229" s="61"/>
      <c r="C229" s="61"/>
      <c r="D229" s="61"/>
      <c r="E229" s="62"/>
      <c r="F229" s="62"/>
      <c r="G229" s="62"/>
      <c r="H229" s="62"/>
      <c r="I229" s="62"/>
      <c r="J229" s="62"/>
      <c r="K229" s="62"/>
      <c r="L229" s="62"/>
      <c r="M229" s="62"/>
      <c r="N229" s="64"/>
      <c r="O229" s="64"/>
      <c r="P229" s="64"/>
      <c r="Q229" s="64"/>
      <c r="R229" s="64"/>
      <c r="S229" s="64"/>
      <c r="T229" s="64"/>
      <c r="U229" s="64"/>
      <c r="V229" s="64"/>
      <c r="W229" s="64"/>
      <c r="X229" s="64"/>
      <c r="Y229" s="64"/>
      <c r="Z229" s="64"/>
      <c r="AA229" s="64"/>
      <c r="AB229" s="62"/>
    </row>
    <row r="230">
      <c r="A230" s="61"/>
      <c r="B230" s="61"/>
      <c r="C230" s="61"/>
      <c r="D230" s="61"/>
      <c r="E230" s="62"/>
      <c r="F230" s="62"/>
      <c r="G230" s="62"/>
      <c r="H230" s="62"/>
      <c r="I230" s="62"/>
      <c r="J230" s="62"/>
      <c r="K230" s="62"/>
      <c r="L230" s="62"/>
      <c r="M230" s="62"/>
      <c r="N230" s="64"/>
      <c r="O230" s="64"/>
      <c r="P230" s="64"/>
      <c r="Q230" s="64"/>
      <c r="R230" s="64"/>
      <c r="S230" s="64"/>
      <c r="T230" s="64"/>
      <c r="U230" s="64"/>
      <c r="V230" s="64"/>
      <c r="W230" s="64"/>
      <c r="X230" s="64"/>
      <c r="Y230" s="64"/>
      <c r="Z230" s="64"/>
      <c r="AA230" s="64"/>
      <c r="AB230" s="62"/>
    </row>
    <row r="231">
      <c r="A231" s="61"/>
      <c r="B231" s="61"/>
      <c r="C231" s="61"/>
      <c r="D231" s="61"/>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row>
    <row r="232">
      <c r="A232" s="61"/>
      <c r="B232" s="61"/>
      <c r="C232" s="61"/>
      <c r="D232" s="61"/>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row>
    <row r="233">
      <c r="A233" s="61"/>
      <c r="B233" s="61"/>
      <c r="C233" s="61"/>
      <c r="D233" s="61"/>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row>
    <row r="234">
      <c r="A234" s="61"/>
      <c r="B234" s="61"/>
      <c r="C234" s="61"/>
      <c r="D234" s="61"/>
      <c r="E234" s="62"/>
      <c r="F234" s="62"/>
      <c r="G234" s="62"/>
      <c r="H234" s="62"/>
      <c r="I234" s="64"/>
      <c r="J234" s="64"/>
      <c r="K234" s="64"/>
      <c r="L234" s="64"/>
      <c r="M234" s="64"/>
      <c r="N234" s="64"/>
      <c r="O234" s="64"/>
      <c r="P234" s="64"/>
      <c r="Q234" s="64"/>
      <c r="R234" s="64"/>
      <c r="S234" s="64"/>
      <c r="T234" s="64"/>
      <c r="U234" s="64"/>
      <c r="V234" s="64"/>
      <c r="W234" s="64"/>
      <c r="X234" s="64"/>
      <c r="Y234" s="64"/>
      <c r="Z234" s="64"/>
      <c r="AA234" s="64"/>
      <c r="AB234" s="62"/>
    </row>
    <row r="235">
      <c r="A235" s="61"/>
      <c r="B235" s="61"/>
      <c r="C235" s="61"/>
      <c r="D235" s="61"/>
      <c r="E235" s="62"/>
      <c r="F235" s="62"/>
      <c r="G235" s="62"/>
      <c r="H235" s="62"/>
      <c r="I235" s="62"/>
      <c r="J235" s="62"/>
      <c r="K235" s="62"/>
      <c r="L235" s="62"/>
      <c r="M235" s="62"/>
      <c r="N235" s="64"/>
      <c r="O235" s="64"/>
      <c r="P235" s="64"/>
      <c r="Q235" s="64"/>
      <c r="R235" s="64"/>
      <c r="S235" s="64"/>
      <c r="T235" s="64"/>
      <c r="U235" s="64"/>
      <c r="V235" s="64"/>
      <c r="W235" s="64"/>
      <c r="X235" s="64"/>
      <c r="Y235" s="64"/>
      <c r="Z235" s="64"/>
      <c r="AA235" s="64"/>
      <c r="AB235" s="62"/>
    </row>
    <row r="236">
      <c r="A236" s="61"/>
      <c r="B236" s="61"/>
      <c r="C236" s="61"/>
      <c r="D236" s="61"/>
      <c r="E236" s="62"/>
      <c r="F236" s="62"/>
      <c r="G236" s="62"/>
      <c r="H236" s="62"/>
      <c r="I236" s="62"/>
      <c r="J236" s="62"/>
      <c r="K236" s="62"/>
      <c r="L236" s="62"/>
      <c r="M236" s="62"/>
      <c r="N236" s="64"/>
      <c r="O236" s="64"/>
      <c r="P236" s="64"/>
      <c r="Q236" s="64"/>
      <c r="R236" s="64"/>
      <c r="S236" s="64"/>
      <c r="T236" s="64"/>
      <c r="U236" s="64"/>
      <c r="V236" s="64"/>
      <c r="W236" s="64"/>
      <c r="X236" s="64"/>
      <c r="Y236" s="64"/>
      <c r="Z236" s="64"/>
      <c r="AA236" s="64"/>
      <c r="AB236" s="6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75"/>
  <cols>
    <col customWidth="1" min="1" max="1" width="12.5"/>
    <col customWidth="1" min="2" max="2" width="24.25"/>
    <col customWidth="1" min="3" max="26" width="13.75"/>
  </cols>
  <sheetData>
    <row r="1">
      <c r="A1" s="10" t="s">
        <v>370</v>
      </c>
      <c r="B1" s="71" t="s">
        <v>371</v>
      </c>
      <c r="C1" s="72" t="s">
        <v>351</v>
      </c>
      <c r="D1" s="72" t="str">
        <f t="shared" ref="D1:N1" si="1">C1</f>
        <v>reduction_year1</v>
      </c>
      <c r="E1" s="72" t="str">
        <f t="shared" si="1"/>
        <v>reduction_year1</v>
      </c>
      <c r="F1" s="72" t="str">
        <f t="shared" si="1"/>
        <v>reduction_year1</v>
      </c>
      <c r="G1" s="72" t="str">
        <f t="shared" si="1"/>
        <v>reduction_year1</v>
      </c>
      <c r="H1" s="72" t="str">
        <f t="shared" si="1"/>
        <v>reduction_year1</v>
      </c>
      <c r="I1" s="72" t="str">
        <f t="shared" si="1"/>
        <v>reduction_year1</v>
      </c>
      <c r="J1" s="72" t="str">
        <f t="shared" si="1"/>
        <v>reduction_year1</v>
      </c>
      <c r="K1" s="72" t="str">
        <f t="shared" si="1"/>
        <v>reduction_year1</v>
      </c>
      <c r="L1" s="72" t="str">
        <f t="shared" si="1"/>
        <v>reduction_year1</v>
      </c>
      <c r="M1" s="72" t="str">
        <f t="shared" si="1"/>
        <v>reduction_year1</v>
      </c>
      <c r="N1" s="72" t="str">
        <f t="shared" si="1"/>
        <v>reduction_year1</v>
      </c>
      <c r="O1" s="73" t="str">
        <f t="shared" ref="O1:Z1" si="2">concatenate("reduction_year",right(C1,1)+1)</f>
        <v>reduction_year2</v>
      </c>
      <c r="P1" s="73" t="str">
        <f t="shared" si="2"/>
        <v>reduction_year2</v>
      </c>
      <c r="Q1" s="73" t="str">
        <f t="shared" si="2"/>
        <v>reduction_year2</v>
      </c>
      <c r="R1" s="73" t="str">
        <f t="shared" si="2"/>
        <v>reduction_year2</v>
      </c>
      <c r="S1" s="73" t="str">
        <f t="shared" si="2"/>
        <v>reduction_year2</v>
      </c>
      <c r="T1" s="73" t="str">
        <f t="shared" si="2"/>
        <v>reduction_year2</v>
      </c>
      <c r="U1" s="73" t="str">
        <f t="shared" si="2"/>
        <v>reduction_year2</v>
      </c>
      <c r="V1" s="73" t="str">
        <f t="shared" si="2"/>
        <v>reduction_year2</v>
      </c>
      <c r="W1" s="73" t="str">
        <f t="shared" si="2"/>
        <v>reduction_year2</v>
      </c>
      <c r="X1" s="73" t="str">
        <f t="shared" si="2"/>
        <v>reduction_year2</v>
      </c>
      <c r="Y1" s="73" t="str">
        <f t="shared" si="2"/>
        <v>reduction_year2</v>
      </c>
      <c r="Z1" s="73" t="str">
        <f t="shared" si="2"/>
        <v>reduction_year2</v>
      </c>
    </row>
    <row r="2">
      <c r="A2" s="22" t="s">
        <v>29</v>
      </c>
      <c r="B2" s="13" t="s">
        <v>30</v>
      </c>
      <c r="C2" s="74" t="s">
        <v>343</v>
      </c>
      <c r="D2" s="74" t="s">
        <v>344</v>
      </c>
      <c r="E2" s="74" t="s">
        <v>345</v>
      </c>
      <c r="F2" s="74" t="s">
        <v>346</v>
      </c>
      <c r="G2" s="74" t="s">
        <v>347</v>
      </c>
      <c r="H2" s="74" t="s">
        <v>348</v>
      </c>
      <c r="I2" s="74" t="s">
        <v>349</v>
      </c>
      <c r="J2" s="74" t="s">
        <v>350</v>
      </c>
      <c r="K2" s="74" t="s">
        <v>339</v>
      </c>
      <c r="L2" s="74" t="s">
        <v>340</v>
      </c>
      <c r="M2" s="74" t="s">
        <v>341</v>
      </c>
      <c r="N2" s="74" t="s">
        <v>342</v>
      </c>
      <c r="O2" s="75" t="s">
        <v>343</v>
      </c>
      <c r="P2" s="75" t="s">
        <v>344</v>
      </c>
      <c r="Q2" s="75" t="s">
        <v>345</v>
      </c>
      <c r="R2" s="75" t="s">
        <v>346</v>
      </c>
      <c r="S2" s="75" t="s">
        <v>347</v>
      </c>
      <c r="T2" s="75" t="s">
        <v>348</v>
      </c>
      <c r="U2" s="75" t="s">
        <v>349</v>
      </c>
      <c r="V2" s="75" t="s">
        <v>350</v>
      </c>
      <c r="W2" s="75" t="s">
        <v>339</v>
      </c>
      <c r="X2" s="75" t="s">
        <v>340</v>
      </c>
      <c r="Y2" s="75" t="s">
        <v>341</v>
      </c>
      <c r="Z2" s="75" t="s">
        <v>342</v>
      </c>
    </row>
    <row r="3">
      <c r="A3" s="13" t="s">
        <v>32</v>
      </c>
      <c r="B3" s="13" t="s">
        <v>33</v>
      </c>
      <c r="C3" s="76">
        <f t="array" ref="C3">index('Outdoor Crop Seasonality'!$E$2:$P$138,match( $B3,'Outdoor Crop Seasonality'!$B$2:$B$138,0),match(C$2,'Outdoor Crop Seasonality'!$E$1:$P$1,0))*vlookup($B3,'Outdoor Crop Baseline'!$B:$C,2,false)/10^3*(1+index('Outdoor Crop Production NW'!$K$2:$O$137,match( $B3,'Outdoor Crop Production NW'!$D$2:$D$137,0),match( C$1,'Outdoor Crop Production NW'!$E$1:$I$1,0)))</f>
        <v>1.046772472</v>
      </c>
      <c r="D3" s="76">
        <f t="array" ref="D3">index('Outdoor Crop Seasonality'!$E$2:$P$138,match( $B3,'Outdoor Crop Seasonality'!$B$2:$B$138,0),match(D$2,'Outdoor Crop Seasonality'!$E$1:$P$1,0))*vlookup($B3,'Outdoor Crop Baseline'!$B:$C,2,false)/10^3*(1+index('Outdoor Crop Production NW'!$K$2:$O$137,match( $B3,'Outdoor Crop Production NW'!$D$2:$D$137,0),match( D$1,'Outdoor Crop Production NW'!$E$1:$I$1,0)))</f>
        <v>1.046772472</v>
      </c>
      <c r="E3" s="76">
        <f t="array" ref="E3">index('Outdoor Crop Seasonality'!$E$2:$P$138,match( $B3,'Outdoor Crop Seasonality'!$B$2:$B$138,0),match(E$2,'Outdoor Crop Seasonality'!$E$1:$P$1,0))*vlookup($B3,'Outdoor Crop Baseline'!$B:$C,2,false)/10^3*(1+index('Outdoor Crop Production NW'!$K$2:$O$137,match( $B3,'Outdoor Crop Production NW'!$D$2:$D$137,0),match( E$1,'Outdoor Crop Production NW'!$E$1:$I$1,0)))</f>
        <v>215.5812205</v>
      </c>
      <c r="F3" s="76">
        <f t="array" ref="F3">index('Outdoor Crop Seasonality'!$E$2:$P$138,match( $B3,'Outdoor Crop Seasonality'!$B$2:$B$138,0),match(F$2,'Outdoor Crop Seasonality'!$E$1:$P$1,0))*vlookup($B3,'Outdoor Crop Baseline'!$B:$C,2,false)/10^3*(1+index('Outdoor Crop Production NW'!$K$2:$O$137,match( $B3,'Outdoor Crop Production NW'!$D$2:$D$137,0),match( F$1,'Outdoor Crop Production NW'!$E$1:$I$1,0)))</f>
        <v>215.5812205</v>
      </c>
      <c r="G3" s="76">
        <f t="array" ref="G3">index('Outdoor Crop Seasonality'!$E$2:$P$138,match( $B3,'Outdoor Crop Seasonality'!$B$2:$B$138,0),match(G$2,'Outdoor Crop Seasonality'!$E$1:$P$1,0))*vlookup($B3,'Outdoor Crop Baseline'!$B:$C,2,false)/10^3*(1+index('Outdoor Crop Production NW'!$K$2:$O$137,match( $B3,'Outdoor Crop Production NW'!$D$2:$D$137,0),match( G$1,'Outdoor Crop Production NW'!$E$1:$I$1,0)))</f>
        <v>214.534448</v>
      </c>
      <c r="H3" s="76">
        <f t="array" ref="H3">index('Outdoor Crop Seasonality'!$E$2:$P$138,match( $B3,'Outdoor Crop Seasonality'!$B$2:$B$138,0),match(H$2,'Outdoor Crop Seasonality'!$E$1:$P$1,0))*vlookup($B3,'Outdoor Crop Baseline'!$B:$C,2,false)/10^3*(1+index('Outdoor Crop Production NW'!$K$2:$O$137,match( $B3,'Outdoor Crop Production NW'!$D$2:$D$137,0),match( H$1,'Outdoor Crop Production NW'!$E$1:$I$1,0)))</f>
        <v>214.534448</v>
      </c>
      <c r="I3" s="76">
        <f t="array" ref="I3">index('Outdoor Crop Seasonality'!$E$2:$P$138,match( $B3,'Outdoor Crop Seasonality'!$B$2:$B$138,0),match(I$2,'Outdoor Crop Seasonality'!$E$1:$P$1,0))*vlookup($B3,'Outdoor Crop Baseline'!$B:$C,2,false)/10^3*(1+index('Outdoor Crop Production NW'!$K$2:$O$137,match( $B3,'Outdoor Crop Production NW'!$D$2:$D$137,0),match( I$1,'Outdoor Crop Production NW'!$E$1:$I$1,0)))</f>
        <v>0</v>
      </c>
      <c r="J3" s="76">
        <f t="array" ref="J3">index('Outdoor Crop Seasonality'!$E$2:$P$138,match( $B3,'Outdoor Crop Seasonality'!$B$2:$B$138,0),match(J$2,'Outdoor Crop Seasonality'!$E$1:$P$1,0))*vlookup($B3,'Outdoor Crop Baseline'!$B:$C,2,false)/10^3*(1+index('Outdoor Crop Production NW'!$K$2:$O$137,match( $B3,'Outdoor Crop Production NW'!$D$2:$D$137,0),match( J$1,'Outdoor Crop Production NW'!$E$1:$I$1,0)))</f>
        <v>0</v>
      </c>
      <c r="K3" s="76">
        <f t="array" ref="K3">index('Outdoor Crop Seasonality'!$E$2:$P$138,match( $B3,'Outdoor Crop Seasonality'!$B$2:$B$138,0),match(K$2,'Outdoor Crop Seasonality'!$E$1:$P$1,0))*vlookup($B3,'Outdoor Crop Baseline'!$B:$C,2,false)/10^3*(1+index('Outdoor Crop Production NW'!$K$2:$O$137,match( $B3,'Outdoor Crop Production NW'!$D$2:$D$137,0),match( K$1,'Outdoor Crop Production NW'!$E$1:$I$1,0)))</f>
        <v>0</v>
      </c>
      <c r="L3" s="76">
        <f t="array" ref="L3">index('Outdoor Crop Seasonality'!$E$2:$P$138,match( $B3,'Outdoor Crop Seasonality'!$B$2:$B$138,0),match(L$2,'Outdoor Crop Seasonality'!$E$1:$P$1,0))*vlookup($B3,'Outdoor Crop Baseline'!$B:$C,2,false)/10^3*(1+index('Outdoor Crop Production NW'!$K$2:$O$137,match( $B3,'Outdoor Crop Production NW'!$D$2:$D$137,0),match( L$1,'Outdoor Crop Production NW'!$E$1:$I$1,0)))</f>
        <v>0</v>
      </c>
      <c r="M3" s="76">
        <f t="array" ref="M3">index('Outdoor Crop Seasonality'!$E$2:$P$138,match( $B3,'Outdoor Crop Seasonality'!$B$2:$B$138,0),match(M$2,'Outdoor Crop Seasonality'!$E$1:$P$1,0))*vlookup($B3,'Outdoor Crop Baseline'!$B:$C,2,false)/10^3*(1+index('Outdoor Crop Production NW'!$K$2:$O$137,match( $B3,'Outdoor Crop Production NW'!$D$2:$D$137,0),match( M$1,'Outdoor Crop Production NW'!$E$1:$I$1,0)))</f>
        <v>0</v>
      </c>
      <c r="N3" s="76">
        <f t="array" ref="N3">index('Outdoor Crop Seasonality'!$E$2:$P$138,match( $B3,'Outdoor Crop Seasonality'!$B$2:$B$138,0),match(N$2,'Outdoor Crop Seasonality'!$E$1:$P$1,0))*vlookup($B3,'Outdoor Crop Baseline'!$B:$C,2,false)/10^3*(1+index('Outdoor Crop Production NW'!$K$2:$O$137,match( $B3,'Outdoor Crop Production NW'!$D$2:$D$137,0),match( N$1,'Outdoor Crop Production NW'!$E$1:$I$1,0)))</f>
        <v>0</v>
      </c>
      <c r="O3" s="77">
        <f t="array" ref="O3">index('Outdoor Crop Seasonality'!$E$2:$P$138,match( $B3,'Outdoor Crop Seasonality'!$B$2:$B$138,0),match(O$2,'Outdoor Crop Seasonality'!$E$1:$P$1,0))*vlookup($B3,'Outdoor Crop Baseline'!$B:$C,2,false)/10^3*(1+index('Outdoor Crop Production NW'!$K$2:$O$137,match( $B3,'Outdoor Crop Production NW'!$D$2:$D$137,0),match( O$1,'Outdoor Crop Production NW'!$E$1:$I$1,0)))</f>
        <v>0</v>
      </c>
      <c r="P3" s="77">
        <f t="array" ref="P3">index('Outdoor Crop Seasonality'!$E$2:$P$138,match( $B3,'Outdoor Crop Seasonality'!$B$2:$B$138,0),match(P$2,'Outdoor Crop Seasonality'!$E$1:$P$1,0))*vlookup($B3,'Outdoor Crop Baseline'!$B:$C,2,false)/10^3*(1+index('Outdoor Crop Production NW'!$K$2:$O$137,match( $B3,'Outdoor Crop Production NW'!$D$2:$D$137,0),match( P$1,'Outdoor Crop Production NW'!$E$1:$I$1,0)))</f>
        <v>0</v>
      </c>
      <c r="Q3" s="77">
        <f t="array" ref="Q3">index('Outdoor Crop Seasonality'!$E$2:$P$138,match( $B3,'Outdoor Crop Seasonality'!$B$2:$B$138,0),match(Q$2,'Outdoor Crop Seasonality'!$E$1:$P$1,0))*vlookup($B3,'Outdoor Crop Baseline'!$B:$C,2,false)/10^3*(1+index('Outdoor Crop Production NW'!$K$2:$O$137,match( $B3,'Outdoor Crop Production NW'!$D$2:$D$137,0),match( Q$1,'Outdoor Crop Production NW'!$E$1:$I$1,0)))</f>
        <v>0</v>
      </c>
      <c r="R3" s="77">
        <f t="array" ref="R3">index('Outdoor Crop Seasonality'!$E$2:$P$138,match( $B3,'Outdoor Crop Seasonality'!$B$2:$B$138,0),match(R$2,'Outdoor Crop Seasonality'!$E$1:$P$1,0))*vlookup($B3,'Outdoor Crop Baseline'!$B:$C,2,false)/10^3*(1+index('Outdoor Crop Production NW'!$K$2:$O$137,match( $B3,'Outdoor Crop Production NW'!$D$2:$D$137,0),match( R$1,'Outdoor Crop Production NW'!$E$1:$I$1,0)))</f>
        <v>0</v>
      </c>
      <c r="S3" s="77">
        <f t="array" ref="S3">index('Outdoor Crop Seasonality'!$E$2:$P$138,match( $B3,'Outdoor Crop Seasonality'!$B$2:$B$138,0),match(S$2,'Outdoor Crop Seasonality'!$E$1:$P$1,0))*vlookup($B3,'Outdoor Crop Baseline'!$B:$C,2,false)/10^3*(1+index('Outdoor Crop Production NW'!$K$2:$O$137,match( $B3,'Outdoor Crop Production NW'!$D$2:$D$137,0),match( S$1,'Outdoor Crop Production NW'!$E$1:$I$1,0)))</f>
        <v>0</v>
      </c>
      <c r="T3" s="77">
        <f t="array" ref="T3">index('Outdoor Crop Seasonality'!$E$2:$P$138,match( $B3,'Outdoor Crop Seasonality'!$B$2:$B$138,0),match(T$2,'Outdoor Crop Seasonality'!$E$1:$P$1,0))*vlookup($B3,'Outdoor Crop Baseline'!$B:$C,2,false)/10^3*(1+index('Outdoor Crop Production NW'!$K$2:$O$137,match( $B3,'Outdoor Crop Production NW'!$D$2:$D$137,0),match( T$1,'Outdoor Crop Production NW'!$E$1:$I$1,0)))</f>
        <v>0</v>
      </c>
      <c r="U3" s="77">
        <f t="array" ref="U3">index('Outdoor Crop Seasonality'!$E$2:$P$138,match( $B3,'Outdoor Crop Seasonality'!$B$2:$B$138,0),match(U$2,'Outdoor Crop Seasonality'!$E$1:$P$1,0))*vlookup($B3,'Outdoor Crop Baseline'!$B:$C,2,false)/10^3*(1+index('Outdoor Crop Production NW'!$K$2:$O$137,match( $B3,'Outdoor Crop Production NW'!$D$2:$D$137,0),match( U$1,'Outdoor Crop Production NW'!$E$1:$I$1,0)))</f>
        <v>0</v>
      </c>
      <c r="V3" s="77">
        <f t="array" ref="V3">index('Outdoor Crop Seasonality'!$E$2:$P$138,match( $B3,'Outdoor Crop Seasonality'!$B$2:$B$138,0),match(V$2,'Outdoor Crop Seasonality'!$E$1:$P$1,0))*vlookup($B3,'Outdoor Crop Baseline'!$B:$C,2,false)/10^3*(1+index('Outdoor Crop Production NW'!$K$2:$O$137,match( $B3,'Outdoor Crop Production NW'!$D$2:$D$137,0),match( V$1,'Outdoor Crop Production NW'!$E$1:$I$1,0)))</f>
        <v>0</v>
      </c>
      <c r="W3" s="77">
        <f t="array" ref="W3">index('Outdoor Crop Seasonality'!$E$2:$P$138,match( $B3,'Outdoor Crop Seasonality'!$B$2:$B$138,0),match(W$2,'Outdoor Crop Seasonality'!$E$1:$P$1,0))*vlookup($B3,'Outdoor Crop Baseline'!$B:$C,2,false)/10^3*(1+index('Outdoor Crop Production NW'!$K$2:$O$137,match( $B3,'Outdoor Crop Production NW'!$D$2:$D$137,0),match( W$1,'Outdoor Crop Production NW'!$E$1:$I$1,0)))</f>
        <v>0</v>
      </c>
      <c r="X3" s="77">
        <f t="array" ref="X3">index('Outdoor Crop Seasonality'!$E$2:$P$138,match( $B3,'Outdoor Crop Seasonality'!$B$2:$B$138,0),match(X$2,'Outdoor Crop Seasonality'!$E$1:$P$1,0))*vlookup($B3,'Outdoor Crop Baseline'!$B:$C,2,false)/10^3*(1+index('Outdoor Crop Production NW'!$K$2:$O$137,match( $B3,'Outdoor Crop Production NW'!$D$2:$D$137,0),match( X$1,'Outdoor Crop Production NW'!$E$1:$I$1,0)))</f>
        <v>0</v>
      </c>
      <c r="Y3" s="77">
        <f t="array" ref="Y3">index('Outdoor Crop Seasonality'!$E$2:$P$138,match( $B3,'Outdoor Crop Seasonality'!$B$2:$B$138,0),match(Y$2,'Outdoor Crop Seasonality'!$E$1:$P$1,0))*vlookup($B3,'Outdoor Crop Baseline'!$B:$C,2,false)/10^3*(1+index('Outdoor Crop Production NW'!$K$2:$O$137,match( $B3,'Outdoor Crop Production NW'!$D$2:$D$137,0),match( Y$1,'Outdoor Crop Production NW'!$E$1:$I$1,0)))</f>
        <v>0</v>
      </c>
      <c r="Z3" s="77">
        <f t="array" ref="Z3">index('Outdoor Crop Seasonality'!$E$2:$P$138,match( $B3,'Outdoor Crop Seasonality'!$B$2:$B$138,0),match(Z$2,'Outdoor Crop Seasonality'!$E$1:$P$1,0))*vlookup($B3,'Outdoor Crop Baseline'!$B:$C,2,false)/10^3*(1+index('Outdoor Crop Production NW'!$K$2:$O$137,match( $B3,'Outdoor Crop Production NW'!$D$2:$D$137,0),match( Z$1,'Outdoor Crop Production NW'!$E$1:$I$1,0)))</f>
        <v>0</v>
      </c>
    </row>
    <row r="4">
      <c r="A4" s="13" t="s">
        <v>34</v>
      </c>
      <c r="B4" s="13" t="s">
        <v>35</v>
      </c>
      <c r="C4" s="76">
        <f t="array" ref="C4">index('Outdoor Crop Seasonality'!$E$2:$P$138,match( $B4,'Outdoor Crop Seasonality'!$B$2:$B$138,0),match(C$2,'Outdoor Crop Seasonality'!$E$1:$P$1,0))*vlookup($B4,'Outdoor Crop Baseline'!$B:$C,2,false)/10^3*(1+index('Outdoor Crop Production NW'!$K$2:$O$137,match( $B4,'Outdoor Crop Production NW'!$D$2:$D$137,0),match( C$1,'Outdoor Crop Production NW'!$E$1:$I$1,0)))</f>
        <v>0.103124585</v>
      </c>
      <c r="D4" s="76">
        <f t="array" ref="D4">index('Outdoor Crop Seasonality'!$E$2:$P$138,match( $B4,'Outdoor Crop Seasonality'!$B$2:$B$138,0),match(D$2,'Outdoor Crop Seasonality'!$E$1:$P$1,0))*vlookup($B4,'Outdoor Crop Baseline'!$B:$C,2,false)/10^3*(1+index('Outdoor Crop Production NW'!$K$2:$O$137,match( $B4,'Outdoor Crop Production NW'!$D$2:$D$137,0),match( D$1,'Outdoor Crop Production NW'!$E$1:$I$1,0)))</f>
        <v>0.103124585</v>
      </c>
      <c r="E4" s="76">
        <f t="array" ref="E4">index('Outdoor Crop Seasonality'!$E$2:$P$138,match( $B4,'Outdoor Crop Seasonality'!$B$2:$B$138,0),match(E$2,'Outdoor Crop Seasonality'!$E$1:$P$1,0))*vlookup($B4,'Outdoor Crop Baseline'!$B:$C,2,false)/10^3*(1+index('Outdoor Crop Production NW'!$K$2:$O$137,match( $B4,'Outdoor Crop Production NW'!$D$2:$D$137,0),match( E$1,'Outdoor Crop Production NW'!$E$1:$I$1,0)))</f>
        <v>6.813881129</v>
      </c>
      <c r="F4" s="76">
        <f t="array" ref="F4">index('Outdoor Crop Seasonality'!$E$2:$P$138,match( $B4,'Outdoor Crop Seasonality'!$B$2:$B$138,0),match(F$2,'Outdoor Crop Seasonality'!$E$1:$P$1,0))*vlookup($B4,'Outdoor Crop Baseline'!$B:$C,2,false)/10^3*(1+index('Outdoor Crop Production NW'!$K$2:$O$137,match( $B4,'Outdoor Crop Production NW'!$D$2:$D$137,0),match( F$1,'Outdoor Crop Production NW'!$E$1:$I$1,0)))</f>
        <v>6.813881129</v>
      </c>
      <c r="G4" s="76">
        <f t="array" ref="G4">index('Outdoor Crop Seasonality'!$E$2:$P$138,match( $B4,'Outdoor Crop Seasonality'!$B$2:$B$138,0),match(G$2,'Outdoor Crop Seasonality'!$E$1:$P$1,0))*vlookup($B4,'Outdoor Crop Baseline'!$B:$C,2,false)/10^3*(1+index('Outdoor Crop Production NW'!$K$2:$O$137,match( $B4,'Outdoor Crop Production NW'!$D$2:$D$137,0),match( G$1,'Outdoor Crop Production NW'!$E$1:$I$1,0)))</f>
        <v>6.710756544</v>
      </c>
      <c r="H4" s="76">
        <f t="array" ref="H4">index('Outdoor Crop Seasonality'!$E$2:$P$138,match( $B4,'Outdoor Crop Seasonality'!$B$2:$B$138,0),match(H$2,'Outdoor Crop Seasonality'!$E$1:$P$1,0))*vlookup($B4,'Outdoor Crop Baseline'!$B:$C,2,false)/10^3*(1+index('Outdoor Crop Production NW'!$K$2:$O$137,match( $B4,'Outdoor Crop Production NW'!$D$2:$D$137,0),match( H$1,'Outdoor Crop Production NW'!$E$1:$I$1,0)))</f>
        <v>6.710756544</v>
      </c>
      <c r="I4" s="76">
        <f t="array" ref="I4">index('Outdoor Crop Seasonality'!$E$2:$P$138,match( $B4,'Outdoor Crop Seasonality'!$B$2:$B$138,0),match(I$2,'Outdoor Crop Seasonality'!$E$1:$P$1,0))*vlookup($B4,'Outdoor Crop Baseline'!$B:$C,2,false)/10^3*(1+index('Outdoor Crop Production NW'!$K$2:$O$137,match( $B4,'Outdoor Crop Production NW'!$D$2:$D$137,0),match( I$1,'Outdoor Crop Production NW'!$E$1:$I$1,0)))</f>
        <v>0</v>
      </c>
      <c r="J4" s="76">
        <f t="array" ref="J4">index('Outdoor Crop Seasonality'!$E$2:$P$138,match( $B4,'Outdoor Crop Seasonality'!$B$2:$B$138,0),match(J$2,'Outdoor Crop Seasonality'!$E$1:$P$1,0))*vlookup($B4,'Outdoor Crop Baseline'!$B:$C,2,false)/10^3*(1+index('Outdoor Crop Production NW'!$K$2:$O$137,match( $B4,'Outdoor Crop Production NW'!$D$2:$D$137,0),match( J$1,'Outdoor Crop Production NW'!$E$1:$I$1,0)))</f>
        <v>0</v>
      </c>
      <c r="K4" s="76">
        <f t="array" ref="K4">index('Outdoor Crop Seasonality'!$E$2:$P$138,match( $B4,'Outdoor Crop Seasonality'!$B$2:$B$138,0),match(K$2,'Outdoor Crop Seasonality'!$E$1:$P$1,0))*vlookup($B4,'Outdoor Crop Baseline'!$B:$C,2,false)/10^3*(1+index('Outdoor Crop Production NW'!$K$2:$O$137,match( $B4,'Outdoor Crop Production NW'!$D$2:$D$137,0),match( K$1,'Outdoor Crop Production NW'!$E$1:$I$1,0)))</f>
        <v>10.80782048</v>
      </c>
      <c r="L4" s="76">
        <f t="array" ref="L4">index('Outdoor Crop Seasonality'!$E$2:$P$138,match( $B4,'Outdoor Crop Seasonality'!$B$2:$B$138,0),match(L$2,'Outdoor Crop Seasonality'!$E$1:$P$1,0))*vlookup($B4,'Outdoor Crop Baseline'!$B:$C,2,false)/10^3*(1+index('Outdoor Crop Production NW'!$K$2:$O$137,match( $B4,'Outdoor Crop Production NW'!$D$2:$D$137,0),match( L$1,'Outdoor Crop Production NW'!$E$1:$I$1,0)))</f>
        <v>10.80782048</v>
      </c>
      <c r="M4" s="76">
        <f t="array" ref="M4">index('Outdoor Crop Seasonality'!$E$2:$P$138,match( $B4,'Outdoor Crop Seasonality'!$B$2:$B$138,0),match(M$2,'Outdoor Crop Seasonality'!$E$1:$P$1,0))*vlookup($B4,'Outdoor Crop Baseline'!$B:$C,2,false)/10^3*(1+index('Outdoor Crop Production NW'!$K$2:$O$137,match( $B4,'Outdoor Crop Production NW'!$D$2:$D$137,0),match( M$1,'Outdoor Crop Production NW'!$E$1:$I$1,0)))</f>
        <v>10.80782048</v>
      </c>
      <c r="N4" s="76">
        <f t="array" ref="N4">index('Outdoor Crop Seasonality'!$E$2:$P$138,match( $B4,'Outdoor Crop Seasonality'!$B$2:$B$138,0),match(N$2,'Outdoor Crop Seasonality'!$E$1:$P$1,0))*vlookup($B4,'Outdoor Crop Baseline'!$B:$C,2,false)/10^3*(1+index('Outdoor Crop Production NW'!$K$2:$O$137,match( $B4,'Outdoor Crop Production NW'!$D$2:$D$137,0),match( N$1,'Outdoor Crop Production NW'!$E$1:$I$1,0)))</f>
        <v>10.80782048</v>
      </c>
      <c r="O4" s="77">
        <f t="array" ref="O4">index('Outdoor Crop Seasonality'!$E$2:$P$138,match( $B4,'Outdoor Crop Seasonality'!$B$2:$B$138,0),match(O$2,'Outdoor Crop Seasonality'!$E$1:$P$1,0))*vlookup($B4,'Outdoor Crop Baseline'!$B:$C,2,false)/10^3*(1+index('Outdoor Crop Production NW'!$K$2:$O$137,match( $B4,'Outdoor Crop Production NW'!$D$2:$D$137,0),match( O$1,'Outdoor Crop Production NW'!$E$1:$I$1,0)))</f>
        <v>0.009640724499</v>
      </c>
      <c r="P4" s="77">
        <f t="array" ref="P4">index('Outdoor Crop Seasonality'!$E$2:$P$138,match( $B4,'Outdoor Crop Seasonality'!$B$2:$B$138,0),match(P$2,'Outdoor Crop Seasonality'!$E$1:$P$1,0))*vlookup($B4,'Outdoor Crop Baseline'!$B:$C,2,false)/10^3*(1+index('Outdoor Crop Production NW'!$K$2:$O$137,match( $B4,'Outdoor Crop Production NW'!$D$2:$D$137,0),match( P$1,'Outdoor Crop Production NW'!$E$1:$I$1,0)))</f>
        <v>0.009640724499</v>
      </c>
      <c r="Q4" s="77">
        <f t="array" ref="Q4">index('Outdoor Crop Seasonality'!$E$2:$P$138,match( $B4,'Outdoor Crop Seasonality'!$B$2:$B$138,0),match(Q$2,'Outdoor Crop Seasonality'!$E$1:$P$1,0))*vlookup($B4,'Outdoor Crop Baseline'!$B:$C,2,false)/10^3*(1+index('Outdoor Crop Production NW'!$K$2:$O$137,match( $B4,'Outdoor Crop Production NW'!$D$2:$D$137,0),match( Q$1,'Outdoor Crop Production NW'!$E$1:$I$1,0)))</f>
        <v>0.6370037825</v>
      </c>
      <c r="R4" s="77">
        <f t="array" ref="R4">index('Outdoor Crop Seasonality'!$E$2:$P$138,match( $B4,'Outdoor Crop Seasonality'!$B$2:$B$138,0),match(R$2,'Outdoor Crop Seasonality'!$E$1:$P$1,0))*vlookup($B4,'Outdoor Crop Baseline'!$B:$C,2,false)/10^3*(1+index('Outdoor Crop Production NW'!$K$2:$O$137,match( $B4,'Outdoor Crop Production NW'!$D$2:$D$137,0),match( R$1,'Outdoor Crop Production NW'!$E$1:$I$1,0)))</f>
        <v>0.6370037825</v>
      </c>
      <c r="S4" s="77">
        <f t="array" ref="S4">index('Outdoor Crop Seasonality'!$E$2:$P$138,match( $B4,'Outdoor Crop Seasonality'!$B$2:$B$138,0),match(S$2,'Outdoor Crop Seasonality'!$E$1:$P$1,0))*vlookup($B4,'Outdoor Crop Baseline'!$B:$C,2,false)/10^3*(1+index('Outdoor Crop Production NW'!$K$2:$O$137,match( $B4,'Outdoor Crop Production NW'!$D$2:$D$137,0),match( S$1,'Outdoor Crop Production NW'!$E$1:$I$1,0)))</f>
        <v>0.627363058</v>
      </c>
      <c r="T4" s="77">
        <f t="array" ref="T4">index('Outdoor Crop Seasonality'!$E$2:$P$138,match( $B4,'Outdoor Crop Seasonality'!$B$2:$B$138,0),match(T$2,'Outdoor Crop Seasonality'!$E$1:$P$1,0))*vlookup($B4,'Outdoor Crop Baseline'!$B:$C,2,false)/10^3*(1+index('Outdoor Crop Production NW'!$K$2:$O$137,match( $B4,'Outdoor Crop Production NW'!$D$2:$D$137,0),match( T$1,'Outdoor Crop Production NW'!$E$1:$I$1,0)))</f>
        <v>0.627363058</v>
      </c>
      <c r="U4" s="77">
        <f t="array" ref="U4">index('Outdoor Crop Seasonality'!$E$2:$P$138,match( $B4,'Outdoor Crop Seasonality'!$B$2:$B$138,0),match(U$2,'Outdoor Crop Seasonality'!$E$1:$P$1,0))*vlookup($B4,'Outdoor Crop Baseline'!$B:$C,2,false)/10^3*(1+index('Outdoor Crop Production NW'!$K$2:$O$137,match( $B4,'Outdoor Crop Production NW'!$D$2:$D$137,0),match( U$1,'Outdoor Crop Production NW'!$E$1:$I$1,0)))</f>
        <v>0</v>
      </c>
      <c r="V4" s="77">
        <f t="array" ref="V4">index('Outdoor Crop Seasonality'!$E$2:$P$138,match( $B4,'Outdoor Crop Seasonality'!$B$2:$B$138,0),match(V$2,'Outdoor Crop Seasonality'!$E$1:$P$1,0))*vlookup($B4,'Outdoor Crop Baseline'!$B:$C,2,false)/10^3*(1+index('Outdoor Crop Production NW'!$K$2:$O$137,match( $B4,'Outdoor Crop Production NW'!$D$2:$D$137,0),match( V$1,'Outdoor Crop Production NW'!$E$1:$I$1,0)))</f>
        <v>0</v>
      </c>
      <c r="W4" s="77">
        <f t="array" ref="W4">index('Outdoor Crop Seasonality'!$E$2:$P$138,match( $B4,'Outdoor Crop Seasonality'!$B$2:$B$138,0),match(W$2,'Outdoor Crop Seasonality'!$E$1:$P$1,0))*vlookup($B4,'Outdoor Crop Baseline'!$B:$C,2,false)/10^3*(1+index('Outdoor Crop Production NW'!$K$2:$O$137,match( $B4,'Outdoor Crop Production NW'!$D$2:$D$137,0),match( W$1,'Outdoor Crop Production NW'!$E$1:$I$1,0)))</f>
        <v>1.010381954</v>
      </c>
      <c r="X4" s="77">
        <f t="array" ref="X4">index('Outdoor Crop Seasonality'!$E$2:$P$138,match( $B4,'Outdoor Crop Seasonality'!$B$2:$B$138,0),match(X$2,'Outdoor Crop Seasonality'!$E$1:$P$1,0))*vlookup($B4,'Outdoor Crop Baseline'!$B:$C,2,false)/10^3*(1+index('Outdoor Crop Production NW'!$K$2:$O$137,match( $B4,'Outdoor Crop Production NW'!$D$2:$D$137,0),match( X$1,'Outdoor Crop Production NW'!$E$1:$I$1,0)))</f>
        <v>1.010381954</v>
      </c>
      <c r="Y4" s="77">
        <f t="array" ref="Y4">index('Outdoor Crop Seasonality'!$E$2:$P$138,match( $B4,'Outdoor Crop Seasonality'!$B$2:$B$138,0),match(Y$2,'Outdoor Crop Seasonality'!$E$1:$P$1,0))*vlookup($B4,'Outdoor Crop Baseline'!$B:$C,2,false)/10^3*(1+index('Outdoor Crop Production NW'!$K$2:$O$137,match( $B4,'Outdoor Crop Production NW'!$D$2:$D$137,0),match( Y$1,'Outdoor Crop Production NW'!$E$1:$I$1,0)))</f>
        <v>1.010381954</v>
      </c>
      <c r="Z4" s="77">
        <f t="array" ref="Z4">index('Outdoor Crop Seasonality'!$E$2:$P$138,match( $B4,'Outdoor Crop Seasonality'!$B$2:$B$138,0),match(Z$2,'Outdoor Crop Seasonality'!$E$1:$P$1,0))*vlookup($B4,'Outdoor Crop Baseline'!$B:$C,2,false)/10^3*(1+index('Outdoor Crop Production NW'!$K$2:$O$137,match( $B4,'Outdoor Crop Production NW'!$D$2:$D$137,0),match( Z$1,'Outdoor Crop Production NW'!$E$1:$I$1,0)))</f>
        <v>1.010381954</v>
      </c>
    </row>
    <row r="5">
      <c r="A5" s="13" t="s">
        <v>36</v>
      </c>
      <c r="B5" s="13" t="s">
        <v>37</v>
      </c>
      <c r="C5" s="76">
        <f t="array" ref="C5">index('Outdoor Crop Seasonality'!$E$2:$P$138,match( $B5,'Outdoor Crop Seasonality'!$B$2:$B$138,0),match(C$2,'Outdoor Crop Seasonality'!$E$1:$P$1,0))*vlookup($B5,'Outdoor Crop Baseline'!$B:$C,2,false)/10^3*(1+index('Outdoor Crop Production NW'!$K$2:$O$137,match( $B5,'Outdoor Crop Production NW'!$D$2:$D$137,0),match( C$1,'Outdoor Crop Production NW'!$E$1:$I$1,0)))</f>
        <v>0</v>
      </c>
      <c r="D5" s="76">
        <f t="array" ref="D5">index('Outdoor Crop Seasonality'!$E$2:$P$138,match( $B5,'Outdoor Crop Seasonality'!$B$2:$B$138,0),match(D$2,'Outdoor Crop Seasonality'!$E$1:$P$1,0))*vlookup($B5,'Outdoor Crop Baseline'!$B:$C,2,false)/10^3*(1+index('Outdoor Crop Production NW'!$K$2:$O$137,match( $B5,'Outdoor Crop Production NW'!$D$2:$D$137,0),match( D$1,'Outdoor Crop Production NW'!$E$1:$I$1,0)))</f>
        <v>0</v>
      </c>
      <c r="E5" s="76">
        <f t="array" ref="E5">index('Outdoor Crop Seasonality'!$E$2:$P$138,match( $B5,'Outdoor Crop Seasonality'!$B$2:$B$138,0),match(E$2,'Outdoor Crop Seasonality'!$E$1:$P$1,0))*vlookup($B5,'Outdoor Crop Baseline'!$B:$C,2,false)/10^3*(1+index('Outdoor Crop Production NW'!$K$2:$O$137,match( $B5,'Outdoor Crop Production NW'!$D$2:$D$137,0),match( E$1,'Outdoor Crop Production NW'!$E$1:$I$1,0)))</f>
        <v>54.54404203</v>
      </c>
      <c r="F5" s="76">
        <f t="array" ref="F5">index('Outdoor Crop Seasonality'!$E$2:$P$138,match( $B5,'Outdoor Crop Seasonality'!$B$2:$B$138,0),match(F$2,'Outdoor Crop Seasonality'!$E$1:$P$1,0))*vlookup($B5,'Outdoor Crop Baseline'!$B:$C,2,false)/10^3*(1+index('Outdoor Crop Production NW'!$K$2:$O$137,match( $B5,'Outdoor Crop Production NW'!$D$2:$D$137,0),match( F$1,'Outdoor Crop Production NW'!$E$1:$I$1,0)))</f>
        <v>54.54404203</v>
      </c>
      <c r="G5" s="76">
        <f t="array" ref="G5">index('Outdoor Crop Seasonality'!$E$2:$P$138,match( $B5,'Outdoor Crop Seasonality'!$B$2:$B$138,0),match(G$2,'Outdoor Crop Seasonality'!$E$1:$P$1,0))*vlookup($B5,'Outdoor Crop Baseline'!$B:$C,2,false)/10^3*(1+index('Outdoor Crop Production NW'!$K$2:$O$137,match( $B5,'Outdoor Crop Production NW'!$D$2:$D$137,0),match( G$1,'Outdoor Crop Production NW'!$E$1:$I$1,0)))</f>
        <v>54.54404203</v>
      </c>
      <c r="H5" s="76">
        <f t="array" ref="H5">index('Outdoor Crop Seasonality'!$E$2:$P$138,match( $B5,'Outdoor Crop Seasonality'!$B$2:$B$138,0),match(H$2,'Outdoor Crop Seasonality'!$E$1:$P$1,0))*vlookup($B5,'Outdoor Crop Baseline'!$B:$C,2,false)/10^3*(1+index('Outdoor Crop Production NW'!$K$2:$O$137,match( $B5,'Outdoor Crop Production NW'!$D$2:$D$137,0),match( H$1,'Outdoor Crop Production NW'!$E$1:$I$1,0)))</f>
        <v>54.54404203</v>
      </c>
      <c r="I5" s="76">
        <f t="array" ref="I5">index('Outdoor Crop Seasonality'!$E$2:$P$138,match( $B5,'Outdoor Crop Seasonality'!$B$2:$B$138,0),match(I$2,'Outdoor Crop Seasonality'!$E$1:$P$1,0))*vlookup($B5,'Outdoor Crop Baseline'!$B:$C,2,false)/10^3*(1+index('Outdoor Crop Production NW'!$K$2:$O$137,match( $B5,'Outdoor Crop Production NW'!$D$2:$D$137,0),match( I$1,'Outdoor Crop Production NW'!$E$1:$I$1,0)))</f>
        <v>0</v>
      </c>
      <c r="J5" s="76">
        <f t="array" ref="J5">index('Outdoor Crop Seasonality'!$E$2:$P$138,match( $B5,'Outdoor Crop Seasonality'!$B$2:$B$138,0),match(J$2,'Outdoor Crop Seasonality'!$E$1:$P$1,0))*vlookup($B5,'Outdoor Crop Baseline'!$B:$C,2,false)/10^3*(1+index('Outdoor Crop Production NW'!$K$2:$O$137,match( $B5,'Outdoor Crop Production NW'!$D$2:$D$137,0),match( J$1,'Outdoor Crop Production NW'!$E$1:$I$1,0)))</f>
        <v>0</v>
      </c>
      <c r="K5" s="76">
        <f t="array" ref="K5">index('Outdoor Crop Seasonality'!$E$2:$P$138,match( $B5,'Outdoor Crop Seasonality'!$B$2:$B$138,0),match(K$2,'Outdoor Crop Seasonality'!$E$1:$P$1,0))*vlookup($B5,'Outdoor Crop Baseline'!$B:$C,2,false)/10^3*(1+index('Outdoor Crop Production NW'!$K$2:$O$137,match( $B5,'Outdoor Crop Production NW'!$D$2:$D$137,0),match( K$1,'Outdoor Crop Production NW'!$E$1:$I$1,0)))</f>
        <v>0</v>
      </c>
      <c r="L5" s="76">
        <f t="array" ref="L5">index('Outdoor Crop Seasonality'!$E$2:$P$138,match( $B5,'Outdoor Crop Seasonality'!$B$2:$B$138,0),match(L$2,'Outdoor Crop Seasonality'!$E$1:$P$1,0))*vlookup($B5,'Outdoor Crop Baseline'!$B:$C,2,false)/10^3*(1+index('Outdoor Crop Production NW'!$K$2:$O$137,match( $B5,'Outdoor Crop Production NW'!$D$2:$D$137,0),match( L$1,'Outdoor Crop Production NW'!$E$1:$I$1,0)))</f>
        <v>0</v>
      </c>
      <c r="M5" s="76">
        <f t="array" ref="M5">index('Outdoor Crop Seasonality'!$E$2:$P$138,match( $B5,'Outdoor Crop Seasonality'!$B$2:$B$138,0),match(M$2,'Outdoor Crop Seasonality'!$E$1:$P$1,0))*vlookup($B5,'Outdoor Crop Baseline'!$B:$C,2,false)/10^3*(1+index('Outdoor Crop Production NW'!$K$2:$O$137,match( $B5,'Outdoor Crop Production NW'!$D$2:$D$137,0),match( M$1,'Outdoor Crop Production NW'!$E$1:$I$1,0)))</f>
        <v>0</v>
      </c>
      <c r="N5" s="76">
        <f t="array" ref="N5">index('Outdoor Crop Seasonality'!$E$2:$P$138,match( $B5,'Outdoor Crop Seasonality'!$B$2:$B$138,0),match(N$2,'Outdoor Crop Seasonality'!$E$1:$P$1,0))*vlookup($B5,'Outdoor Crop Baseline'!$B:$C,2,false)/10^3*(1+index('Outdoor Crop Production NW'!$K$2:$O$137,match( $B5,'Outdoor Crop Production NW'!$D$2:$D$137,0),match( N$1,'Outdoor Crop Production NW'!$E$1:$I$1,0)))</f>
        <v>0</v>
      </c>
      <c r="O5" s="77">
        <f t="array" ref="O5">index('Outdoor Crop Seasonality'!$E$2:$P$138,match( $B5,'Outdoor Crop Seasonality'!$B$2:$B$138,0),match(O$2,'Outdoor Crop Seasonality'!$E$1:$P$1,0))*vlookup($B5,'Outdoor Crop Baseline'!$B:$C,2,false)/10^3*(1+index('Outdoor Crop Production NW'!$K$2:$O$137,match( $B5,'Outdoor Crop Production NW'!$D$2:$D$137,0),match( O$1,'Outdoor Crop Production NW'!$E$1:$I$1,0)))</f>
        <v>0</v>
      </c>
      <c r="P5" s="77">
        <f t="array" ref="P5">index('Outdoor Crop Seasonality'!$E$2:$P$138,match( $B5,'Outdoor Crop Seasonality'!$B$2:$B$138,0),match(P$2,'Outdoor Crop Seasonality'!$E$1:$P$1,0))*vlookup($B5,'Outdoor Crop Baseline'!$B:$C,2,false)/10^3*(1+index('Outdoor Crop Production NW'!$K$2:$O$137,match( $B5,'Outdoor Crop Production NW'!$D$2:$D$137,0),match( P$1,'Outdoor Crop Production NW'!$E$1:$I$1,0)))</f>
        <v>0</v>
      </c>
      <c r="Q5" s="77">
        <f t="array" ref="Q5">index('Outdoor Crop Seasonality'!$E$2:$P$138,match( $B5,'Outdoor Crop Seasonality'!$B$2:$B$138,0),match(Q$2,'Outdoor Crop Seasonality'!$E$1:$P$1,0))*vlookup($B5,'Outdoor Crop Baseline'!$B:$C,2,false)/10^3*(1+index('Outdoor Crop Production NW'!$K$2:$O$137,match( $B5,'Outdoor Crop Production NW'!$D$2:$D$137,0),match( Q$1,'Outdoor Crop Production NW'!$E$1:$I$1,0)))</f>
        <v>285.2505982</v>
      </c>
      <c r="R5" s="77">
        <f t="array" ref="R5">index('Outdoor Crop Seasonality'!$E$2:$P$138,match( $B5,'Outdoor Crop Seasonality'!$B$2:$B$138,0),match(R$2,'Outdoor Crop Seasonality'!$E$1:$P$1,0))*vlookup($B5,'Outdoor Crop Baseline'!$B:$C,2,false)/10^3*(1+index('Outdoor Crop Production NW'!$K$2:$O$137,match( $B5,'Outdoor Crop Production NW'!$D$2:$D$137,0),match( R$1,'Outdoor Crop Production NW'!$E$1:$I$1,0)))</f>
        <v>285.2505982</v>
      </c>
      <c r="S5" s="77">
        <f t="array" ref="S5">index('Outdoor Crop Seasonality'!$E$2:$P$138,match( $B5,'Outdoor Crop Seasonality'!$B$2:$B$138,0),match(S$2,'Outdoor Crop Seasonality'!$E$1:$P$1,0))*vlookup($B5,'Outdoor Crop Baseline'!$B:$C,2,false)/10^3*(1+index('Outdoor Crop Production NW'!$K$2:$O$137,match( $B5,'Outdoor Crop Production NW'!$D$2:$D$137,0),match( S$1,'Outdoor Crop Production NW'!$E$1:$I$1,0)))</f>
        <v>285.2505982</v>
      </c>
      <c r="T5" s="77">
        <f t="array" ref="T5">index('Outdoor Crop Seasonality'!$E$2:$P$138,match( $B5,'Outdoor Crop Seasonality'!$B$2:$B$138,0),match(T$2,'Outdoor Crop Seasonality'!$E$1:$P$1,0))*vlookup($B5,'Outdoor Crop Baseline'!$B:$C,2,false)/10^3*(1+index('Outdoor Crop Production NW'!$K$2:$O$137,match( $B5,'Outdoor Crop Production NW'!$D$2:$D$137,0),match( T$1,'Outdoor Crop Production NW'!$E$1:$I$1,0)))</f>
        <v>285.2505982</v>
      </c>
      <c r="U5" s="77">
        <f t="array" ref="U5">index('Outdoor Crop Seasonality'!$E$2:$P$138,match( $B5,'Outdoor Crop Seasonality'!$B$2:$B$138,0),match(U$2,'Outdoor Crop Seasonality'!$E$1:$P$1,0))*vlookup($B5,'Outdoor Crop Baseline'!$B:$C,2,false)/10^3*(1+index('Outdoor Crop Production NW'!$K$2:$O$137,match( $B5,'Outdoor Crop Production NW'!$D$2:$D$137,0),match( U$1,'Outdoor Crop Production NW'!$E$1:$I$1,0)))</f>
        <v>0</v>
      </c>
      <c r="V5" s="77">
        <f t="array" ref="V5">index('Outdoor Crop Seasonality'!$E$2:$P$138,match( $B5,'Outdoor Crop Seasonality'!$B$2:$B$138,0),match(V$2,'Outdoor Crop Seasonality'!$E$1:$P$1,0))*vlookup($B5,'Outdoor Crop Baseline'!$B:$C,2,false)/10^3*(1+index('Outdoor Crop Production NW'!$K$2:$O$137,match( $B5,'Outdoor Crop Production NW'!$D$2:$D$137,0),match( V$1,'Outdoor Crop Production NW'!$E$1:$I$1,0)))</f>
        <v>0</v>
      </c>
      <c r="W5" s="77">
        <f t="array" ref="W5">index('Outdoor Crop Seasonality'!$E$2:$P$138,match( $B5,'Outdoor Crop Seasonality'!$B$2:$B$138,0),match(W$2,'Outdoor Crop Seasonality'!$E$1:$P$1,0))*vlookup($B5,'Outdoor Crop Baseline'!$B:$C,2,false)/10^3*(1+index('Outdoor Crop Production NW'!$K$2:$O$137,match( $B5,'Outdoor Crop Production NW'!$D$2:$D$137,0),match( W$1,'Outdoor Crop Production NW'!$E$1:$I$1,0)))</f>
        <v>0</v>
      </c>
      <c r="X5" s="77">
        <f t="array" ref="X5">index('Outdoor Crop Seasonality'!$E$2:$P$138,match( $B5,'Outdoor Crop Seasonality'!$B$2:$B$138,0),match(X$2,'Outdoor Crop Seasonality'!$E$1:$P$1,0))*vlookup($B5,'Outdoor Crop Baseline'!$B:$C,2,false)/10^3*(1+index('Outdoor Crop Production NW'!$K$2:$O$137,match( $B5,'Outdoor Crop Production NW'!$D$2:$D$137,0),match( X$1,'Outdoor Crop Production NW'!$E$1:$I$1,0)))</f>
        <v>0</v>
      </c>
      <c r="Y5" s="77">
        <f t="array" ref="Y5">index('Outdoor Crop Seasonality'!$E$2:$P$138,match( $B5,'Outdoor Crop Seasonality'!$B$2:$B$138,0),match(Y$2,'Outdoor Crop Seasonality'!$E$1:$P$1,0))*vlookup($B5,'Outdoor Crop Baseline'!$B:$C,2,false)/10^3*(1+index('Outdoor Crop Production NW'!$K$2:$O$137,match( $B5,'Outdoor Crop Production NW'!$D$2:$D$137,0),match( Y$1,'Outdoor Crop Production NW'!$E$1:$I$1,0)))</f>
        <v>0</v>
      </c>
      <c r="Z5" s="77">
        <f t="array" ref="Z5">index('Outdoor Crop Seasonality'!$E$2:$P$138,match( $B5,'Outdoor Crop Seasonality'!$B$2:$B$138,0),match(Z$2,'Outdoor Crop Seasonality'!$E$1:$P$1,0))*vlookup($B5,'Outdoor Crop Baseline'!$B:$C,2,false)/10^3*(1+index('Outdoor Crop Production NW'!$K$2:$O$137,match( $B5,'Outdoor Crop Production NW'!$D$2:$D$137,0),match( Z$1,'Outdoor Crop Production NW'!$E$1:$I$1,0)))</f>
        <v>0</v>
      </c>
    </row>
    <row r="6">
      <c r="A6" s="13" t="s">
        <v>38</v>
      </c>
      <c r="B6" s="13" t="s">
        <v>39</v>
      </c>
      <c r="C6" s="76">
        <f t="array" ref="C6">index('Outdoor Crop Seasonality'!$E$2:$P$138,match( $B6,'Outdoor Crop Seasonality'!$B$2:$B$138,0),match(C$2,'Outdoor Crop Seasonality'!$E$1:$P$1,0))*vlookup($B6,'Outdoor Crop Baseline'!$B:$C,2,false)/10^3*(1+index('Outdoor Crop Production NW'!$K$2:$O$137,match( $B6,'Outdoor Crop Production NW'!$D$2:$D$137,0),match( C$1,'Outdoor Crop Production NW'!$E$1:$I$1,0)))</f>
        <v>1001.451461</v>
      </c>
      <c r="D6" s="76">
        <f t="array" ref="D6">index('Outdoor Crop Seasonality'!$E$2:$P$138,match( $B6,'Outdoor Crop Seasonality'!$B$2:$B$138,0),match(D$2,'Outdoor Crop Seasonality'!$E$1:$P$1,0))*vlookup($B6,'Outdoor Crop Baseline'!$B:$C,2,false)/10^3*(1+index('Outdoor Crop Production NW'!$K$2:$O$137,match( $B6,'Outdoor Crop Production NW'!$D$2:$D$137,0),match( D$1,'Outdoor Crop Production NW'!$E$1:$I$1,0)))</f>
        <v>1001.451461</v>
      </c>
      <c r="E6" s="76">
        <f t="array" ref="E6">index('Outdoor Crop Seasonality'!$E$2:$P$138,match( $B6,'Outdoor Crop Seasonality'!$B$2:$B$138,0),match(E$2,'Outdoor Crop Seasonality'!$E$1:$P$1,0))*vlookup($B6,'Outdoor Crop Baseline'!$B:$C,2,false)/10^3*(1+index('Outdoor Crop Production NW'!$K$2:$O$137,match( $B6,'Outdoor Crop Production NW'!$D$2:$D$137,0),match( E$1,'Outdoor Crop Production NW'!$E$1:$I$1,0)))</f>
        <v>1002.820295</v>
      </c>
      <c r="F6" s="76">
        <f t="array" ref="F6">index('Outdoor Crop Seasonality'!$E$2:$P$138,match( $B6,'Outdoor Crop Seasonality'!$B$2:$B$138,0),match(F$2,'Outdoor Crop Seasonality'!$E$1:$P$1,0))*vlookup($B6,'Outdoor Crop Baseline'!$B:$C,2,false)/10^3*(1+index('Outdoor Crop Production NW'!$K$2:$O$137,match( $B6,'Outdoor Crop Production NW'!$D$2:$D$137,0),match( F$1,'Outdoor Crop Production NW'!$E$1:$I$1,0)))</f>
        <v>1002.820295</v>
      </c>
      <c r="G6" s="76">
        <f t="array" ref="G6">index('Outdoor Crop Seasonality'!$E$2:$P$138,match( $B6,'Outdoor Crop Seasonality'!$B$2:$B$138,0),match(G$2,'Outdoor Crop Seasonality'!$E$1:$P$1,0))*vlookup($B6,'Outdoor Crop Baseline'!$B:$C,2,false)/10^3*(1+index('Outdoor Crop Production NW'!$K$2:$O$137,match( $B6,'Outdoor Crop Production NW'!$D$2:$D$137,0),match( G$1,'Outdoor Crop Production NW'!$E$1:$I$1,0)))</f>
        <v>1.368833966</v>
      </c>
      <c r="H6" s="76">
        <f t="array" ref="H6">index('Outdoor Crop Seasonality'!$E$2:$P$138,match( $B6,'Outdoor Crop Seasonality'!$B$2:$B$138,0),match(H$2,'Outdoor Crop Seasonality'!$E$1:$P$1,0))*vlookup($B6,'Outdoor Crop Baseline'!$B:$C,2,false)/10^3*(1+index('Outdoor Crop Production NW'!$K$2:$O$137,match( $B6,'Outdoor Crop Production NW'!$D$2:$D$137,0),match( H$1,'Outdoor Crop Production NW'!$E$1:$I$1,0)))</f>
        <v>1.368833966</v>
      </c>
      <c r="I6" s="76">
        <f t="array" ref="I6">index('Outdoor Crop Seasonality'!$E$2:$P$138,match( $B6,'Outdoor Crop Seasonality'!$B$2:$B$138,0),match(I$2,'Outdoor Crop Seasonality'!$E$1:$P$1,0))*vlookup($B6,'Outdoor Crop Baseline'!$B:$C,2,false)/10^3*(1+index('Outdoor Crop Production NW'!$K$2:$O$137,match( $B6,'Outdoor Crop Production NW'!$D$2:$D$137,0),match( I$1,'Outdoor Crop Production NW'!$E$1:$I$1,0)))</f>
        <v>0</v>
      </c>
      <c r="J6" s="76">
        <f t="array" ref="J6">index('Outdoor Crop Seasonality'!$E$2:$P$138,match( $B6,'Outdoor Crop Seasonality'!$B$2:$B$138,0),match(J$2,'Outdoor Crop Seasonality'!$E$1:$P$1,0))*vlookup($B6,'Outdoor Crop Baseline'!$B:$C,2,false)/10^3*(1+index('Outdoor Crop Production NW'!$K$2:$O$137,match( $B6,'Outdoor Crop Production NW'!$D$2:$D$137,0),match( J$1,'Outdoor Crop Production NW'!$E$1:$I$1,0)))</f>
        <v>0</v>
      </c>
      <c r="K6" s="76">
        <f t="array" ref="K6">index('Outdoor Crop Seasonality'!$E$2:$P$138,match( $B6,'Outdoor Crop Seasonality'!$B$2:$B$138,0),match(K$2,'Outdoor Crop Seasonality'!$E$1:$P$1,0))*vlookup($B6,'Outdoor Crop Baseline'!$B:$C,2,false)/10^3*(1+index('Outdoor Crop Production NW'!$K$2:$O$137,match( $B6,'Outdoor Crop Production NW'!$D$2:$D$137,0),match( K$1,'Outdoor Crop Production NW'!$E$1:$I$1,0)))</f>
        <v>0</v>
      </c>
      <c r="L6" s="76">
        <f t="array" ref="L6">index('Outdoor Crop Seasonality'!$E$2:$P$138,match( $B6,'Outdoor Crop Seasonality'!$B$2:$B$138,0),match(L$2,'Outdoor Crop Seasonality'!$E$1:$P$1,0))*vlookup($B6,'Outdoor Crop Baseline'!$B:$C,2,false)/10^3*(1+index('Outdoor Crop Production NW'!$K$2:$O$137,match( $B6,'Outdoor Crop Production NW'!$D$2:$D$137,0),match( L$1,'Outdoor Crop Production NW'!$E$1:$I$1,0)))</f>
        <v>0</v>
      </c>
      <c r="M6" s="76">
        <f t="array" ref="M6">index('Outdoor Crop Seasonality'!$E$2:$P$138,match( $B6,'Outdoor Crop Seasonality'!$B$2:$B$138,0),match(M$2,'Outdoor Crop Seasonality'!$E$1:$P$1,0))*vlookup($B6,'Outdoor Crop Baseline'!$B:$C,2,false)/10^3*(1+index('Outdoor Crop Production NW'!$K$2:$O$137,match( $B6,'Outdoor Crop Production NW'!$D$2:$D$137,0),match( M$1,'Outdoor Crop Production NW'!$E$1:$I$1,0)))</f>
        <v>0</v>
      </c>
      <c r="N6" s="76">
        <f t="array" ref="N6">index('Outdoor Crop Seasonality'!$E$2:$P$138,match( $B6,'Outdoor Crop Seasonality'!$B$2:$B$138,0),match(N$2,'Outdoor Crop Seasonality'!$E$1:$P$1,0))*vlookup($B6,'Outdoor Crop Baseline'!$B:$C,2,false)/10^3*(1+index('Outdoor Crop Production NW'!$K$2:$O$137,match( $B6,'Outdoor Crop Production NW'!$D$2:$D$137,0),match( N$1,'Outdoor Crop Production NW'!$E$1:$I$1,0)))</f>
        <v>0</v>
      </c>
      <c r="O6" s="77">
        <f t="array" ref="O6">index('Outdoor Crop Seasonality'!$E$2:$P$138,match( $B6,'Outdoor Crop Seasonality'!$B$2:$B$138,0),match(O$2,'Outdoor Crop Seasonality'!$E$1:$P$1,0))*vlookup($B6,'Outdoor Crop Baseline'!$B:$C,2,false)/10^3*(1+index('Outdoor Crop Production NW'!$K$2:$O$137,match( $B6,'Outdoor Crop Production NW'!$D$2:$D$137,0),match( O$1,'Outdoor Crop Production NW'!$E$1:$I$1,0)))</f>
        <v>791.1047934</v>
      </c>
      <c r="P6" s="77">
        <f t="array" ref="P6">index('Outdoor Crop Seasonality'!$E$2:$P$138,match( $B6,'Outdoor Crop Seasonality'!$B$2:$B$138,0),match(P$2,'Outdoor Crop Seasonality'!$E$1:$P$1,0))*vlookup($B6,'Outdoor Crop Baseline'!$B:$C,2,false)/10^3*(1+index('Outdoor Crop Production NW'!$K$2:$O$137,match( $B6,'Outdoor Crop Production NW'!$D$2:$D$137,0),match( P$1,'Outdoor Crop Production NW'!$E$1:$I$1,0)))</f>
        <v>791.1047934</v>
      </c>
      <c r="Q6" s="77">
        <f t="array" ref="Q6">index('Outdoor Crop Seasonality'!$E$2:$P$138,match( $B6,'Outdoor Crop Seasonality'!$B$2:$B$138,0),match(Q$2,'Outdoor Crop Seasonality'!$E$1:$P$1,0))*vlookup($B6,'Outdoor Crop Baseline'!$B:$C,2,false)/10^3*(1+index('Outdoor Crop Production NW'!$K$2:$O$137,match( $B6,'Outdoor Crop Production NW'!$D$2:$D$137,0),match( Q$1,'Outdoor Crop Production NW'!$E$1:$I$1,0)))</f>
        <v>792.1861151</v>
      </c>
      <c r="R6" s="77">
        <f t="array" ref="R6">index('Outdoor Crop Seasonality'!$E$2:$P$138,match( $B6,'Outdoor Crop Seasonality'!$B$2:$B$138,0),match(R$2,'Outdoor Crop Seasonality'!$E$1:$P$1,0))*vlookup($B6,'Outdoor Crop Baseline'!$B:$C,2,false)/10^3*(1+index('Outdoor Crop Production NW'!$K$2:$O$137,match( $B6,'Outdoor Crop Production NW'!$D$2:$D$137,0),match( R$1,'Outdoor Crop Production NW'!$E$1:$I$1,0)))</f>
        <v>792.1861151</v>
      </c>
      <c r="S6" s="77">
        <f t="array" ref="S6">index('Outdoor Crop Seasonality'!$E$2:$P$138,match( $B6,'Outdoor Crop Seasonality'!$B$2:$B$138,0),match(S$2,'Outdoor Crop Seasonality'!$E$1:$P$1,0))*vlookup($B6,'Outdoor Crop Baseline'!$B:$C,2,false)/10^3*(1+index('Outdoor Crop Production NW'!$K$2:$O$137,match( $B6,'Outdoor Crop Production NW'!$D$2:$D$137,0),match( S$1,'Outdoor Crop Production NW'!$E$1:$I$1,0)))</f>
        <v>1.081321617</v>
      </c>
      <c r="T6" s="77">
        <f t="array" ref="T6">index('Outdoor Crop Seasonality'!$E$2:$P$138,match( $B6,'Outdoor Crop Seasonality'!$B$2:$B$138,0),match(T$2,'Outdoor Crop Seasonality'!$E$1:$P$1,0))*vlookup($B6,'Outdoor Crop Baseline'!$B:$C,2,false)/10^3*(1+index('Outdoor Crop Production NW'!$K$2:$O$137,match( $B6,'Outdoor Crop Production NW'!$D$2:$D$137,0),match( T$1,'Outdoor Crop Production NW'!$E$1:$I$1,0)))</f>
        <v>1.081321617</v>
      </c>
      <c r="U6" s="77">
        <f t="array" ref="U6">index('Outdoor Crop Seasonality'!$E$2:$P$138,match( $B6,'Outdoor Crop Seasonality'!$B$2:$B$138,0),match(U$2,'Outdoor Crop Seasonality'!$E$1:$P$1,0))*vlookup($B6,'Outdoor Crop Baseline'!$B:$C,2,false)/10^3*(1+index('Outdoor Crop Production NW'!$K$2:$O$137,match( $B6,'Outdoor Crop Production NW'!$D$2:$D$137,0),match( U$1,'Outdoor Crop Production NW'!$E$1:$I$1,0)))</f>
        <v>0</v>
      </c>
      <c r="V6" s="77">
        <f t="array" ref="V6">index('Outdoor Crop Seasonality'!$E$2:$P$138,match( $B6,'Outdoor Crop Seasonality'!$B$2:$B$138,0),match(V$2,'Outdoor Crop Seasonality'!$E$1:$P$1,0))*vlookup($B6,'Outdoor Crop Baseline'!$B:$C,2,false)/10^3*(1+index('Outdoor Crop Production NW'!$K$2:$O$137,match( $B6,'Outdoor Crop Production NW'!$D$2:$D$137,0),match( V$1,'Outdoor Crop Production NW'!$E$1:$I$1,0)))</f>
        <v>0</v>
      </c>
      <c r="W6" s="77">
        <f t="array" ref="W6">index('Outdoor Crop Seasonality'!$E$2:$P$138,match( $B6,'Outdoor Crop Seasonality'!$B$2:$B$138,0),match(W$2,'Outdoor Crop Seasonality'!$E$1:$P$1,0))*vlookup($B6,'Outdoor Crop Baseline'!$B:$C,2,false)/10^3*(1+index('Outdoor Crop Production NW'!$K$2:$O$137,match( $B6,'Outdoor Crop Production NW'!$D$2:$D$137,0),match( W$1,'Outdoor Crop Production NW'!$E$1:$I$1,0)))</f>
        <v>0</v>
      </c>
      <c r="X6" s="77">
        <f t="array" ref="X6">index('Outdoor Crop Seasonality'!$E$2:$P$138,match( $B6,'Outdoor Crop Seasonality'!$B$2:$B$138,0),match(X$2,'Outdoor Crop Seasonality'!$E$1:$P$1,0))*vlookup($B6,'Outdoor Crop Baseline'!$B:$C,2,false)/10^3*(1+index('Outdoor Crop Production NW'!$K$2:$O$137,match( $B6,'Outdoor Crop Production NW'!$D$2:$D$137,0),match( X$1,'Outdoor Crop Production NW'!$E$1:$I$1,0)))</f>
        <v>0</v>
      </c>
      <c r="Y6" s="77">
        <f t="array" ref="Y6">index('Outdoor Crop Seasonality'!$E$2:$P$138,match( $B6,'Outdoor Crop Seasonality'!$B$2:$B$138,0),match(Y$2,'Outdoor Crop Seasonality'!$E$1:$P$1,0))*vlookup($B6,'Outdoor Crop Baseline'!$B:$C,2,false)/10^3*(1+index('Outdoor Crop Production NW'!$K$2:$O$137,match( $B6,'Outdoor Crop Production NW'!$D$2:$D$137,0),match( Y$1,'Outdoor Crop Production NW'!$E$1:$I$1,0)))</f>
        <v>0</v>
      </c>
      <c r="Z6" s="77">
        <f t="array" ref="Z6">index('Outdoor Crop Seasonality'!$E$2:$P$138,match( $B6,'Outdoor Crop Seasonality'!$B$2:$B$138,0),match(Z$2,'Outdoor Crop Seasonality'!$E$1:$P$1,0))*vlookup($B6,'Outdoor Crop Baseline'!$B:$C,2,false)/10^3*(1+index('Outdoor Crop Production NW'!$K$2:$O$137,match( $B6,'Outdoor Crop Production NW'!$D$2:$D$137,0),match( Z$1,'Outdoor Crop Production NW'!$E$1:$I$1,0)))</f>
        <v>0</v>
      </c>
    </row>
    <row r="7">
      <c r="A7" s="13" t="s">
        <v>40</v>
      </c>
      <c r="B7" s="13" t="s">
        <v>41</v>
      </c>
      <c r="C7" s="76">
        <f t="array" ref="C7">index('Outdoor Crop Seasonality'!$E$2:$P$138,match( $B7,'Outdoor Crop Seasonality'!$B$2:$B$138,0),match(C$2,'Outdoor Crop Seasonality'!$E$1:$P$1,0))*vlookup($B7,'Outdoor Crop Baseline'!$B:$C,2,false)/10^3*(1+index('Outdoor Crop Production NW'!$K$2:$O$137,match( $B7,'Outdoor Crop Production NW'!$D$2:$D$137,0),match( C$1,'Outdoor Crop Production NW'!$E$1:$I$1,0)))</f>
        <v>7481.722119</v>
      </c>
      <c r="D7" s="76">
        <f t="array" ref="D7">index('Outdoor Crop Seasonality'!$E$2:$P$138,match( $B7,'Outdoor Crop Seasonality'!$B$2:$B$138,0),match(D$2,'Outdoor Crop Seasonality'!$E$1:$P$1,0))*vlookup($B7,'Outdoor Crop Baseline'!$B:$C,2,false)/10^3*(1+index('Outdoor Crop Production NW'!$K$2:$O$137,match( $B7,'Outdoor Crop Production NW'!$D$2:$D$137,0),match( D$1,'Outdoor Crop Production NW'!$E$1:$I$1,0)))</f>
        <v>7481.722119</v>
      </c>
      <c r="E7" s="76">
        <f t="array" ref="E7">index('Outdoor Crop Seasonality'!$E$2:$P$138,match( $B7,'Outdoor Crop Seasonality'!$B$2:$B$138,0),match(E$2,'Outdoor Crop Seasonality'!$E$1:$P$1,0))*vlookup($B7,'Outdoor Crop Baseline'!$B:$C,2,false)/10^3*(1+index('Outdoor Crop Production NW'!$K$2:$O$137,match( $B7,'Outdoor Crop Production NW'!$D$2:$D$137,0),match( E$1,'Outdoor Crop Production NW'!$E$1:$I$1,0)))</f>
        <v>572.6466519</v>
      </c>
      <c r="F7" s="76">
        <f t="array" ref="F7">index('Outdoor Crop Seasonality'!$E$2:$P$138,match( $B7,'Outdoor Crop Seasonality'!$B$2:$B$138,0),match(F$2,'Outdoor Crop Seasonality'!$E$1:$P$1,0))*vlookup($B7,'Outdoor Crop Baseline'!$B:$C,2,false)/10^3*(1+index('Outdoor Crop Production NW'!$K$2:$O$137,match( $B7,'Outdoor Crop Production NW'!$D$2:$D$137,0),match( F$1,'Outdoor Crop Production NW'!$E$1:$I$1,0)))</f>
        <v>409.4649521</v>
      </c>
      <c r="G7" s="76">
        <f t="array" ref="G7">index('Outdoor Crop Seasonality'!$E$2:$P$138,match( $B7,'Outdoor Crop Seasonality'!$B$2:$B$138,0),match(G$2,'Outdoor Crop Seasonality'!$E$1:$P$1,0))*vlookup($B7,'Outdoor Crop Baseline'!$B:$C,2,false)/10^3*(1+index('Outdoor Crop Production NW'!$K$2:$O$137,match( $B7,'Outdoor Crop Production NW'!$D$2:$D$137,0),match( G$1,'Outdoor Crop Production NW'!$E$1:$I$1,0)))</f>
        <v>0</v>
      </c>
      <c r="H7" s="76">
        <f t="array" ref="H7">index('Outdoor Crop Seasonality'!$E$2:$P$138,match( $B7,'Outdoor Crop Seasonality'!$B$2:$B$138,0),match(H$2,'Outdoor Crop Seasonality'!$E$1:$P$1,0))*vlookup($B7,'Outdoor Crop Baseline'!$B:$C,2,false)/10^3*(1+index('Outdoor Crop Production NW'!$K$2:$O$137,match( $B7,'Outdoor Crop Production NW'!$D$2:$D$137,0),match( H$1,'Outdoor Crop Production NW'!$E$1:$I$1,0)))</f>
        <v>12362.87696</v>
      </c>
      <c r="I7" s="76">
        <f t="array" ref="I7">index('Outdoor Crop Seasonality'!$E$2:$P$138,match( $B7,'Outdoor Crop Seasonality'!$B$2:$B$138,0),match(I$2,'Outdoor Crop Seasonality'!$E$1:$P$1,0))*vlookup($B7,'Outdoor Crop Baseline'!$B:$C,2,false)/10^3*(1+index('Outdoor Crop Production NW'!$K$2:$O$137,match( $B7,'Outdoor Crop Production NW'!$D$2:$D$137,0),match( I$1,'Outdoor Crop Production NW'!$E$1:$I$1,0)))</f>
        <v>12362.87696</v>
      </c>
      <c r="J7" s="76">
        <f t="array" ref="J7">index('Outdoor Crop Seasonality'!$E$2:$P$138,match( $B7,'Outdoor Crop Seasonality'!$B$2:$B$138,0),match(J$2,'Outdoor Crop Seasonality'!$E$1:$P$1,0))*vlookup($B7,'Outdoor Crop Baseline'!$B:$C,2,false)/10^3*(1+index('Outdoor Crop Production NW'!$K$2:$O$137,match( $B7,'Outdoor Crop Production NW'!$D$2:$D$137,0),match( J$1,'Outdoor Crop Production NW'!$E$1:$I$1,0)))</f>
        <v>15862.04111</v>
      </c>
      <c r="K7" s="76">
        <f t="array" ref="K7">index('Outdoor Crop Seasonality'!$E$2:$P$138,match( $B7,'Outdoor Crop Seasonality'!$B$2:$B$138,0),match(K$2,'Outdoor Crop Seasonality'!$E$1:$P$1,0))*vlookup($B7,'Outdoor Crop Baseline'!$B:$C,2,false)/10^3*(1+index('Outdoor Crop Production NW'!$K$2:$O$137,match( $B7,'Outdoor Crop Production NW'!$D$2:$D$137,0),match( K$1,'Outdoor Crop Production NW'!$E$1:$I$1,0)))</f>
        <v>15862.04111</v>
      </c>
      <c r="L7" s="76">
        <f t="array" ref="L7">index('Outdoor Crop Seasonality'!$E$2:$P$138,match( $B7,'Outdoor Crop Seasonality'!$B$2:$B$138,0),match(L$2,'Outdoor Crop Seasonality'!$E$1:$P$1,0))*vlookup($B7,'Outdoor Crop Baseline'!$B:$C,2,false)/10^3*(1+index('Outdoor Crop Production NW'!$K$2:$O$137,match( $B7,'Outdoor Crop Production NW'!$D$2:$D$137,0),match( L$1,'Outdoor Crop Production NW'!$E$1:$I$1,0)))</f>
        <v>3499.164145</v>
      </c>
      <c r="M7" s="76">
        <f t="array" ref="M7">index('Outdoor Crop Seasonality'!$E$2:$P$138,match( $B7,'Outdoor Crop Seasonality'!$B$2:$B$138,0),match(M$2,'Outdoor Crop Seasonality'!$E$1:$P$1,0))*vlookup($B7,'Outdoor Crop Baseline'!$B:$C,2,false)/10^3*(1+index('Outdoor Crop Production NW'!$K$2:$O$137,match( $B7,'Outdoor Crop Production NW'!$D$2:$D$137,0),match( M$1,'Outdoor Crop Production NW'!$E$1:$I$1,0)))</f>
        <v>10408.23961</v>
      </c>
      <c r="N7" s="76">
        <f t="array" ref="N7">index('Outdoor Crop Seasonality'!$E$2:$P$138,match( $B7,'Outdoor Crop Seasonality'!$B$2:$B$138,0),match(N$2,'Outdoor Crop Seasonality'!$E$1:$P$1,0))*vlookup($B7,'Outdoor Crop Baseline'!$B:$C,2,false)/10^3*(1+index('Outdoor Crop Production NW'!$K$2:$O$137,match( $B7,'Outdoor Crop Production NW'!$D$2:$D$137,0),match( N$1,'Outdoor Crop Production NW'!$E$1:$I$1,0)))</f>
        <v>7072.257167</v>
      </c>
      <c r="O7" s="77">
        <f t="array" ref="O7">index('Outdoor Crop Seasonality'!$E$2:$P$138,match( $B7,'Outdoor Crop Seasonality'!$B$2:$B$138,0),match(O$2,'Outdoor Crop Seasonality'!$E$1:$P$1,0))*vlookup($B7,'Outdoor Crop Baseline'!$B:$C,2,false)/10^3*(1+index('Outdoor Crop Production NW'!$K$2:$O$137,match( $B7,'Outdoor Crop Production NW'!$D$2:$D$137,0),match( O$1,'Outdoor Crop Production NW'!$E$1:$I$1,0)))</f>
        <v>3812.302766</v>
      </c>
      <c r="P7" s="77">
        <f t="array" ref="P7">index('Outdoor Crop Seasonality'!$E$2:$P$138,match( $B7,'Outdoor Crop Seasonality'!$B$2:$B$138,0),match(P$2,'Outdoor Crop Seasonality'!$E$1:$P$1,0))*vlookup($B7,'Outdoor Crop Baseline'!$B:$C,2,false)/10^3*(1+index('Outdoor Crop Production NW'!$K$2:$O$137,match( $B7,'Outdoor Crop Production NW'!$D$2:$D$137,0),match( P$1,'Outdoor Crop Production NW'!$E$1:$I$1,0)))</f>
        <v>3812.302766</v>
      </c>
      <c r="Q7" s="77">
        <f t="array" ref="Q7">index('Outdoor Crop Seasonality'!$E$2:$P$138,match( $B7,'Outdoor Crop Seasonality'!$B$2:$B$138,0),match(Q$2,'Outdoor Crop Seasonality'!$E$1:$P$1,0))*vlookup($B7,'Outdoor Crop Baseline'!$B:$C,2,false)/10^3*(1+index('Outdoor Crop Production NW'!$K$2:$O$137,match( $B7,'Outdoor Crop Production NW'!$D$2:$D$137,0),match( Q$1,'Outdoor Crop Production NW'!$E$1:$I$1,0)))</f>
        <v>291.7914325</v>
      </c>
      <c r="R7" s="77">
        <f t="array" ref="R7">index('Outdoor Crop Seasonality'!$E$2:$P$138,match( $B7,'Outdoor Crop Seasonality'!$B$2:$B$138,0),match(R$2,'Outdoor Crop Seasonality'!$E$1:$P$1,0))*vlookup($B7,'Outdoor Crop Baseline'!$B:$C,2,false)/10^3*(1+index('Outdoor Crop Production NW'!$K$2:$O$137,match( $B7,'Outdoor Crop Production NW'!$D$2:$D$137,0),match( R$1,'Outdoor Crop Production NW'!$E$1:$I$1,0)))</f>
        <v>208.642388</v>
      </c>
      <c r="S7" s="77">
        <f t="array" ref="S7">index('Outdoor Crop Seasonality'!$E$2:$P$138,match( $B7,'Outdoor Crop Seasonality'!$B$2:$B$138,0),match(S$2,'Outdoor Crop Seasonality'!$E$1:$P$1,0))*vlookup($B7,'Outdoor Crop Baseline'!$B:$C,2,false)/10^3*(1+index('Outdoor Crop Production NW'!$K$2:$O$137,match( $B7,'Outdoor Crop Production NW'!$D$2:$D$137,0),match( S$1,'Outdoor Crop Production NW'!$E$1:$I$1,0)))</f>
        <v>0</v>
      </c>
      <c r="T7" s="77">
        <f t="array" ref="T7">index('Outdoor Crop Seasonality'!$E$2:$P$138,match( $B7,'Outdoor Crop Seasonality'!$B$2:$B$138,0),match(T$2,'Outdoor Crop Seasonality'!$E$1:$P$1,0))*vlookup($B7,'Outdoor Crop Baseline'!$B:$C,2,false)/10^3*(1+index('Outdoor Crop Production NW'!$K$2:$O$137,match( $B7,'Outdoor Crop Production NW'!$D$2:$D$137,0),match( T$1,'Outdoor Crop Production NW'!$E$1:$I$1,0)))</f>
        <v>6299.489514</v>
      </c>
      <c r="U7" s="77">
        <f t="array" ref="U7">index('Outdoor Crop Seasonality'!$E$2:$P$138,match( $B7,'Outdoor Crop Seasonality'!$B$2:$B$138,0),match(U$2,'Outdoor Crop Seasonality'!$E$1:$P$1,0))*vlookup($B7,'Outdoor Crop Baseline'!$B:$C,2,false)/10^3*(1+index('Outdoor Crop Production NW'!$K$2:$O$137,match( $B7,'Outdoor Crop Production NW'!$D$2:$D$137,0),match( U$1,'Outdoor Crop Production NW'!$E$1:$I$1,0)))</f>
        <v>6299.489514</v>
      </c>
      <c r="V7" s="77">
        <f t="array" ref="V7">index('Outdoor Crop Seasonality'!$E$2:$P$138,match( $B7,'Outdoor Crop Seasonality'!$B$2:$B$138,0),match(V$2,'Outdoor Crop Seasonality'!$E$1:$P$1,0))*vlookup($B7,'Outdoor Crop Baseline'!$B:$C,2,false)/10^3*(1+index('Outdoor Crop Production NW'!$K$2:$O$137,match( $B7,'Outdoor Crop Production NW'!$D$2:$D$137,0),match( V$1,'Outdoor Crop Production NW'!$E$1:$I$1,0)))</f>
        <v>8082.484517</v>
      </c>
      <c r="W7" s="77">
        <f t="array" ref="W7">index('Outdoor Crop Seasonality'!$E$2:$P$138,match( $B7,'Outdoor Crop Seasonality'!$B$2:$B$138,0),match(W$2,'Outdoor Crop Seasonality'!$E$1:$P$1,0))*vlookup($B7,'Outdoor Crop Baseline'!$B:$C,2,false)/10^3*(1+index('Outdoor Crop Production NW'!$K$2:$O$137,match( $B7,'Outdoor Crop Production NW'!$D$2:$D$137,0),match( W$1,'Outdoor Crop Production NW'!$E$1:$I$1,0)))</f>
        <v>8082.484517</v>
      </c>
      <c r="X7" s="77">
        <f t="array" ref="X7">index('Outdoor Crop Seasonality'!$E$2:$P$138,match( $B7,'Outdoor Crop Seasonality'!$B$2:$B$138,0),match(X$2,'Outdoor Crop Seasonality'!$E$1:$P$1,0))*vlookup($B7,'Outdoor Crop Baseline'!$B:$C,2,false)/10^3*(1+index('Outdoor Crop Production NW'!$K$2:$O$137,match( $B7,'Outdoor Crop Production NW'!$D$2:$D$137,0),match( X$1,'Outdoor Crop Production NW'!$E$1:$I$1,0)))</f>
        <v>1782.995003</v>
      </c>
      <c r="Y7" s="77">
        <f t="array" ref="Y7">index('Outdoor Crop Seasonality'!$E$2:$P$138,match( $B7,'Outdoor Crop Seasonality'!$B$2:$B$138,0),match(Y$2,'Outdoor Crop Seasonality'!$E$1:$P$1,0))*vlookup($B7,'Outdoor Crop Baseline'!$B:$C,2,false)/10^3*(1+index('Outdoor Crop Production NW'!$K$2:$O$137,match( $B7,'Outdoor Crop Production NW'!$D$2:$D$137,0),match( Y$1,'Outdoor Crop Production NW'!$E$1:$I$1,0)))</f>
        <v>5303.506336</v>
      </c>
      <c r="Z7" s="77">
        <f t="array" ref="Z7">index('Outdoor Crop Seasonality'!$E$2:$P$138,match( $B7,'Outdoor Crop Seasonality'!$B$2:$B$138,0),match(Z$2,'Outdoor Crop Seasonality'!$E$1:$P$1,0))*vlookup($B7,'Outdoor Crop Baseline'!$B:$C,2,false)/10^3*(1+index('Outdoor Crop Production NW'!$K$2:$O$137,match( $B7,'Outdoor Crop Production NW'!$D$2:$D$137,0),match( Z$1,'Outdoor Crop Production NW'!$E$1:$I$1,0)))</f>
        <v>3603.660378</v>
      </c>
    </row>
    <row r="8">
      <c r="A8" s="13" t="s">
        <v>42</v>
      </c>
      <c r="B8" s="13" t="s">
        <v>43</v>
      </c>
      <c r="C8" s="76">
        <f t="array" ref="C8">index('Outdoor Crop Seasonality'!$E$2:$P$138,match( $B8,'Outdoor Crop Seasonality'!$B$2:$B$138,0),match(C$2,'Outdoor Crop Seasonality'!$E$1:$P$1,0))*vlookup($B8,'Outdoor Crop Baseline'!$B:$C,2,false)/10^3*(1+index('Outdoor Crop Production NW'!$K$2:$O$137,match( $B8,'Outdoor Crop Production NW'!$D$2:$D$137,0),match( C$1,'Outdoor Crop Production NW'!$E$1:$I$1,0)))</f>
        <v>0</v>
      </c>
      <c r="D8" s="76">
        <f t="array" ref="D8">index('Outdoor Crop Seasonality'!$E$2:$P$138,match( $B8,'Outdoor Crop Seasonality'!$B$2:$B$138,0),match(D$2,'Outdoor Crop Seasonality'!$E$1:$P$1,0))*vlookup($B8,'Outdoor Crop Baseline'!$B:$C,2,false)/10^3*(1+index('Outdoor Crop Production NW'!$K$2:$O$137,match( $B8,'Outdoor Crop Production NW'!$D$2:$D$137,0),match( D$1,'Outdoor Crop Production NW'!$E$1:$I$1,0)))</f>
        <v>0</v>
      </c>
      <c r="E8" s="76">
        <f t="array" ref="E8">index('Outdoor Crop Seasonality'!$E$2:$P$138,match( $B8,'Outdoor Crop Seasonality'!$B$2:$B$138,0),match(E$2,'Outdoor Crop Seasonality'!$E$1:$P$1,0))*vlookup($B8,'Outdoor Crop Baseline'!$B:$C,2,false)/10^3*(1+index('Outdoor Crop Production NW'!$K$2:$O$137,match( $B8,'Outdoor Crop Production NW'!$D$2:$D$137,0),match( E$1,'Outdoor Crop Production NW'!$E$1:$I$1,0)))</f>
        <v>0</v>
      </c>
      <c r="F8" s="76">
        <f t="array" ref="F8">index('Outdoor Crop Seasonality'!$E$2:$P$138,match( $B8,'Outdoor Crop Seasonality'!$B$2:$B$138,0),match(F$2,'Outdoor Crop Seasonality'!$E$1:$P$1,0))*vlookup($B8,'Outdoor Crop Baseline'!$B:$C,2,false)/10^3*(1+index('Outdoor Crop Production NW'!$K$2:$O$137,match( $B8,'Outdoor Crop Production NW'!$D$2:$D$137,0),match( F$1,'Outdoor Crop Production NW'!$E$1:$I$1,0)))</f>
        <v>0</v>
      </c>
      <c r="G8" s="76">
        <f t="array" ref="G8">index('Outdoor Crop Seasonality'!$E$2:$P$138,match( $B8,'Outdoor Crop Seasonality'!$B$2:$B$138,0),match(G$2,'Outdoor Crop Seasonality'!$E$1:$P$1,0))*vlookup($B8,'Outdoor Crop Baseline'!$B:$C,2,false)/10^3*(1+index('Outdoor Crop Production NW'!$K$2:$O$137,match( $B8,'Outdoor Crop Production NW'!$D$2:$D$137,0),match( G$1,'Outdoor Crop Production NW'!$E$1:$I$1,0)))</f>
        <v>0</v>
      </c>
      <c r="H8" s="76">
        <f t="array" ref="H8">index('Outdoor Crop Seasonality'!$E$2:$P$138,match( $B8,'Outdoor Crop Seasonality'!$B$2:$B$138,0),match(H$2,'Outdoor Crop Seasonality'!$E$1:$P$1,0))*vlookup($B8,'Outdoor Crop Baseline'!$B:$C,2,false)/10^3*(1+index('Outdoor Crop Production NW'!$K$2:$O$137,match( $B8,'Outdoor Crop Production NW'!$D$2:$D$137,0),match( H$1,'Outdoor Crop Production NW'!$E$1:$I$1,0)))</f>
        <v>0</v>
      </c>
      <c r="I8" s="76">
        <f t="array" ref="I8">index('Outdoor Crop Seasonality'!$E$2:$P$138,match( $B8,'Outdoor Crop Seasonality'!$B$2:$B$138,0),match(I$2,'Outdoor Crop Seasonality'!$E$1:$P$1,0))*vlookup($B8,'Outdoor Crop Baseline'!$B:$C,2,false)/10^3*(1+index('Outdoor Crop Production NW'!$K$2:$O$137,match( $B8,'Outdoor Crop Production NW'!$D$2:$D$137,0),match( I$1,'Outdoor Crop Production NW'!$E$1:$I$1,0)))</f>
        <v>0</v>
      </c>
      <c r="J8" s="76">
        <f t="array" ref="J8">index('Outdoor Crop Seasonality'!$E$2:$P$138,match( $B8,'Outdoor Crop Seasonality'!$B$2:$B$138,0),match(J$2,'Outdoor Crop Seasonality'!$E$1:$P$1,0))*vlookup($B8,'Outdoor Crop Baseline'!$B:$C,2,false)/10^3*(1+index('Outdoor Crop Production NW'!$K$2:$O$137,match( $B8,'Outdoor Crop Production NW'!$D$2:$D$137,0),match( J$1,'Outdoor Crop Production NW'!$E$1:$I$1,0)))</f>
        <v>0</v>
      </c>
      <c r="K8" s="76">
        <f t="array" ref="K8">index('Outdoor Crop Seasonality'!$E$2:$P$138,match( $B8,'Outdoor Crop Seasonality'!$B$2:$B$138,0),match(K$2,'Outdoor Crop Seasonality'!$E$1:$P$1,0))*vlookup($B8,'Outdoor Crop Baseline'!$B:$C,2,false)/10^3*(1+index('Outdoor Crop Production NW'!$K$2:$O$137,match( $B8,'Outdoor Crop Production NW'!$D$2:$D$137,0),match( K$1,'Outdoor Crop Production NW'!$E$1:$I$1,0)))</f>
        <v>0</v>
      </c>
      <c r="L8" s="76">
        <f t="array" ref="L8">index('Outdoor Crop Seasonality'!$E$2:$P$138,match( $B8,'Outdoor Crop Seasonality'!$B$2:$B$138,0),match(L$2,'Outdoor Crop Seasonality'!$E$1:$P$1,0))*vlookup($B8,'Outdoor Crop Baseline'!$B:$C,2,false)/10^3*(1+index('Outdoor Crop Production NW'!$K$2:$O$137,match( $B8,'Outdoor Crop Production NW'!$D$2:$D$137,0),match( L$1,'Outdoor Crop Production NW'!$E$1:$I$1,0)))</f>
        <v>0</v>
      </c>
      <c r="M8" s="76">
        <f t="array" ref="M8">index('Outdoor Crop Seasonality'!$E$2:$P$138,match( $B8,'Outdoor Crop Seasonality'!$B$2:$B$138,0),match(M$2,'Outdoor Crop Seasonality'!$E$1:$P$1,0))*vlookup($B8,'Outdoor Crop Baseline'!$B:$C,2,false)/10^3*(1+index('Outdoor Crop Production NW'!$K$2:$O$137,match( $B8,'Outdoor Crop Production NW'!$D$2:$D$137,0),match( M$1,'Outdoor Crop Production NW'!$E$1:$I$1,0)))</f>
        <v>0</v>
      </c>
      <c r="N8" s="76">
        <f t="array" ref="N8">index('Outdoor Crop Seasonality'!$E$2:$P$138,match( $B8,'Outdoor Crop Seasonality'!$B$2:$B$138,0),match(N$2,'Outdoor Crop Seasonality'!$E$1:$P$1,0))*vlookup($B8,'Outdoor Crop Baseline'!$B:$C,2,false)/10^3*(1+index('Outdoor Crop Production NW'!$K$2:$O$137,match( $B8,'Outdoor Crop Production NW'!$D$2:$D$137,0),match( N$1,'Outdoor Crop Production NW'!$E$1:$I$1,0)))</f>
        <v>0</v>
      </c>
      <c r="O8" s="77">
        <f t="array" ref="O8">index('Outdoor Crop Seasonality'!$E$2:$P$138,match( $B8,'Outdoor Crop Seasonality'!$B$2:$B$138,0),match(O$2,'Outdoor Crop Seasonality'!$E$1:$P$1,0))*vlookup($B8,'Outdoor Crop Baseline'!$B:$C,2,false)/10^3*(1+index('Outdoor Crop Production NW'!$K$2:$O$137,match( $B8,'Outdoor Crop Production NW'!$D$2:$D$137,0),match( O$1,'Outdoor Crop Production NW'!$E$1:$I$1,0)))</f>
        <v>0</v>
      </c>
      <c r="P8" s="77">
        <f t="array" ref="P8">index('Outdoor Crop Seasonality'!$E$2:$P$138,match( $B8,'Outdoor Crop Seasonality'!$B$2:$B$138,0),match(P$2,'Outdoor Crop Seasonality'!$E$1:$P$1,0))*vlookup($B8,'Outdoor Crop Baseline'!$B:$C,2,false)/10^3*(1+index('Outdoor Crop Production NW'!$K$2:$O$137,match( $B8,'Outdoor Crop Production NW'!$D$2:$D$137,0),match( P$1,'Outdoor Crop Production NW'!$E$1:$I$1,0)))</f>
        <v>0</v>
      </c>
      <c r="Q8" s="77">
        <f t="array" ref="Q8">index('Outdoor Crop Seasonality'!$E$2:$P$138,match( $B8,'Outdoor Crop Seasonality'!$B$2:$B$138,0),match(Q$2,'Outdoor Crop Seasonality'!$E$1:$P$1,0))*vlookup($B8,'Outdoor Crop Baseline'!$B:$C,2,false)/10^3*(1+index('Outdoor Crop Production NW'!$K$2:$O$137,match( $B8,'Outdoor Crop Production NW'!$D$2:$D$137,0),match( Q$1,'Outdoor Crop Production NW'!$E$1:$I$1,0)))</f>
        <v>0</v>
      </c>
      <c r="R8" s="77">
        <f t="array" ref="R8">index('Outdoor Crop Seasonality'!$E$2:$P$138,match( $B8,'Outdoor Crop Seasonality'!$B$2:$B$138,0),match(R$2,'Outdoor Crop Seasonality'!$E$1:$P$1,0))*vlookup($B8,'Outdoor Crop Baseline'!$B:$C,2,false)/10^3*(1+index('Outdoor Crop Production NW'!$K$2:$O$137,match( $B8,'Outdoor Crop Production NW'!$D$2:$D$137,0),match( R$1,'Outdoor Crop Production NW'!$E$1:$I$1,0)))</f>
        <v>0</v>
      </c>
      <c r="S8" s="77">
        <f t="array" ref="S8">index('Outdoor Crop Seasonality'!$E$2:$P$138,match( $B8,'Outdoor Crop Seasonality'!$B$2:$B$138,0),match(S$2,'Outdoor Crop Seasonality'!$E$1:$P$1,0))*vlookup($B8,'Outdoor Crop Baseline'!$B:$C,2,false)/10^3*(1+index('Outdoor Crop Production NW'!$K$2:$O$137,match( $B8,'Outdoor Crop Production NW'!$D$2:$D$137,0),match( S$1,'Outdoor Crop Production NW'!$E$1:$I$1,0)))</f>
        <v>0</v>
      </c>
      <c r="T8" s="77">
        <f t="array" ref="T8">index('Outdoor Crop Seasonality'!$E$2:$P$138,match( $B8,'Outdoor Crop Seasonality'!$B$2:$B$138,0),match(T$2,'Outdoor Crop Seasonality'!$E$1:$P$1,0))*vlookup($B8,'Outdoor Crop Baseline'!$B:$C,2,false)/10^3*(1+index('Outdoor Crop Production NW'!$K$2:$O$137,match( $B8,'Outdoor Crop Production NW'!$D$2:$D$137,0),match( T$1,'Outdoor Crop Production NW'!$E$1:$I$1,0)))</f>
        <v>0</v>
      </c>
      <c r="U8" s="77">
        <f t="array" ref="U8">index('Outdoor Crop Seasonality'!$E$2:$P$138,match( $B8,'Outdoor Crop Seasonality'!$B$2:$B$138,0),match(U$2,'Outdoor Crop Seasonality'!$E$1:$P$1,0))*vlookup($B8,'Outdoor Crop Baseline'!$B:$C,2,false)/10^3*(1+index('Outdoor Crop Production NW'!$K$2:$O$137,match( $B8,'Outdoor Crop Production NW'!$D$2:$D$137,0),match( U$1,'Outdoor Crop Production NW'!$E$1:$I$1,0)))</f>
        <v>0</v>
      </c>
      <c r="V8" s="77">
        <f t="array" ref="V8">index('Outdoor Crop Seasonality'!$E$2:$P$138,match( $B8,'Outdoor Crop Seasonality'!$B$2:$B$138,0),match(V$2,'Outdoor Crop Seasonality'!$E$1:$P$1,0))*vlookup($B8,'Outdoor Crop Baseline'!$B:$C,2,false)/10^3*(1+index('Outdoor Crop Production NW'!$K$2:$O$137,match( $B8,'Outdoor Crop Production NW'!$D$2:$D$137,0),match( V$1,'Outdoor Crop Production NW'!$E$1:$I$1,0)))</f>
        <v>0</v>
      </c>
      <c r="W8" s="77">
        <f t="array" ref="W8">index('Outdoor Crop Seasonality'!$E$2:$P$138,match( $B8,'Outdoor Crop Seasonality'!$B$2:$B$138,0),match(W$2,'Outdoor Crop Seasonality'!$E$1:$P$1,0))*vlookup($B8,'Outdoor Crop Baseline'!$B:$C,2,false)/10^3*(1+index('Outdoor Crop Production NW'!$K$2:$O$137,match( $B8,'Outdoor Crop Production NW'!$D$2:$D$137,0),match( W$1,'Outdoor Crop Production NW'!$E$1:$I$1,0)))</f>
        <v>0</v>
      </c>
      <c r="X8" s="77">
        <f t="array" ref="X8">index('Outdoor Crop Seasonality'!$E$2:$P$138,match( $B8,'Outdoor Crop Seasonality'!$B$2:$B$138,0),match(X$2,'Outdoor Crop Seasonality'!$E$1:$P$1,0))*vlookup($B8,'Outdoor Crop Baseline'!$B:$C,2,false)/10^3*(1+index('Outdoor Crop Production NW'!$K$2:$O$137,match( $B8,'Outdoor Crop Production NW'!$D$2:$D$137,0),match( X$1,'Outdoor Crop Production NW'!$E$1:$I$1,0)))</f>
        <v>0</v>
      </c>
      <c r="Y8" s="77">
        <f t="array" ref="Y8">index('Outdoor Crop Seasonality'!$E$2:$P$138,match( $B8,'Outdoor Crop Seasonality'!$B$2:$B$138,0),match(Y$2,'Outdoor Crop Seasonality'!$E$1:$P$1,0))*vlookup($B8,'Outdoor Crop Baseline'!$B:$C,2,false)/10^3*(1+index('Outdoor Crop Production NW'!$K$2:$O$137,match( $B8,'Outdoor Crop Production NW'!$D$2:$D$137,0),match( Y$1,'Outdoor Crop Production NW'!$E$1:$I$1,0)))</f>
        <v>0</v>
      </c>
      <c r="Z8" s="77">
        <f t="array" ref="Z8">index('Outdoor Crop Seasonality'!$E$2:$P$138,match( $B8,'Outdoor Crop Seasonality'!$B$2:$B$138,0),match(Z$2,'Outdoor Crop Seasonality'!$E$1:$P$1,0))*vlookup($B8,'Outdoor Crop Baseline'!$B:$C,2,false)/10^3*(1+index('Outdoor Crop Production NW'!$K$2:$O$137,match( $B8,'Outdoor Crop Production NW'!$D$2:$D$137,0),match( Z$1,'Outdoor Crop Production NW'!$E$1:$I$1,0)))</f>
        <v>0</v>
      </c>
    </row>
    <row r="9">
      <c r="A9" s="13" t="s">
        <v>44</v>
      </c>
      <c r="B9" s="13" t="s">
        <v>45</v>
      </c>
      <c r="C9" s="76">
        <f t="array" ref="C9">index('Outdoor Crop Seasonality'!$E$2:$P$138,match( $B9,'Outdoor Crop Seasonality'!$B$2:$B$138,0),match(C$2,'Outdoor Crop Seasonality'!$E$1:$P$1,0))*vlookup($B9,'Outdoor Crop Baseline'!$B:$C,2,false)/10^3*(1+index('Outdoor Crop Production NW'!$K$2:$O$137,match( $B9,'Outdoor Crop Production NW'!$D$2:$D$137,0),match( C$1,'Outdoor Crop Production NW'!$E$1:$I$1,0)))</f>
        <v>109.5416104</v>
      </c>
      <c r="D9" s="76">
        <f t="array" ref="D9">index('Outdoor Crop Seasonality'!$E$2:$P$138,match( $B9,'Outdoor Crop Seasonality'!$B$2:$B$138,0),match(D$2,'Outdoor Crop Seasonality'!$E$1:$P$1,0))*vlookup($B9,'Outdoor Crop Baseline'!$B:$C,2,false)/10^3*(1+index('Outdoor Crop Production NW'!$K$2:$O$137,match( $B9,'Outdoor Crop Production NW'!$D$2:$D$137,0),match( D$1,'Outdoor Crop Production NW'!$E$1:$I$1,0)))</f>
        <v>109.5416104</v>
      </c>
      <c r="E9" s="76">
        <f t="array" ref="E9">index('Outdoor Crop Seasonality'!$E$2:$P$138,match( $B9,'Outdoor Crop Seasonality'!$B$2:$B$138,0),match(E$2,'Outdoor Crop Seasonality'!$E$1:$P$1,0))*vlookup($B9,'Outdoor Crop Baseline'!$B:$C,2,false)/10^3*(1+index('Outdoor Crop Production NW'!$K$2:$O$137,match( $B9,'Outdoor Crop Production NW'!$D$2:$D$137,0),match( E$1,'Outdoor Crop Production NW'!$E$1:$I$1,0)))</f>
        <v>714.8844511</v>
      </c>
      <c r="F9" s="76">
        <f t="array" ref="F9">index('Outdoor Crop Seasonality'!$E$2:$P$138,match( $B9,'Outdoor Crop Seasonality'!$B$2:$B$138,0),match(F$2,'Outdoor Crop Seasonality'!$E$1:$P$1,0))*vlookup($B9,'Outdoor Crop Baseline'!$B:$C,2,false)/10^3*(1+index('Outdoor Crop Production NW'!$K$2:$O$137,match( $B9,'Outdoor Crop Production NW'!$D$2:$D$137,0),match( F$1,'Outdoor Crop Production NW'!$E$1:$I$1,0)))</f>
        <v>709.0456587</v>
      </c>
      <c r="G9" s="76">
        <f t="array" ref="G9">index('Outdoor Crop Seasonality'!$E$2:$P$138,match( $B9,'Outdoor Crop Seasonality'!$B$2:$B$138,0),match(G$2,'Outdoor Crop Seasonality'!$E$1:$P$1,0))*vlookup($B9,'Outdoor Crop Baseline'!$B:$C,2,false)/10^3*(1+index('Outdoor Crop Production NW'!$K$2:$O$137,match( $B9,'Outdoor Crop Production NW'!$D$2:$D$137,0),match( G$1,'Outdoor Crop Production NW'!$E$1:$I$1,0)))</f>
        <v>709.0456587</v>
      </c>
      <c r="H9" s="76">
        <f t="array" ref="H9">index('Outdoor Crop Seasonality'!$E$2:$P$138,match( $B9,'Outdoor Crop Seasonality'!$B$2:$B$138,0),match(H$2,'Outdoor Crop Seasonality'!$E$1:$P$1,0))*vlookup($B9,'Outdoor Crop Baseline'!$B:$C,2,false)/10^3*(1+index('Outdoor Crop Production NW'!$K$2:$O$137,match( $B9,'Outdoor Crop Production NW'!$D$2:$D$137,0),match( H$1,'Outdoor Crop Production NW'!$E$1:$I$1,0)))</f>
        <v>3589.747092</v>
      </c>
      <c r="I9" s="76">
        <f t="array" ref="I9">index('Outdoor Crop Seasonality'!$E$2:$P$138,match( $B9,'Outdoor Crop Seasonality'!$B$2:$B$138,0),match(I$2,'Outdoor Crop Seasonality'!$E$1:$P$1,0))*vlookup($B9,'Outdoor Crop Baseline'!$B:$C,2,false)/10^3*(1+index('Outdoor Crop Production NW'!$K$2:$O$137,match( $B9,'Outdoor Crop Production NW'!$D$2:$D$137,0),match( I$1,'Outdoor Crop Production NW'!$E$1:$I$1,0)))</f>
        <v>4184.18497</v>
      </c>
      <c r="J9" s="76">
        <f t="array" ref="J9">index('Outdoor Crop Seasonality'!$E$2:$P$138,match( $B9,'Outdoor Crop Seasonality'!$B$2:$B$138,0),match(J$2,'Outdoor Crop Seasonality'!$E$1:$P$1,0))*vlookup($B9,'Outdoor Crop Baseline'!$B:$C,2,false)/10^3*(1+index('Outdoor Crop Production NW'!$K$2:$O$137,match( $B9,'Outdoor Crop Production NW'!$D$2:$D$137,0),match( J$1,'Outdoor Crop Production NW'!$E$1:$I$1,0)))</f>
        <v>4184.18497</v>
      </c>
      <c r="K9" s="76">
        <f t="array" ref="K9">index('Outdoor Crop Seasonality'!$E$2:$P$138,match( $B9,'Outdoor Crop Seasonality'!$B$2:$B$138,0),match(K$2,'Outdoor Crop Seasonality'!$E$1:$P$1,0))*vlookup($B9,'Outdoor Crop Baseline'!$B:$C,2,false)/10^3*(1+index('Outdoor Crop Production NW'!$K$2:$O$137,match( $B9,'Outdoor Crop Production NW'!$D$2:$D$137,0),match( K$1,'Outdoor Crop Production NW'!$E$1:$I$1,0)))</f>
        <v>4184.18497</v>
      </c>
      <c r="L9" s="76">
        <f t="array" ref="L9">index('Outdoor Crop Seasonality'!$E$2:$P$138,match( $B9,'Outdoor Crop Seasonality'!$B$2:$B$138,0),match(L$2,'Outdoor Crop Seasonality'!$E$1:$P$1,0))*vlookup($B9,'Outdoor Crop Baseline'!$B:$C,2,false)/10^3*(1+index('Outdoor Crop Production NW'!$K$2:$O$137,match( $B9,'Outdoor Crop Production NW'!$D$2:$D$137,0),match( L$1,'Outdoor Crop Production NW'!$E$1:$I$1,0)))</f>
        <v>1303.483537</v>
      </c>
      <c r="M9" s="76">
        <f t="array" ref="M9">index('Outdoor Crop Seasonality'!$E$2:$P$138,match( $B9,'Outdoor Crop Seasonality'!$B$2:$B$138,0),match(M$2,'Outdoor Crop Seasonality'!$E$1:$P$1,0))*vlookup($B9,'Outdoor Crop Baseline'!$B:$C,2,false)/10^3*(1+index('Outdoor Crop Production NW'!$K$2:$O$137,match( $B9,'Outdoor Crop Production NW'!$D$2:$D$137,0),match( M$1,'Outdoor Crop Production NW'!$E$1:$I$1,0)))</f>
        <v>103.7028181</v>
      </c>
      <c r="N9" s="76">
        <f t="array" ref="N9">index('Outdoor Crop Seasonality'!$E$2:$P$138,match( $B9,'Outdoor Crop Seasonality'!$B$2:$B$138,0),match(N$2,'Outdoor Crop Seasonality'!$E$1:$P$1,0))*vlookup($B9,'Outdoor Crop Baseline'!$B:$C,2,false)/10^3*(1+index('Outdoor Crop Production NW'!$K$2:$O$137,match( $B9,'Outdoor Crop Production NW'!$D$2:$D$137,0),match( N$1,'Outdoor Crop Production NW'!$E$1:$I$1,0)))</f>
        <v>109.5416104</v>
      </c>
      <c r="O9" s="77">
        <f t="array" ref="O9">index('Outdoor Crop Seasonality'!$E$2:$P$138,match( $B9,'Outdoor Crop Seasonality'!$B$2:$B$138,0),match(O$2,'Outdoor Crop Seasonality'!$E$1:$P$1,0))*vlookup($B9,'Outdoor Crop Baseline'!$B:$C,2,false)/10^3*(1+index('Outdoor Crop Production NW'!$K$2:$O$137,match( $B9,'Outdoor Crop Production NW'!$D$2:$D$137,0),match( O$1,'Outdoor Crop Production NW'!$E$1:$I$1,0)))</f>
        <v>62.70967464</v>
      </c>
      <c r="P9" s="77">
        <f t="array" ref="P9">index('Outdoor Crop Seasonality'!$E$2:$P$138,match( $B9,'Outdoor Crop Seasonality'!$B$2:$B$138,0),match(P$2,'Outdoor Crop Seasonality'!$E$1:$P$1,0))*vlookup($B9,'Outdoor Crop Baseline'!$B:$C,2,false)/10^3*(1+index('Outdoor Crop Production NW'!$K$2:$O$137,match( $B9,'Outdoor Crop Production NW'!$D$2:$D$137,0),match( P$1,'Outdoor Crop Production NW'!$E$1:$I$1,0)))</f>
        <v>62.70967464</v>
      </c>
      <c r="Q9" s="77">
        <f t="array" ref="Q9">index('Outdoor Crop Seasonality'!$E$2:$P$138,match( $B9,'Outdoor Crop Seasonality'!$B$2:$B$138,0),match(Q$2,'Outdoor Crop Seasonality'!$E$1:$P$1,0))*vlookup($B9,'Outdoor Crop Baseline'!$B:$C,2,false)/10^3*(1+index('Outdoor Crop Production NW'!$K$2:$O$137,match( $B9,'Outdoor Crop Production NW'!$D$2:$D$137,0),match( Q$1,'Outdoor Crop Production NW'!$E$1:$I$1,0)))</f>
        <v>409.2524398</v>
      </c>
      <c r="R9" s="77">
        <f t="array" ref="R9">index('Outdoor Crop Seasonality'!$E$2:$P$138,match( $B9,'Outdoor Crop Seasonality'!$B$2:$B$138,0),match(R$2,'Outdoor Crop Seasonality'!$E$1:$P$1,0))*vlookup($B9,'Outdoor Crop Baseline'!$B:$C,2,false)/10^3*(1+index('Outdoor Crop Production NW'!$K$2:$O$137,match( $B9,'Outdoor Crop Production NW'!$D$2:$D$137,0),match( R$1,'Outdoor Crop Production NW'!$E$1:$I$1,0)))</f>
        <v>405.9098856</v>
      </c>
      <c r="S9" s="77">
        <f t="array" ref="S9">index('Outdoor Crop Seasonality'!$E$2:$P$138,match( $B9,'Outdoor Crop Seasonality'!$B$2:$B$138,0),match(S$2,'Outdoor Crop Seasonality'!$E$1:$P$1,0))*vlookup($B9,'Outdoor Crop Baseline'!$B:$C,2,false)/10^3*(1+index('Outdoor Crop Production NW'!$K$2:$O$137,match( $B9,'Outdoor Crop Production NW'!$D$2:$D$137,0),match( S$1,'Outdoor Crop Production NW'!$E$1:$I$1,0)))</f>
        <v>405.9098856</v>
      </c>
      <c r="T9" s="77">
        <f t="array" ref="T9">index('Outdoor Crop Seasonality'!$E$2:$P$138,match( $B9,'Outdoor Crop Seasonality'!$B$2:$B$138,0),match(T$2,'Outdoor Crop Seasonality'!$E$1:$P$1,0))*vlookup($B9,'Outdoor Crop Baseline'!$B:$C,2,false)/10^3*(1+index('Outdoor Crop Production NW'!$K$2:$O$137,match( $B9,'Outdoor Crop Production NW'!$D$2:$D$137,0),match( T$1,'Outdoor Crop Production NW'!$E$1:$I$1,0)))</f>
        <v>2055.035262</v>
      </c>
      <c r="U9" s="77">
        <f t="array" ref="U9">index('Outdoor Crop Seasonality'!$E$2:$P$138,match( $B9,'Outdoor Crop Seasonality'!$B$2:$B$138,0),match(U$2,'Outdoor Crop Seasonality'!$E$1:$P$1,0))*vlookup($B9,'Outdoor Crop Baseline'!$B:$C,2,false)/10^3*(1+index('Outdoor Crop Production NW'!$K$2:$O$137,match( $B9,'Outdoor Crop Production NW'!$D$2:$D$137,0),match( U$1,'Outdoor Crop Production NW'!$E$1:$I$1,0)))</f>
        <v>2395.335225</v>
      </c>
      <c r="V9" s="77">
        <f t="array" ref="V9">index('Outdoor Crop Seasonality'!$E$2:$P$138,match( $B9,'Outdoor Crop Seasonality'!$B$2:$B$138,0),match(V$2,'Outdoor Crop Seasonality'!$E$1:$P$1,0))*vlookup($B9,'Outdoor Crop Baseline'!$B:$C,2,false)/10^3*(1+index('Outdoor Crop Production NW'!$K$2:$O$137,match( $B9,'Outdoor Crop Production NW'!$D$2:$D$137,0),match( V$1,'Outdoor Crop Production NW'!$E$1:$I$1,0)))</f>
        <v>2395.335225</v>
      </c>
      <c r="W9" s="77">
        <f t="array" ref="W9">index('Outdoor Crop Seasonality'!$E$2:$P$138,match( $B9,'Outdoor Crop Seasonality'!$B$2:$B$138,0),match(W$2,'Outdoor Crop Seasonality'!$E$1:$P$1,0))*vlookup($B9,'Outdoor Crop Baseline'!$B:$C,2,false)/10^3*(1+index('Outdoor Crop Production NW'!$K$2:$O$137,match( $B9,'Outdoor Crop Production NW'!$D$2:$D$137,0),match( W$1,'Outdoor Crop Production NW'!$E$1:$I$1,0)))</f>
        <v>2395.335225</v>
      </c>
      <c r="X9" s="77">
        <f t="array" ref="X9">index('Outdoor Crop Seasonality'!$E$2:$P$138,match( $B9,'Outdoor Crop Seasonality'!$B$2:$B$138,0),match(X$2,'Outdoor Crop Seasonality'!$E$1:$P$1,0))*vlookup($B9,'Outdoor Crop Baseline'!$B:$C,2,false)/10^3*(1+index('Outdoor Crop Production NW'!$K$2:$O$137,match( $B9,'Outdoor Crop Production NW'!$D$2:$D$137,0),match( X$1,'Outdoor Crop Production NW'!$E$1:$I$1,0)))</f>
        <v>746.209848</v>
      </c>
      <c r="Y9" s="77">
        <f t="array" ref="Y9">index('Outdoor Crop Seasonality'!$E$2:$P$138,match( $B9,'Outdoor Crop Seasonality'!$B$2:$B$138,0),match(Y$2,'Outdoor Crop Seasonality'!$E$1:$P$1,0))*vlookup($B9,'Outdoor Crop Baseline'!$B:$C,2,false)/10^3*(1+index('Outdoor Crop Production NW'!$K$2:$O$137,match( $B9,'Outdoor Crop Production NW'!$D$2:$D$137,0),match( Y$1,'Outdoor Crop Production NW'!$E$1:$I$1,0)))</f>
        <v>59.36712044</v>
      </c>
      <c r="Z9" s="77">
        <f t="array" ref="Z9">index('Outdoor Crop Seasonality'!$E$2:$P$138,match( $B9,'Outdoor Crop Seasonality'!$B$2:$B$138,0),match(Z$2,'Outdoor Crop Seasonality'!$E$1:$P$1,0))*vlookup($B9,'Outdoor Crop Baseline'!$B:$C,2,false)/10^3*(1+index('Outdoor Crop Production NW'!$K$2:$O$137,match( $B9,'Outdoor Crop Production NW'!$D$2:$D$137,0),match( Z$1,'Outdoor Crop Production NW'!$E$1:$I$1,0)))</f>
        <v>62.70967464</v>
      </c>
    </row>
    <row r="10">
      <c r="A10" s="13" t="s">
        <v>46</v>
      </c>
      <c r="B10" s="13" t="s">
        <v>47</v>
      </c>
      <c r="C10" s="76">
        <f t="array" ref="C10">index('Outdoor Crop Seasonality'!$E$2:$P$138,match( $B10,'Outdoor Crop Seasonality'!$B$2:$B$138,0),match(C$2,'Outdoor Crop Seasonality'!$E$1:$P$1,0))*vlookup($B10,'Outdoor Crop Baseline'!$B:$C,2,false)/10^3*(1+index('Outdoor Crop Production NW'!$K$2:$O$137,match( $B10,'Outdoor Crop Production NW'!$D$2:$D$137,0),match( C$1,'Outdoor Crop Production NW'!$E$1:$I$1,0)))</f>
        <v>0.00727948219</v>
      </c>
      <c r="D10" s="76">
        <f t="array" ref="D10">index('Outdoor Crop Seasonality'!$E$2:$P$138,match( $B10,'Outdoor Crop Seasonality'!$B$2:$B$138,0),match(D$2,'Outdoor Crop Seasonality'!$E$1:$P$1,0))*vlookup($B10,'Outdoor Crop Baseline'!$B:$C,2,false)/10^3*(1+index('Outdoor Crop Production NW'!$K$2:$O$137,match( $B10,'Outdoor Crop Production NW'!$D$2:$D$137,0),match( D$1,'Outdoor Crop Production NW'!$E$1:$I$1,0)))</f>
        <v>0.00727948219</v>
      </c>
      <c r="E10" s="76">
        <f t="array" ref="E10">index('Outdoor Crop Seasonality'!$E$2:$P$138,match( $B10,'Outdoor Crop Seasonality'!$B$2:$B$138,0),match(E$2,'Outdoor Crop Seasonality'!$E$1:$P$1,0))*vlookup($B10,'Outdoor Crop Baseline'!$B:$C,2,false)/10^3*(1+index('Outdoor Crop Production NW'!$K$2:$O$137,match( $B10,'Outdoor Crop Production NW'!$D$2:$D$137,0),match( E$1,'Outdoor Crop Production NW'!$E$1:$I$1,0)))</f>
        <v>0.5475239367</v>
      </c>
      <c r="F10" s="76">
        <f t="array" ref="F10">index('Outdoor Crop Seasonality'!$E$2:$P$138,match( $B10,'Outdoor Crop Seasonality'!$B$2:$B$138,0),match(F$2,'Outdoor Crop Seasonality'!$E$1:$P$1,0))*vlookup($B10,'Outdoor Crop Baseline'!$B:$C,2,false)/10^3*(1+index('Outdoor Crop Production NW'!$K$2:$O$137,match( $B10,'Outdoor Crop Production NW'!$D$2:$D$137,0),match( F$1,'Outdoor Crop Production NW'!$E$1:$I$1,0)))</f>
        <v>0.5475239367</v>
      </c>
      <c r="G10" s="76">
        <f t="array" ref="G10">index('Outdoor Crop Seasonality'!$E$2:$P$138,match( $B10,'Outdoor Crop Seasonality'!$B$2:$B$138,0),match(G$2,'Outdoor Crop Seasonality'!$E$1:$P$1,0))*vlookup($B10,'Outdoor Crop Baseline'!$B:$C,2,false)/10^3*(1+index('Outdoor Crop Production NW'!$K$2:$O$137,match( $B10,'Outdoor Crop Production NW'!$D$2:$D$137,0),match( G$1,'Outdoor Crop Production NW'!$E$1:$I$1,0)))</f>
        <v>0.5402444545</v>
      </c>
      <c r="H10" s="76">
        <f t="array" ref="H10">index('Outdoor Crop Seasonality'!$E$2:$P$138,match( $B10,'Outdoor Crop Seasonality'!$B$2:$B$138,0),match(H$2,'Outdoor Crop Seasonality'!$E$1:$P$1,0))*vlookup($B10,'Outdoor Crop Baseline'!$B:$C,2,false)/10^3*(1+index('Outdoor Crop Production NW'!$K$2:$O$137,match( $B10,'Outdoor Crop Production NW'!$D$2:$D$137,0),match( H$1,'Outdoor Crop Production NW'!$E$1:$I$1,0)))</f>
        <v>0.5402444545</v>
      </c>
      <c r="I10" s="76">
        <f t="array" ref="I10">index('Outdoor Crop Seasonality'!$E$2:$P$138,match( $B10,'Outdoor Crop Seasonality'!$B$2:$B$138,0),match(I$2,'Outdoor Crop Seasonality'!$E$1:$P$1,0))*vlookup($B10,'Outdoor Crop Baseline'!$B:$C,2,false)/10^3*(1+index('Outdoor Crop Production NW'!$K$2:$O$137,match( $B10,'Outdoor Crop Production NW'!$D$2:$D$137,0),match( I$1,'Outdoor Crop Production NW'!$E$1:$I$1,0)))</f>
        <v>0</v>
      </c>
      <c r="J10" s="76">
        <f t="array" ref="J10">index('Outdoor Crop Seasonality'!$E$2:$P$138,match( $B10,'Outdoor Crop Seasonality'!$B$2:$B$138,0),match(J$2,'Outdoor Crop Seasonality'!$E$1:$P$1,0))*vlookup($B10,'Outdoor Crop Baseline'!$B:$C,2,false)/10^3*(1+index('Outdoor Crop Production NW'!$K$2:$O$137,match( $B10,'Outdoor Crop Production NW'!$D$2:$D$137,0),match( J$1,'Outdoor Crop Production NW'!$E$1:$I$1,0)))</f>
        <v>0</v>
      </c>
      <c r="K10" s="76">
        <f t="array" ref="K10">index('Outdoor Crop Seasonality'!$E$2:$P$138,match( $B10,'Outdoor Crop Seasonality'!$B$2:$B$138,0),match(K$2,'Outdoor Crop Seasonality'!$E$1:$P$1,0))*vlookup($B10,'Outdoor Crop Baseline'!$B:$C,2,false)/10^3*(1+index('Outdoor Crop Production NW'!$K$2:$O$137,match( $B10,'Outdoor Crop Production NW'!$D$2:$D$137,0),match( K$1,'Outdoor Crop Production NW'!$E$1:$I$1,0)))</f>
        <v>0.001057179345</v>
      </c>
      <c r="L10" s="76">
        <f t="array" ref="L10">index('Outdoor Crop Seasonality'!$E$2:$P$138,match( $B10,'Outdoor Crop Seasonality'!$B$2:$B$138,0),match(L$2,'Outdoor Crop Seasonality'!$E$1:$P$1,0))*vlookup($B10,'Outdoor Crop Baseline'!$B:$C,2,false)/10^3*(1+index('Outdoor Crop Production NW'!$K$2:$O$137,match( $B10,'Outdoor Crop Production NW'!$D$2:$D$137,0),match( L$1,'Outdoor Crop Production NW'!$E$1:$I$1,0)))</f>
        <v>0.001057179345</v>
      </c>
      <c r="M10" s="76">
        <f t="array" ref="M10">index('Outdoor Crop Seasonality'!$E$2:$P$138,match( $B10,'Outdoor Crop Seasonality'!$B$2:$B$138,0),match(M$2,'Outdoor Crop Seasonality'!$E$1:$P$1,0))*vlookup($B10,'Outdoor Crop Baseline'!$B:$C,2,false)/10^3*(1+index('Outdoor Crop Production NW'!$K$2:$O$137,match( $B10,'Outdoor Crop Production NW'!$D$2:$D$137,0),match( M$1,'Outdoor Crop Production NW'!$E$1:$I$1,0)))</f>
        <v>0.001057179345</v>
      </c>
      <c r="N10" s="76">
        <f t="array" ref="N10">index('Outdoor Crop Seasonality'!$E$2:$P$138,match( $B10,'Outdoor Crop Seasonality'!$B$2:$B$138,0),match(N$2,'Outdoor Crop Seasonality'!$E$1:$P$1,0))*vlookup($B10,'Outdoor Crop Baseline'!$B:$C,2,false)/10^3*(1+index('Outdoor Crop Production NW'!$K$2:$O$137,match( $B10,'Outdoor Crop Production NW'!$D$2:$D$137,0),match( N$1,'Outdoor Crop Production NW'!$E$1:$I$1,0)))</f>
        <v>0.001057179345</v>
      </c>
      <c r="O10" s="77">
        <f t="array" ref="O10">index('Outdoor Crop Seasonality'!$E$2:$P$138,match( $B10,'Outdoor Crop Seasonality'!$B$2:$B$138,0),match(O$2,'Outdoor Crop Seasonality'!$E$1:$P$1,0))*vlookup($B10,'Outdoor Crop Baseline'!$B:$C,2,false)/10^3*(1+index('Outdoor Crop Production NW'!$K$2:$O$137,match( $B10,'Outdoor Crop Production NW'!$D$2:$D$137,0),match( O$1,'Outdoor Crop Production NW'!$E$1:$I$1,0)))</f>
        <v>0</v>
      </c>
      <c r="P10" s="77">
        <f t="array" ref="P10">index('Outdoor Crop Seasonality'!$E$2:$P$138,match( $B10,'Outdoor Crop Seasonality'!$B$2:$B$138,0),match(P$2,'Outdoor Crop Seasonality'!$E$1:$P$1,0))*vlookup($B10,'Outdoor Crop Baseline'!$B:$C,2,false)/10^3*(1+index('Outdoor Crop Production NW'!$K$2:$O$137,match( $B10,'Outdoor Crop Production NW'!$D$2:$D$137,0),match( P$1,'Outdoor Crop Production NW'!$E$1:$I$1,0)))</f>
        <v>0</v>
      </c>
      <c r="Q10" s="77">
        <f t="array" ref="Q10">index('Outdoor Crop Seasonality'!$E$2:$P$138,match( $B10,'Outdoor Crop Seasonality'!$B$2:$B$138,0),match(Q$2,'Outdoor Crop Seasonality'!$E$1:$P$1,0))*vlookup($B10,'Outdoor Crop Baseline'!$B:$C,2,false)/10^3*(1+index('Outdoor Crop Production NW'!$K$2:$O$137,match( $B10,'Outdoor Crop Production NW'!$D$2:$D$137,0),match( Q$1,'Outdoor Crop Production NW'!$E$1:$I$1,0)))</f>
        <v>0</v>
      </c>
      <c r="R10" s="77">
        <f t="array" ref="R10">index('Outdoor Crop Seasonality'!$E$2:$P$138,match( $B10,'Outdoor Crop Seasonality'!$B$2:$B$138,0),match(R$2,'Outdoor Crop Seasonality'!$E$1:$P$1,0))*vlookup($B10,'Outdoor Crop Baseline'!$B:$C,2,false)/10^3*(1+index('Outdoor Crop Production NW'!$K$2:$O$137,match( $B10,'Outdoor Crop Production NW'!$D$2:$D$137,0),match( R$1,'Outdoor Crop Production NW'!$E$1:$I$1,0)))</f>
        <v>0</v>
      </c>
      <c r="S10" s="77">
        <f t="array" ref="S10">index('Outdoor Crop Seasonality'!$E$2:$P$138,match( $B10,'Outdoor Crop Seasonality'!$B$2:$B$138,0),match(S$2,'Outdoor Crop Seasonality'!$E$1:$P$1,0))*vlookup($B10,'Outdoor Crop Baseline'!$B:$C,2,false)/10^3*(1+index('Outdoor Crop Production NW'!$K$2:$O$137,match( $B10,'Outdoor Crop Production NW'!$D$2:$D$137,0),match( S$1,'Outdoor Crop Production NW'!$E$1:$I$1,0)))</f>
        <v>0</v>
      </c>
      <c r="T10" s="77">
        <f t="array" ref="T10">index('Outdoor Crop Seasonality'!$E$2:$P$138,match( $B10,'Outdoor Crop Seasonality'!$B$2:$B$138,0),match(T$2,'Outdoor Crop Seasonality'!$E$1:$P$1,0))*vlookup($B10,'Outdoor Crop Baseline'!$B:$C,2,false)/10^3*(1+index('Outdoor Crop Production NW'!$K$2:$O$137,match( $B10,'Outdoor Crop Production NW'!$D$2:$D$137,0),match( T$1,'Outdoor Crop Production NW'!$E$1:$I$1,0)))</f>
        <v>0</v>
      </c>
      <c r="U10" s="77">
        <f t="array" ref="U10">index('Outdoor Crop Seasonality'!$E$2:$P$138,match( $B10,'Outdoor Crop Seasonality'!$B$2:$B$138,0),match(U$2,'Outdoor Crop Seasonality'!$E$1:$P$1,0))*vlookup($B10,'Outdoor Crop Baseline'!$B:$C,2,false)/10^3*(1+index('Outdoor Crop Production NW'!$K$2:$O$137,match( $B10,'Outdoor Crop Production NW'!$D$2:$D$137,0),match( U$1,'Outdoor Crop Production NW'!$E$1:$I$1,0)))</f>
        <v>0</v>
      </c>
      <c r="V10" s="77">
        <f t="array" ref="V10">index('Outdoor Crop Seasonality'!$E$2:$P$138,match( $B10,'Outdoor Crop Seasonality'!$B$2:$B$138,0),match(V$2,'Outdoor Crop Seasonality'!$E$1:$P$1,0))*vlookup($B10,'Outdoor Crop Baseline'!$B:$C,2,false)/10^3*(1+index('Outdoor Crop Production NW'!$K$2:$O$137,match( $B10,'Outdoor Crop Production NW'!$D$2:$D$137,0),match( V$1,'Outdoor Crop Production NW'!$E$1:$I$1,0)))</f>
        <v>0</v>
      </c>
      <c r="W10" s="77">
        <f t="array" ref="W10">index('Outdoor Crop Seasonality'!$E$2:$P$138,match( $B10,'Outdoor Crop Seasonality'!$B$2:$B$138,0),match(W$2,'Outdoor Crop Seasonality'!$E$1:$P$1,0))*vlookup($B10,'Outdoor Crop Baseline'!$B:$C,2,false)/10^3*(1+index('Outdoor Crop Production NW'!$K$2:$O$137,match( $B10,'Outdoor Crop Production NW'!$D$2:$D$137,0),match( W$1,'Outdoor Crop Production NW'!$E$1:$I$1,0)))</f>
        <v>0</v>
      </c>
      <c r="X10" s="77">
        <f t="array" ref="X10">index('Outdoor Crop Seasonality'!$E$2:$P$138,match( $B10,'Outdoor Crop Seasonality'!$B$2:$B$138,0),match(X$2,'Outdoor Crop Seasonality'!$E$1:$P$1,0))*vlookup($B10,'Outdoor Crop Baseline'!$B:$C,2,false)/10^3*(1+index('Outdoor Crop Production NW'!$K$2:$O$137,match( $B10,'Outdoor Crop Production NW'!$D$2:$D$137,0),match( X$1,'Outdoor Crop Production NW'!$E$1:$I$1,0)))</f>
        <v>0</v>
      </c>
      <c r="Y10" s="77">
        <f t="array" ref="Y10">index('Outdoor Crop Seasonality'!$E$2:$P$138,match( $B10,'Outdoor Crop Seasonality'!$B$2:$B$138,0),match(Y$2,'Outdoor Crop Seasonality'!$E$1:$P$1,0))*vlookup($B10,'Outdoor Crop Baseline'!$B:$C,2,false)/10^3*(1+index('Outdoor Crop Production NW'!$K$2:$O$137,match( $B10,'Outdoor Crop Production NW'!$D$2:$D$137,0),match( Y$1,'Outdoor Crop Production NW'!$E$1:$I$1,0)))</f>
        <v>0</v>
      </c>
      <c r="Z10" s="77">
        <f t="array" ref="Z10">index('Outdoor Crop Seasonality'!$E$2:$P$138,match( $B10,'Outdoor Crop Seasonality'!$B$2:$B$138,0),match(Z$2,'Outdoor Crop Seasonality'!$E$1:$P$1,0))*vlookup($B10,'Outdoor Crop Baseline'!$B:$C,2,false)/10^3*(1+index('Outdoor Crop Production NW'!$K$2:$O$137,match( $B10,'Outdoor Crop Production NW'!$D$2:$D$137,0),match( Z$1,'Outdoor Crop Production NW'!$E$1:$I$1,0)))</f>
        <v>0</v>
      </c>
    </row>
    <row r="11">
      <c r="A11" s="13" t="s">
        <v>48</v>
      </c>
      <c r="B11" s="13" t="s">
        <v>49</v>
      </c>
      <c r="C11" s="76">
        <f t="array" ref="C11">index('Outdoor Crop Seasonality'!$E$2:$P$138,match( $B11,'Outdoor Crop Seasonality'!$B$2:$B$138,0),match(C$2,'Outdoor Crop Seasonality'!$E$1:$P$1,0))*vlookup($B11,'Outdoor Crop Baseline'!$B:$C,2,false)/10^3*(1+index('Outdoor Crop Production NW'!$K$2:$O$137,match( $B11,'Outdoor Crop Production NW'!$D$2:$D$137,0),match( C$1,'Outdoor Crop Production NW'!$E$1:$I$1,0)))</f>
        <v>0</v>
      </c>
      <c r="D11" s="76">
        <f t="array" ref="D11">index('Outdoor Crop Seasonality'!$E$2:$P$138,match( $B11,'Outdoor Crop Seasonality'!$B$2:$B$138,0),match(D$2,'Outdoor Crop Seasonality'!$E$1:$P$1,0))*vlookup($B11,'Outdoor Crop Baseline'!$B:$C,2,false)/10^3*(1+index('Outdoor Crop Production NW'!$K$2:$O$137,match( $B11,'Outdoor Crop Production NW'!$D$2:$D$137,0),match( D$1,'Outdoor Crop Production NW'!$E$1:$I$1,0)))</f>
        <v>0</v>
      </c>
      <c r="E11" s="76">
        <f t="array" ref="E11">index('Outdoor Crop Seasonality'!$E$2:$P$138,match( $B11,'Outdoor Crop Seasonality'!$B$2:$B$138,0),match(E$2,'Outdoor Crop Seasonality'!$E$1:$P$1,0))*vlookup($B11,'Outdoor Crop Baseline'!$B:$C,2,false)/10^3*(1+index('Outdoor Crop Production NW'!$K$2:$O$137,match( $B11,'Outdoor Crop Production NW'!$D$2:$D$137,0),match( E$1,'Outdoor Crop Production NW'!$E$1:$I$1,0)))</f>
        <v>0</v>
      </c>
      <c r="F11" s="76">
        <f t="array" ref="F11">index('Outdoor Crop Seasonality'!$E$2:$P$138,match( $B11,'Outdoor Crop Seasonality'!$B$2:$B$138,0),match(F$2,'Outdoor Crop Seasonality'!$E$1:$P$1,0))*vlookup($B11,'Outdoor Crop Baseline'!$B:$C,2,false)/10^3*(1+index('Outdoor Crop Production NW'!$K$2:$O$137,match( $B11,'Outdoor Crop Production NW'!$D$2:$D$137,0),match( F$1,'Outdoor Crop Production NW'!$E$1:$I$1,0)))</f>
        <v>0</v>
      </c>
      <c r="G11" s="76">
        <f t="array" ref="G11">index('Outdoor Crop Seasonality'!$E$2:$P$138,match( $B11,'Outdoor Crop Seasonality'!$B$2:$B$138,0),match(G$2,'Outdoor Crop Seasonality'!$E$1:$P$1,0))*vlookup($B11,'Outdoor Crop Baseline'!$B:$C,2,false)/10^3*(1+index('Outdoor Crop Production NW'!$K$2:$O$137,match( $B11,'Outdoor Crop Production NW'!$D$2:$D$137,0),match( G$1,'Outdoor Crop Production NW'!$E$1:$I$1,0)))</f>
        <v>0</v>
      </c>
      <c r="H11" s="76">
        <f t="array" ref="H11">index('Outdoor Crop Seasonality'!$E$2:$P$138,match( $B11,'Outdoor Crop Seasonality'!$B$2:$B$138,0),match(H$2,'Outdoor Crop Seasonality'!$E$1:$P$1,0))*vlookup($B11,'Outdoor Crop Baseline'!$B:$C,2,false)/10^3*(1+index('Outdoor Crop Production NW'!$K$2:$O$137,match( $B11,'Outdoor Crop Production NW'!$D$2:$D$137,0),match( H$1,'Outdoor Crop Production NW'!$E$1:$I$1,0)))</f>
        <v>0</v>
      </c>
      <c r="I11" s="76">
        <f t="array" ref="I11">index('Outdoor Crop Seasonality'!$E$2:$P$138,match( $B11,'Outdoor Crop Seasonality'!$B$2:$B$138,0),match(I$2,'Outdoor Crop Seasonality'!$E$1:$P$1,0))*vlookup($B11,'Outdoor Crop Baseline'!$B:$C,2,false)/10^3*(1+index('Outdoor Crop Production NW'!$K$2:$O$137,match( $B11,'Outdoor Crop Production NW'!$D$2:$D$137,0),match( I$1,'Outdoor Crop Production NW'!$E$1:$I$1,0)))</f>
        <v>0</v>
      </c>
      <c r="J11" s="76">
        <f t="array" ref="J11">index('Outdoor Crop Seasonality'!$E$2:$P$138,match( $B11,'Outdoor Crop Seasonality'!$B$2:$B$138,0),match(J$2,'Outdoor Crop Seasonality'!$E$1:$P$1,0))*vlookup($B11,'Outdoor Crop Baseline'!$B:$C,2,false)/10^3*(1+index('Outdoor Crop Production NW'!$K$2:$O$137,match( $B11,'Outdoor Crop Production NW'!$D$2:$D$137,0),match( J$1,'Outdoor Crop Production NW'!$E$1:$I$1,0)))</f>
        <v>0</v>
      </c>
      <c r="K11" s="76">
        <f t="array" ref="K11">index('Outdoor Crop Seasonality'!$E$2:$P$138,match( $B11,'Outdoor Crop Seasonality'!$B$2:$B$138,0),match(K$2,'Outdoor Crop Seasonality'!$E$1:$P$1,0))*vlookup($B11,'Outdoor Crop Baseline'!$B:$C,2,false)/10^3*(1+index('Outdoor Crop Production NW'!$K$2:$O$137,match( $B11,'Outdoor Crop Production NW'!$D$2:$D$137,0),match( K$1,'Outdoor Crop Production NW'!$E$1:$I$1,0)))</f>
        <v>0</v>
      </c>
      <c r="L11" s="76">
        <f t="array" ref="L11">index('Outdoor Crop Seasonality'!$E$2:$P$138,match( $B11,'Outdoor Crop Seasonality'!$B$2:$B$138,0),match(L$2,'Outdoor Crop Seasonality'!$E$1:$P$1,0))*vlookup($B11,'Outdoor Crop Baseline'!$B:$C,2,false)/10^3*(1+index('Outdoor Crop Production NW'!$K$2:$O$137,match( $B11,'Outdoor Crop Production NW'!$D$2:$D$137,0),match( L$1,'Outdoor Crop Production NW'!$E$1:$I$1,0)))</f>
        <v>0</v>
      </c>
      <c r="M11" s="76">
        <f t="array" ref="M11">index('Outdoor Crop Seasonality'!$E$2:$P$138,match( $B11,'Outdoor Crop Seasonality'!$B$2:$B$138,0),match(M$2,'Outdoor Crop Seasonality'!$E$1:$P$1,0))*vlookup($B11,'Outdoor Crop Baseline'!$B:$C,2,false)/10^3*(1+index('Outdoor Crop Production NW'!$K$2:$O$137,match( $B11,'Outdoor Crop Production NW'!$D$2:$D$137,0),match( M$1,'Outdoor Crop Production NW'!$E$1:$I$1,0)))</f>
        <v>0</v>
      </c>
      <c r="N11" s="76">
        <f t="array" ref="N11">index('Outdoor Crop Seasonality'!$E$2:$P$138,match( $B11,'Outdoor Crop Seasonality'!$B$2:$B$138,0),match(N$2,'Outdoor Crop Seasonality'!$E$1:$P$1,0))*vlookup($B11,'Outdoor Crop Baseline'!$B:$C,2,false)/10^3*(1+index('Outdoor Crop Production NW'!$K$2:$O$137,match( $B11,'Outdoor Crop Production NW'!$D$2:$D$137,0),match( N$1,'Outdoor Crop Production NW'!$E$1:$I$1,0)))</f>
        <v>0</v>
      </c>
      <c r="O11" s="77">
        <f t="array" ref="O11">index('Outdoor Crop Seasonality'!$E$2:$P$138,match( $B11,'Outdoor Crop Seasonality'!$B$2:$B$138,0),match(O$2,'Outdoor Crop Seasonality'!$E$1:$P$1,0))*vlookup($B11,'Outdoor Crop Baseline'!$B:$C,2,false)/10^3*(1+index('Outdoor Crop Production NW'!$K$2:$O$137,match( $B11,'Outdoor Crop Production NW'!$D$2:$D$137,0),match( O$1,'Outdoor Crop Production NW'!$E$1:$I$1,0)))</f>
        <v>0</v>
      </c>
      <c r="P11" s="77">
        <f t="array" ref="P11">index('Outdoor Crop Seasonality'!$E$2:$P$138,match( $B11,'Outdoor Crop Seasonality'!$B$2:$B$138,0),match(P$2,'Outdoor Crop Seasonality'!$E$1:$P$1,0))*vlookup($B11,'Outdoor Crop Baseline'!$B:$C,2,false)/10^3*(1+index('Outdoor Crop Production NW'!$K$2:$O$137,match( $B11,'Outdoor Crop Production NW'!$D$2:$D$137,0),match( P$1,'Outdoor Crop Production NW'!$E$1:$I$1,0)))</f>
        <v>0</v>
      </c>
      <c r="Q11" s="77">
        <f t="array" ref="Q11">index('Outdoor Crop Seasonality'!$E$2:$P$138,match( $B11,'Outdoor Crop Seasonality'!$B$2:$B$138,0),match(Q$2,'Outdoor Crop Seasonality'!$E$1:$P$1,0))*vlookup($B11,'Outdoor Crop Baseline'!$B:$C,2,false)/10^3*(1+index('Outdoor Crop Production NW'!$K$2:$O$137,match( $B11,'Outdoor Crop Production NW'!$D$2:$D$137,0),match( Q$1,'Outdoor Crop Production NW'!$E$1:$I$1,0)))</f>
        <v>0</v>
      </c>
      <c r="R11" s="77">
        <f t="array" ref="R11">index('Outdoor Crop Seasonality'!$E$2:$P$138,match( $B11,'Outdoor Crop Seasonality'!$B$2:$B$138,0),match(R$2,'Outdoor Crop Seasonality'!$E$1:$P$1,0))*vlookup($B11,'Outdoor Crop Baseline'!$B:$C,2,false)/10^3*(1+index('Outdoor Crop Production NW'!$K$2:$O$137,match( $B11,'Outdoor Crop Production NW'!$D$2:$D$137,0),match( R$1,'Outdoor Crop Production NW'!$E$1:$I$1,0)))</f>
        <v>0</v>
      </c>
      <c r="S11" s="77">
        <f t="array" ref="S11">index('Outdoor Crop Seasonality'!$E$2:$P$138,match( $B11,'Outdoor Crop Seasonality'!$B$2:$B$138,0),match(S$2,'Outdoor Crop Seasonality'!$E$1:$P$1,0))*vlookup($B11,'Outdoor Crop Baseline'!$B:$C,2,false)/10^3*(1+index('Outdoor Crop Production NW'!$K$2:$O$137,match( $B11,'Outdoor Crop Production NW'!$D$2:$D$137,0),match( S$1,'Outdoor Crop Production NW'!$E$1:$I$1,0)))</f>
        <v>0</v>
      </c>
      <c r="T11" s="77">
        <f t="array" ref="T11">index('Outdoor Crop Seasonality'!$E$2:$P$138,match( $B11,'Outdoor Crop Seasonality'!$B$2:$B$138,0),match(T$2,'Outdoor Crop Seasonality'!$E$1:$P$1,0))*vlookup($B11,'Outdoor Crop Baseline'!$B:$C,2,false)/10^3*(1+index('Outdoor Crop Production NW'!$K$2:$O$137,match( $B11,'Outdoor Crop Production NW'!$D$2:$D$137,0),match( T$1,'Outdoor Crop Production NW'!$E$1:$I$1,0)))</f>
        <v>0</v>
      </c>
      <c r="U11" s="77">
        <f t="array" ref="U11">index('Outdoor Crop Seasonality'!$E$2:$P$138,match( $B11,'Outdoor Crop Seasonality'!$B$2:$B$138,0),match(U$2,'Outdoor Crop Seasonality'!$E$1:$P$1,0))*vlookup($B11,'Outdoor Crop Baseline'!$B:$C,2,false)/10^3*(1+index('Outdoor Crop Production NW'!$K$2:$O$137,match( $B11,'Outdoor Crop Production NW'!$D$2:$D$137,0),match( U$1,'Outdoor Crop Production NW'!$E$1:$I$1,0)))</f>
        <v>0</v>
      </c>
      <c r="V11" s="77">
        <f t="array" ref="V11">index('Outdoor Crop Seasonality'!$E$2:$P$138,match( $B11,'Outdoor Crop Seasonality'!$B$2:$B$138,0),match(V$2,'Outdoor Crop Seasonality'!$E$1:$P$1,0))*vlookup($B11,'Outdoor Crop Baseline'!$B:$C,2,false)/10^3*(1+index('Outdoor Crop Production NW'!$K$2:$O$137,match( $B11,'Outdoor Crop Production NW'!$D$2:$D$137,0),match( V$1,'Outdoor Crop Production NW'!$E$1:$I$1,0)))</f>
        <v>0</v>
      </c>
      <c r="W11" s="77">
        <f t="array" ref="W11">index('Outdoor Crop Seasonality'!$E$2:$P$138,match( $B11,'Outdoor Crop Seasonality'!$B$2:$B$138,0),match(W$2,'Outdoor Crop Seasonality'!$E$1:$P$1,0))*vlookup($B11,'Outdoor Crop Baseline'!$B:$C,2,false)/10^3*(1+index('Outdoor Crop Production NW'!$K$2:$O$137,match( $B11,'Outdoor Crop Production NW'!$D$2:$D$137,0),match( W$1,'Outdoor Crop Production NW'!$E$1:$I$1,0)))</f>
        <v>0</v>
      </c>
      <c r="X11" s="77">
        <f t="array" ref="X11">index('Outdoor Crop Seasonality'!$E$2:$P$138,match( $B11,'Outdoor Crop Seasonality'!$B$2:$B$138,0),match(X$2,'Outdoor Crop Seasonality'!$E$1:$P$1,0))*vlookup($B11,'Outdoor Crop Baseline'!$B:$C,2,false)/10^3*(1+index('Outdoor Crop Production NW'!$K$2:$O$137,match( $B11,'Outdoor Crop Production NW'!$D$2:$D$137,0),match( X$1,'Outdoor Crop Production NW'!$E$1:$I$1,0)))</f>
        <v>0</v>
      </c>
      <c r="Y11" s="77">
        <f t="array" ref="Y11">index('Outdoor Crop Seasonality'!$E$2:$P$138,match( $B11,'Outdoor Crop Seasonality'!$B$2:$B$138,0),match(Y$2,'Outdoor Crop Seasonality'!$E$1:$P$1,0))*vlookup($B11,'Outdoor Crop Baseline'!$B:$C,2,false)/10^3*(1+index('Outdoor Crop Production NW'!$K$2:$O$137,match( $B11,'Outdoor Crop Production NW'!$D$2:$D$137,0),match( Y$1,'Outdoor Crop Production NW'!$E$1:$I$1,0)))</f>
        <v>0</v>
      </c>
      <c r="Z11" s="77">
        <f t="array" ref="Z11">index('Outdoor Crop Seasonality'!$E$2:$P$138,match( $B11,'Outdoor Crop Seasonality'!$B$2:$B$138,0),match(Z$2,'Outdoor Crop Seasonality'!$E$1:$P$1,0))*vlookup($B11,'Outdoor Crop Baseline'!$B:$C,2,false)/10^3*(1+index('Outdoor Crop Production NW'!$K$2:$O$137,match( $B11,'Outdoor Crop Production NW'!$D$2:$D$137,0),match( Z$1,'Outdoor Crop Production NW'!$E$1:$I$1,0)))</f>
        <v>0</v>
      </c>
    </row>
    <row r="12">
      <c r="A12" s="13" t="s">
        <v>50</v>
      </c>
      <c r="B12" s="13" t="s">
        <v>51</v>
      </c>
      <c r="C12" s="76">
        <f t="array" ref="C12">index('Outdoor Crop Seasonality'!$E$2:$P$138,match( $B12,'Outdoor Crop Seasonality'!$B$2:$B$138,0),match(C$2,'Outdoor Crop Seasonality'!$E$1:$P$1,0))*vlookup($B12,'Outdoor Crop Baseline'!$B:$C,2,false)/10^3*(1+index('Outdoor Crop Production NW'!$K$2:$O$137,match( $B12,'Outdoor Crop Production NW'!$D$2:$D$137,0),match( C$1,'Outdoor Crop Production NW'!$E$1:$I$1,0)))</f>
        <v>9705.407634</v>
      </c>
      <c r="D12" s="76">
        <f t="array" ref="D12">index('Outdoor Crop Seasonality'!$E$2:$P$138,match( $B12,'Outdoor Crop Seasonality'!$B$2:$B$138,0),match(D$2,'Outdoor Crop Seasonality'!$E$1:$P$1,0))*vlookup($B12,'Outdoor Crop Baseline'!$B:$C,2,false)/10^3*(1+index('Outdoor Crop Production NW'!$K$2:$O$137,match( $B12,'Outdoor Crop Production NW'!$D$2:$D$137,0),match( D$1,'Outdoor Crop Production NW'!$E$1:$I$1,0)))</f>
        <v>9705.407634</v>
      </c>
      <c r="E12" s="76">
        <f t="array" ref="E12">index('Outdoor Crop Seasonality'!$E$2:$P$138,match( $B12,'Outdoor Crop Seasonality'!$B$2:$B$138,0),match(E$2,'Outdoor Crop Seasonality'!$E$1:$P$1,0))*vlookup($B12,'Outdoor Crop Baseline'!$B:$C,2,false)/10^3*(1+index('Outdoor Crop Production NW'!$K$2:$O$137,match( $B12,'Outdoor Crop Production NW'!$D$2:$D$137,0),match( E$1,'Outdoor Crop Production NW'!$E$1:$I$1,0)))</f>
        <v>10049.76327</v>
      </c>
      <c r="F12" s="76">
        <f t="array" ref="F12">index('Outdoor Crop Seasonality'!$E$2:$P$138,match( $B12,'Outdoor Crop Seasonality'!$B$2:$B$138,0),match(F$2,'Outdoor Crop Seasonality'!$E$1:$P$1,0))*vlookup($B12,'Outdoor Crop Baseline'!$B:$C,2,false)/10^3*(1+index('Outdoor Crop Production NW'!$K$2:$O$137,match( $B12,'Outdoor Crop Production NW'!$D$2:$D$137,0),match( F$1,'Outdoor Crop Production NW'!$E$1:$I$1,0)))</f>
        <v>10049.76327</v>
      </c>
      <c r="G12" s="76">
        <f t="array" ref="G12">index('Outdoor Crop Seasonality'!$E$2:$P$138,match( $B12,'Outdoor Crop Seasonality'!$B$2:$B$138,0),match(G$2,'Outdoor Crop Seasonality'!$E$1:$P$1,0))*vlookup($B12,'Outdoor Crop Baseline'!$B:$C,2,false)/10^3*(1+index('Outdoor Crop Production NW'!$K$2:$O$137,match( $B12,'Outdoor Crop Production NW'!$D$2:$D$137,0),match( G$1,'Outdoor Crop Production NW'!$E$1:$I$1,0)))</f>
        <v>344.3556375</v>
      </c>
      <c r="H12" s="76">
        <f t="array" ref="H12">index('Outdoor Crop Seasonality'!$E$2:$P$138,match( $B12,'Outdoor Crop Seasonality'!$B$2:$B$138,0),match(H$2,'Outdoor Crop Seasonality'!$E$1:$P$1,0))*vlookup($B12,'Outdoor Crop Baseline'!$B:$C,2,false)/10^3*(1+index('Outdoor Crop Production NW'!$K$2:$O$137,match( $B12,'Outdoor Crop Production NW'!$D$2:$D$137,0),match( H$1,'Outdoor Crop Production NW'!$E$1:$I$1,0)))</f>
        <v>344.3556375</v>
      </c>
      <c r="I12" s="76">
        <f t="array" ref="I12">index('Outdoor Crop Seasonality'!$E$2:$P$138,match( $B12,'Outdoor Crop Seasonality'!$B$2:$B$138,0),match(I$2,'Outdoor Crop Seasonality'!$E$1:$P$1,0))*vlookup($B12,'Outdoor Crop Baseline'!$B:$C,2,false)/10^3*(1+index('Outdoor Crop Production NW'!$K$2:$O$137,match( $B12,'Outdoor Crop Production NW'!$D$2:$D$137,0),match( I$1,'Outdoor Crop Production NW'!$E$1:$I$1,0)))</f>
        <v>0</v>
      </c>
      <c r="J12" s="76">
        <f t="array" ref="J12">index('Outdoor Crop Seasonality'!$E$2:$P$138,match( $B12,'Outdoor Crop Seasonality'!$B$2:$B$138,0),match(J$2,'Outdoor Crop Seasonality'!$E$1:$P$1,0))*vlookup($B12,'Outdoor Crop Baseline'!$B:$C,2,false)/10^3*(1+index('Outdoor Crop Production NW'!$K$2:$O$137,match( $B12,'Outdoor Crop Production NW'!$D$2:$D$137,0),match( J$1,'Outdoor Crop Production NW'!$E$1:$I$1,0)))</f>
        <v>0</v>
      </c>
      <c r="K12" s="76">
        <f t="array" ref="K12">index('Outdoor Crop Seasonality'!$E$2:$P$138,match( $B12,'Outdoor Crop Seasonality'!$B$2:$B$138,0),match(K$2,'Outdoor Crop Seasonality'!$E$1:$P$1,0))*vlookup($B12,'Outdoor Crop Baseline'!$B:$C,2,false)/10^3*(1+index('Outdoor Crop Production NW'!$K$2:$O$137,match( $B12,'Outdoor Crop Production NW'!$D$2:$D$137,0),match( K$1,'Outdoor Crop Production NW'!$E$1:$I$1,0)))</f>
        <v>0</v>
      </c>
      <c r="L12" s="76">
        <f t="array" ref="L12">index('Outdoor Crop Seasonality'!$E$2:$P$138,match( $B12,'Outdoor Crop Seasonality'!$B$2:$B$138,0),match(L$2,'Outdoor Crop Seasonality'!$E$1:$P$1,0))*vlookup($B12,'Outdoor Crop Baseline'!$B:$C,2,false)/10^3*(1+index('Outdoor Crop Production NW'!$K$2:$O$137,match( $B12,'Outdoor Crop Production NW'!$D$2:$D$137,0),match( L$1,'Outdoor Crop Production NW'!$E$1:$I$1,0)))</f>
        <v>0</v>
      </c>
      <c r="M12" s="76">
        <f t="array" ref="M12">index('Outdoor Crop Seasonality'!$E$2:$P$138,match( $B12,'Outdoor Crop Seasonality'!$B$2:$B$138,0),match(M$2,'Outdoor Crop Seasonality'!$E$1:$P$1,0))*vlookup($B12,'Outdoor Crop Baseline'!$B:$C,2,false)/10^3*(1+index('Outdoor Crop Production NW'!$K$2:$O$137,match( $B12,'Outdoor Crop Production NW'!$D$2:$D$137,0),match( M$1,'Outdoor Crop Production NW'!$E$1:$I$1,0)))</f>
        <v>0</v>
      </c>
      <c r="N12" s="76">
        <f t="array" ref="N12">index('Outdoor Crop Seasonality'!$E$2:$P$138,match( $B12,'Outdoor Crop Seasonality'!$B$2:$B$138,0),match(N$2,'Outdoor Crop Seasonality'!$E$1:$P$1,0))*vlookup($B12,'Outdoor Crop Baseline'!$B:$C,2,false)/10^3*(1+index('Outdoor Crop Production NW'!$K$2:$O$137,match( $B12,'Outdoor Crop Production NW'!$D$2:$D$137,0),match( N$1,'Outdoor Crop Production NW'!$E$1:$I$1,0)))</f>
        <v>0</v>
      </c>
      <c r="O12" s="77">
        <f t="array" ref="O12">index('Outdoor Crop Seasonality'!$E$2:$P$138,match( $B12,'Outdoor Crop Seasonality'!$B$2:$B$138,0),match(O$2,'Outdoor Crop Seasonality'!$E$1:$P$1,0))*vlookup($B12,'Outdoor Crop Baseline'!$B:$C,2,false)/10^3*(1+index('Outdoor Crop Production NW'!$K$2:$O$137,match( $B12,'Outdoor Crop Production NW'!$D$2:$D$137,0),match( O$1,'Outdoor Crop Production NW'!$E$1:$I$1,0)))</f>
        <v>3217.167073</v>
      </c>
      <c r="P12" s="77">
        <f t="array" ref="P12">index('Outdoor Crop Seasonality'!$E$2:$P$138,match( $B12,'Outdoor Crop Seasonality'!$B$2:$B$138,0),match(P$2,'Outdoor Crop Seasonality'!$E$1:$P$1,0))*vlookup($B12,'Outdoor Crop Baseline'!$B:$C,2,false)/10^3*(1+index('Outdoor Crop Production NW'!$K$2:$O$137,match( $B12,'Outdoor Crop Production NW'!$D$2:$D$137,0),match( P$1,'Outdoor Crop Production NW'!$E$1:$I$1,0)))</f>
        <v>3217.167073</v>
      </c>
      <c r="Q12" s="77">
        <f t="array" ref="Q12">index('Outdoor Crop Seasonality'!$E$2:$P$138,match( $B12,'Outdoor Crop Seasonality'!$B$2:$B$138,0),match(Q$2,'Outdoor Crop Seasonality'!$E$1:$P$1,0))*vlookup($B12,'Outdoor Crop Baseline'!$B:$C,2,false)/10^3*(1+index('Outdoor Crop Production NW'!$K$2:$O$137,match( $B12,'Outdoor Crop Production NW'!$D$2:$D$137,0),match( Q$1,'Outdoor Crop Production NW'!$E$1:$I$1,0)))</f>
        <v>3331.314738</v>
      </c>
      <c r="R12" s="77">
        <f t="array" ref="R12">index('Outdoor Crop Seasonality'!$E$2:$P$138,match( $B12,'Outdoor Crop Seasonality'!$B$2:$B$138,0),match(R$2,'Outdoor Crop Seasonality'!$E$1:$P$1,0))*vlookup($B12,'Outdoor Crop Baseline'!$B:$C,2,false)/10^3*(1+index('Outdoor Crop Production NW'!$K$2:$O$137,match( $B12,'Outdoor Crop Production NW'!$D$2:$D$137,0),match( R$1,'Outdoor Crop Production NW'!$E$1:$I$1,0)))</f>
        <v>3331.314738</v>
      </c>
      <c r="S12" s="77">
        <f t="array" ref="S12">index('Outdoor Crop Seasonality'!$E$2:$P$138,match( $B12,'Outdoor Crop Seasonality'!$B$2:$B$138,0),match(S$2,'Outdoor Crop Seasonality'!$E$1:$P$1,0))*vlookup($B12,'Outdoor Crop Baseline'!$B:$C,2,false)/10^3*(1+index('Outdoor Crop Production NW'!$K$2:$O$137,match( $B12,'Outdoor Crop Production NW'!$D$2:$D$137,0),match( S$1,'Outdoor Crop Production NW'!$E$1:$I$1,0)))</f>
        <v>114.1476649</v>
      </c>
      <c r="T12" s="77">
        <f t="array" ref="T12">index('Outdoor Crop Seasonality'!$E$2:$P$138,match( $B12,'Outdoor Crop Seasonality'!$B$2:$B$138,0),match(T$2,'Outdoor Crop Seasonality'!$E$1:$P$1,0))*vlookup($B12,'Outdoor Crop Baseline'!$B:$C,2,false)/10^3*(1+index('Outdoor Crop Production NW'!$K$2:$O$137,match( $B12,'Outdoor Crop Production NW'!$D$2:$D$137,0),match( T$1,'Outdoor Crop Production NW'!$E$1:$I$1,0)))</f>
        <v>114.1476649</v>
      </c>
      <c r="U12" s="77">
        <f t="array" ref="U12">index('Outdoor Crop Seasonality'!$E$2:$P$138,match( $B12,'Outdoor Crop Seasonality'!$B$2:$B$138,0),match(U$2,'Outdoor Crop Seasonality'!$E$1:$P$1,0))*vlookup($B12,'Outdoor Crop Baseline'!$B:$C,2,false)/10^3*(1+index('Outdoor Crop Production NW'!$K$2:$O$137,match( $B12,'Outdoor Crop Production NW'!$D$2:$D$137,0),match( U$1,'Outdoor Crop Production NW'!$E$1:$I$1,0)))</f>
        <v>0</v>
      </c>
      <c r="V12" s="77">
        <f t="array" ref="V12">index('Outdoor Crop Seasonality'!$E$2:$P$138,match( $B12,'Outdoor Crop Seasonality'!$B$2:$B$138,0),match(V$2,'Outdoor Crop Seasonality'!$E$1:$P$1,0))*vlookup($B12,'Outdoor Crop Baseline'!$B:$C,2,false)/10^3*(1+index('Outdoor Crop Production NW'!$K$2:$O$137,match( $B12,'Outdoor Crop Production NW'!$D$2:$D$137,0),match( V$1,'Outdoor Crop Production NW'!$E$1:$I$1,0)))</f>
        <v>0</v>
      </c>
      <c r="W12" s="77">
        <f t="array" ref="W12">index('Outdoor Crop Seasonality'!$E$2:$P$138,match( $B12,'Outdoor Crop Seasonality'!$B$2:$B$138,0),match(W$2,'Outdoor Crop Seasonality'!$E$1:$P$1,0))*vlookup($B12,'Outdoor Crop Baseline'!$B:$C,2,false)/10^3*(1+index('Outdoor Crop Production NW'!$K$2:$O$137,match( $B12,'Outdoor Crop Production NW'!$D$2:$D$137,0),match( W$1,'Outdoor Crop Production NW'!$E$1:$I$1,0)))</f>
        <v>0</v>
      </c>
      <c r="X12" s="77">
        <f t="array" ref="X12">index('Outdoor Crop Seasonality'!$E$2:$P$138,match( $B12,'Outdoor Crop Seasonality'!$B$2:$B$138,0),match(X$2,'Outdoor Crop Seasonality'!$E$1:$P$1,0))*vlookup($B12,'Outdoor Crop Baseline'!$B:$C,2,false)/10^3*(1+index('Outdoor Crop Production NW'!$K$2:$O$137,match( $B12,'Outdoor Crop Production NW'!$D$2:$D$137,0),match( X$1,'Outdoor Crop Production NW'!$E$1:$I$1,0)))</f>
        <v>0</v>
      </c>
      <c r="Y12" s="77">
        <f t="array" ref="Y12">index('Outdoor Crop Seasonality'!$E$2:$P$138,match( $B12,'Outdoor Crop Seasonality'!$B$2:$B$138,0),match(Y$2,'Outdoor Crop Seasonality'!$E$1:$P$1,0))*vlookup($B12,'Outdoor Crop Baseline'!$B:$C,2,false)/10^3*(1+index('Outdoor Crop Production NW'!$K$2:$O$137,match( $B12,'Outdoor Crop Production NW'!$D$2:$D$137,0),match( Y$1,'Outdoor Crop Production NW'!$E$1:$I$1,0)))</f>
        <v>0</v>
      </c>
      <c r="Z12" s="77">
        <f t="array" ref="Z12">index('Outdoor Crop Seasonality'!$E$2:$P$138,match( $B12,'Outdoor Crop Seasonality'!$B$2:$B$138,0),match(Z$2,'Outdoor Crop Seasonality'!$E$1:$P$1,0))*vlookup($B12,'Outdoor Crop Baseline'!$B:$C,2,false)/10^3*(1+index('Outdoor Crop Production NW'!$K$2:$O$137,match( $B12,'Outdoor Crop Production NW'!$D$2:$D$137,0),match( Z$1,'Outdoor Crop Production NW'!$E$1:$I$1,0)))</f>
        <v>0</v>
      </c>
    </row>
    <row r="13">
      <c r="A13" s="13" t="s">
        <v>52</v>
      </c>
      <c r="B13" s="13" t="s">
        <v>53</v>
      </c>
      <c r="C13" s="76">
        <f t="array" ref="C13">index('Outdoor Crop Seasonality'!$E$2:$P$138,match( $B13,'Outdoor Crop Seasonality'!$B$2:$B$138,0),match(C$2,'Outdoor Crop Seasonality'!$E$1:$P$1,0))*vlookup($B13,'Outdoor Crop Baseline'!$B:$C,2,false)/10^3*(1+index('Outdoor Crop Production NW'!$K$2:$O$137,match( $B13,'Outdoor Crop Production NW'!$D$2:$D$137,0),match( C$1,'Outdoor Crop Production NW'!$E$1:$I$1,0)))</f>
        <v>0</v>
      </c>
      <c r="D13" s="76">
        <f t="array" ref="D13">index('Outdoor Crop Seasonality'!$E$2:$P$138,match( $B13,'Outdoor Crop Seasonality'!$B$2:$B$138,0),match(D$2,'Outdoor Crop Seasonality'!$E$1:$P$1,0))*vlookup($B13,'Outdoor Crop Baseline'!$B:$C,2,false)/10^3*(1+index('Outdoor Crop Production NW'!$K$2:$O$137,match( $B13,'Outdoor Crop Production NW'!$D$2:$D$137,0),match( D$1,'Outdoor Crop Production NW'!$E$1:$I$1,0)))</f>
        <v>0</v>
      </c>
      <c r="E13" s="76">
        <f t="array" ref="E13">index('Outdoor Crop Seasonality'!$E$2:$P$138,match( $B13,'Outdoor Crop Seasonality'!$B$2:$B$138,0),match(E$2,'Outdoor Crop Seasonality'!$E$1:$P$1,0))*vlookup($B13,'Outdoor Crop Baseline'!$B:$C,2,false)/10^3*(1+index('Outdoor Crop Production NW'!$K$2:$O$137,match( $B13,'Outdoor Crop Production NW'!$D$2:$D$137,0),match( E$1,'Outdoor Crop Production NW'!$E$1:$I$1,0)))</f>
        <v>0</v>
      </c>
      <c r="F13" s="76">
        <f t="array" ref="F13">index('Outdoor Crop Seasonality'!$E$2:$P$138,match( $B13,'Outdoor Crop Seasonality'!$B$2:$B$138,0),match(F$2,'Outdoor Crop Seasonality'!$E$1:$P$1,0))*vlookup($B13,'Outdoor Crop Baseline'!$B:$C,2,false)/10^3*(1+index('Outdoor Crop Production NW'!$K$2:$O$137,match( $B13,'Outdoor Crop Production NW'!$D$2:$D$137,0),match( F$1,'Outdoor Crop Production NW'!$E$1:$I$1,0)))</f>
        <v>0</v>
      </c>
      <c r="G13" s="76">
        <f t="array" ref="G13">index('Outdoor Crop Seasonality'!$E$2:$P$138,match( $B13,'Outdoor Crop Seasonality'!$B$2:$B$138,0),match(G$2,'Outdoor Crop Seasonality'!$E$1:$P$1,0))*vlookup($B13,'Outdoor Crop Baseline'!$B:$C,2,false)/10^3*(1+index('Outdoor Crop Production NW'!$K$2:$O$137,match( $B13,'Outdoor Crop Production NW'!$D$2:$D$137,0),match( G$1,'Outdoor Crop Production NW'!$E$1:$I$1,0)))</f>
        <v>0</v>
      </c>
      <c r="H13" s="76">
        <f t="array" ref="H13">index('Outdoor Crop Seasonality'!$E$2:$P$138,match( $B13,'Outdoor Crop Seasonality'!$B$2:$B$138,0),match(H$2,'Outdoor Crop Seasonality'!$E$1:$P$1,0))*vlookup($B13,'Outdoor Crop Baseline'!$B:$C,2,false)/10^3*(1+index('Outdoor Crop Production NW'!$K$2:$O$137,match( $B13,'Outdoor Crop Production NW'!$D$2:$D$137,0),match( H$1,'Outdoor Crop Production NW'!$E$1:$I$1,0)))</f>
        <v>2.592827985</v>
      </c>
      <c r="I13" s="76">
        <f t="array" ref="I13">index('Outdoor Crop Seasonality'!$E$2:$P$138,match( $B13,'Outdoor Crop Seasonality'!$B$2:$B$138,0),match(I$2,'Outdoor Crop Seasonality'!$E$1:$P$1,0))*vlookup($B13,'Outdoor Crop Baseline'!$B:$C,2,false)/10^3*(1+index('Outdoor Crop Production NW'!$K$2:$O$137,match( $B13,'Outdoor Crop Production NW'!$D$2:$D$137,0),match( I$1,'Outdoor Crop Production NW'!$E$1:$I$1,0)))</f>
        <v>2.592827985</v>
      </c>
      <c r="J13" s="76">
        <f t="array" ref="J13">index('Outdoor Crop Seasonality'!$E$2:$P$138,match( $B13,'Outdoor Crop Seasonality'!$B$2:$B$138,0),match(J$2,'Outdoor Crop Seasonality'!$E$1:$P$1,0))*vlookup($B13,'Outdoor Crop Baseline'!$B:$C,2,false)/10^3*(1+index('Outdoor Crop Production NW'!$K$2:$O$137,match( $B13,'Outdoor Crop Production NW'!$D$2:$D$137,0),match( J$1,'Outdoor Crop Production NW'!$E$1:$I$1,0)))</f>
        <v>2.592827985</v>
      </c>
      <c r="K13" s="76">
        <f t="array" ref="K13">index('Outdoor Crop Seasonality'!$E$2:$P$138,match( $B13,'Outdoor Crop Seasonality'!$B$2:$B$138,0),match(K$2,'Outdoor Crop Seasonality'!$E$1:$P$1,0))*vlookup($B13,'Outdoor Crop Baseline'!$B:$C,2,false)/10^3*(1+index('Outdoor Crop Production NW'!$K$2:$O$137,match( $B13,'Outdoor Crop Production NW'!$D$2:$D$137,0),match( K$1,'Outdoor Crop Production NW'!$E$1:$I$1,0)))</f>
        <v>2.592827985</v>
      </c>
      <c r="L13" s="76">
        <f t="array" ref="L13">index('Outdoor Crop Seasonality'!$E$2:$P$138,match( $B13,'Outdoor Crop Seasonality'!$B$2:$B$138,0),match(L$2,'Outdoor Crop Seasonality'!$E$1:$P$1,0))*vlookup($B13,'Outdoor Crop Baseline'!$B:$C,2,false)/10^3*(1+index('Outdoor Crop Production NW'!$K$2:$O$137,match( $B13,'Outdoor Crop Production NW'!$D$2:$D$137,0),match( L$1,'Outdoor Crop Production NW'!$E$1:$I$1,0)))</f>
        <v>0</v>
      </c>
      <c r="M13" s="76">
        <f t="array" ref="M13">index('Outdoor Crop Seasonality'!$E$2:$P$138,match( $B13,'Outdoor Crop Seasonality'!$B$2:$B$138,0),match(M$2,'Outdoor Crop Seasonality'!$E$1:$P$1,0))*vlookup($B13,'Outdoor Crop Baseline'!$B:$C,2,false)/10^3*(1+index('Outdoor Crop Production NW'!$K$2:$O$137,match( $B13,'Outdoor Crop Production NW'!$D$2:$D$137,0),match( M$1,'Outdoor Crop Production NW'!$E$1:$I$1,0)))</f>
        <v>0</v>
      </c>
      <c r="N13" s="76">
        <f t="array" ref="N13">index('Outdoor Crop Seasonality'!$E$2:$P$138,match( $B13,'Outdoor Crop Seasonality'!$B$2:$B$138,0),match(N$2,'Outdoor Crop Seasonality'!$E$1:$P$1,0))*vlookup($B13,'Outdoor Crop Baseline'!$B:$C,2,false)/10^3*(1+index('Outdoor Crop Production NW'!$K$2:$O$137,match( $B13,'Outdoor Crop Production NW'!$D$2:$D$137,0),match( N$1,'Outdoor Crop Production NW'!$E$1:$I$1,0)))</f>
        <v>0</v>
      </c>
      <c r="O13" s="77">
        <f t="array" ref="O13">index('Outdoor Crop Seasonality'!$E$2:$P$138,match( $B13,'Outdoor Crop Seasonality'!$B$2:$B$138,0),match(O$2,'Outdoor Crop Seasonality'!$E$1:$P$1,0))*vlookup($B13,'Outdoor Crop Baseline'!$B:$C,2,false)/10^3*(1+index('Outdoor Crop Production NW'!$K$2:$O$137,match( $B13,'Outdoor Crop Production NW'!$D$2:$D$137,0),match( O$1,'Outdoor Crop Production NW'!$E$1:$I$1,0)))</f>
        <v>0</v>
      </c>
      <c r="P13" s="77">
        <f t="array" ref="P13">index('Outdoor Crop Seasonality'!$E$2:$P$138,match( $B13,'Outdoor Crop Seasonality'!$B$2:$B$138,0),match(P$2,'Outdoor Crop Seasonality'!$E$1:$P$1,0))*vlookup($B13,'Outdoor Crop Baseline'!$B:$C,2,false)/10^3*(1+index('Outdoor Crop Production NW'!$K$2:$O$137,match( $B13,'Outdoor Crop Production NW'!$D$2:$D$137,0),match( P$1,'Outdoor Crop Production NW'!$E$1:$I$1,0)))</f>
        <v>0</v>
      </c>
      <c r="Q13" s="77">
        <f t="array" ref="Q13">index('Outdoor Crop Seasonality'!$E$2:$P$138,match( $B13,'Outdoor Crop Seasonality'!$B$2:$B$138,0),match(Q$2,'Outdoor Crop Seasonality'!$E$1:$P$1,0))*vlookup($B13,'Outdoor Crop Baseline'!$B:$C,2,false)/10^3*(1+index('Outdoor Crop Production NW'!$K$2:$O$137,match( $B13,'Outdoor Crop Production NW'!$D$2:$D$137,0),match( Q$1,'Outdoor Crop Production NW'!$E$1:$I$1,0)))</f>
        <v>0</v>
      </c>
      <c r="R13" s="77">
        <f t="array" ref="R13">index('Outdoor Crop Seasonality'!$E$2:$P$138,match( $B13,'Outdoor Crop Seasonality'!$B$2:$B$138,0),match(R$2,'Outdoor Crop Seasonality'!$E$1:$P$1,0))*vlookup($B13,'Outdoor Crop Baseline'!$B:$C,2,false)/10^3*(1+index('Outdoor Crop Production NW'!$K$2:$O$137,match( $B13,'Outdoor Crop Production NW'!$D$2:$D$137,0),match( R$1,'Outdoor Crop Production NW'!$E$1:$I$1,0)))</f>
        <v>0</v>
      </c>
      <c r="S13" s="77">
        <f t="array" ref="S13">index('Outdoor Crop Seasonality'!$E$2:$P$138,match( $B13,'Outdoor Crop Seasonality'!$B$2:$B$138,0),match(S$2,'Outdoor Crop Seasonality'!$E$1:$P$1,0))*vlookup($B13,'Outdoor Crop Baseline'!$B:$C,2,false)/10^3*(1+index('Outdoor Crop Production NW'!$K$2:$O$137,match( $B13,'Outdoor Crop Production NW'!$D$2:$D$137,0),match( S$1,'Outdoor Crop Production NW'!$E$1:$I$1,0)))</f>
        <v>0</v>
      </c>
      <c r="T13" s="77">
        <f t="array" ref="T13">index('Outdoor Crop Seasonality'!$E$2:$P$138,match( $B13,'Outdoor Crop Seasonality'!$B$2:$B$138,0),match(T$2,'Outdoor Crop Seasonality'!$E$1:$P$1,0))*vlookup($B13,'Outdoor Crop Baseline'!$B:$C,2,false)/10^3*(1+index('Outdoor Crop Production NW'!$K$2:$O$137,match( $B13,'Outdoor Crop Production NW'!$D$2:$D$137,0),match( T$1,'Outdoor Crop Production NW'!$E$1:$I$1,0)))</f>
        <v>2.592827985</v>
      </c>
      <c r="U13" s="77">
        <f t="array" ref="U13">index('Outdoor Crop Seasonality'!$E$2:$P$138,match( $B13,'Outdoor Crop Seasonality'!$B$2:$B$138,0),match(U$2,'Outdoor Crop Seasonality'!$E$1:$P$1,0))*vlookup($B13,'Outdoor Crop Baseline'!$B:$C,2,false)/10^3*(1+index('Outdoor Crop Production NW'!$K$2:$O$137,match( $B13,'Outdoor Crop Production NW'!$D$2:$D$137,0),match( U$1,'Outdoor Crop Production NW'!$E$1:$I$1,0)))</f>
        <v>2.592827985</v>
      </c>
      <c r="V13" s="77">
        <f t="array" ref="V13">index('Outdoor Crop Seasonality'!$E$2:$P$138,match( $B13,'Outdoor Crop Seasonality'!$B$2:$B$138,0),match(V$2,'Outdoor Crop Seasonality'!$E$1:$P$1,0))*vlookup($B13,'Outdoor Crop Baseline'!$B:$C,2,false)/10^3*(1+index('Outdoor Crop Production NW'!$K$2:$O$137,match( $B13,'Outdoor Crop Production NW'!$D$2:$D$137,0),match( V$1,'Outdoor Crop Production NW'!$E$1:$I$1,0)))</f>
        <v>2.592827985</v>
      </c>
      <c r="W13" s="77">
        <f t="array" ref="W13">index('Outdoor Crop Seasonality'!$E$2:$P$138,match( $B13,'Outdoor Crop Seasonality'!$B$2:$B$138,0),match(W$2,'Outdoor Crop Seasonality'!$E$1:$P$1,0))*vlookup($B13,'Outdoor Crop Baseline'!$B:$C,2,false)/10^3*(1+index('Outdoor Crop Production NW'!$K$2:$O$137,match( $B13,'Outdoor Crop Production NW'!$D$2:$D$137,0),match( W$1,'Outdoor Crop Production NW'!$E$1:$I$1,0)))</f>
        <v>2.592827985</v>
      </c>
      <c r="X13" s="77">
        <f t="array" ref="X13">index('Outdoor Crop Seasonality'!$E$2:$P$138,match( $B13,'Outdoor Crop Seasonality'!$B$2:$B$138,0),match(X$2,'Outdoor Crop Seasonality'!$E$1:$P$1,0))*vlookup($B13,'Outdoor Crop Baseline'!$B:$C,2,false)/10^3*(1+index('Outdoor Crop Production NW'!$K$2:$O$137,match( $B13,'Outdoor Crop Production NW'!$D$2:$D$137,0),match( X$1,'Outdoor Crop Production NW'!$E$1:$I$1,0)))</f>
        <v>0</v>
      </c>
      <c r="Y13" s="77">
        <f t="array" ref="Y13">index('Outdoor Crop Seasonality'!$E$2:$P$138,match( $B13,'Outdoor Crop Seasonality'!$B$2:$B$138,0),match(Y$2,'Outdoor Crop Seasonality'!$E$1:$P$1,0))*vlookup($B13,'Outdoor Crop Baseline'!$B:$C,2,false)/10^3*(1+index('Outdoor Crop Production NW'!$K$2:$O$137,match( $B13,'Outdoor Crop Production NW'!$D$2:$D$137,0),match( Y$1,'Outdoor Crop Production NW'!$E$1:$I$1,0)))</f>
        <v>0</v>
      </c>
      <c r="Z13" s="77">
        <f t="array" ref="Z13">index('Outdoor Crop Seasonality'!$E$2:$P$138,match( $B13,'Outdoor Crop Seasonality'!$B$2:$B$138,0),match(Z$2,'Outdoor Crop Seasonality'!$E$1:$P$1,0))*vlookup($B13,'Outdoor Crop Baseline'!$B:$C,2,false)/10^3*(1+index('Outdoor Crop Production NW'!$K$2:$O$137,match( $B13,'Outdoor Crop Production NW'!$D$2:$D$137,0),match( Z$1,'Outdoor Crop Production NW'!$E$1:$I$1,0)))</f>
        <v>0</v>
      </c>
    </row>
    <row r="14">
      <c r="A14" s="13" t="s">
        <v>54</v>
      </c>
      <c r="B14" s="13" t="s">
        <v>55</v>
      </c>
      <c r="C14" s="76">
        <f t="array" ref="C14">index('Outdoor Crop Seasonality'!$E$2:$P$138,match( $B14,'Outdoor Crop Seasonality'!$B$2:$B$138,0),match(C$2,'Outdoor Crop Seasonality'!$E$1:$P$1,0))*vlookup($B14,'Outdoor Crop Baseline'!$B:$C,2,false)/10^3*(1+index('Outdoor Crop Production NW'!$K$2:$O$137,match( $B14,'Outdoor Crop Production NW'!$D$2:$D$137,0),match( C$1,'Outdoor Crop Production NW'!$E$1:$I$1,0)))</f>
        <v>0</v>
      </c>
      <c r="D14" s="76">
        <f t="array" ref="D14">index('Outdoor Crop Seasonality'!$E$2:$P$138,match( $B14,'Outdoor Crop Seasonality'!$B$2:$B$138,0),match(D$2,'Outdoor Crop Seasonality'!$E$1:$P$1,0))*vlookup($B14,'Outdoor Crop Baseline'!$B:$C,2,false)/10^3*(1+index('Outdoor Crop Production NW'!$K$2:$O$137,match( $B14,'Outdoor Crop Production NW'!$D$2:$D$137,0),match( D$1,'Outdoor Crop Production NW'!$E$1:$I$1,0)))</f>
        <v>0</v>
      </c>
      <c r="E14" s="76">
        <f t="array" ref="E14">index('Outdoor Crop Seasonality'!$E$2:$P$138,match( $B14,'Outdoor Crop Seasonality'!$B$2:$B$138,0),match(E$2,'Outdoor Crop Seasonality'!$E$1:$P$1,0))*vlookup($B14,'Outdoor Crop Baseline'!$B:$C,2,false)/10^3*(1+index('Outdoor Crop Production NW'!$K$2:$O$137,match( $B14,'Outdoor Crop Production NW'!$D$2:$D$137,0),match( E$1,'Outdoor Crop Production NW'!$E$1:$I$1,0)))</f>
        <v>0</v>
      </c>
      <c r="F14" s="76">
        <f t="array" ref="F14">index('Outdoor Crop Seasonality'!$E$2:$P$138,match( $B14,'Outdoor Crop Seasonality'!$B$2:$B$138,0),match(F$2,'Outdoor Crop Seasonality'!$E$1:$P$1,0))*vlookup($B14,'Outdoor Crop Baseline'!$B:$C,2,false)/10^3*(1+index('Outdoor Crop Production NW'!$K$2:$O$137,match( $B14,'Outdoor Crop Production NW'!$D$2:$D$137,0),match( F$1,'Outdoor Crop Production NW'!$E$1:$I$1,0)))</f>
        <v>0</v>
      </c>
      <c r="G14" s="76">
        <f t="array" ref="G14">index('Outdoor Crop Seasonality'!$E$2:$P$138,match( $B14,'Outdoor Crop Seasonality'!$B$2:$B$138,0),match(G$2,'Outdoor Crop Seasonality'!$E$1:$P$1,0))*vlookup($B14,'Outdoor Crop Baseline'!$B:$C,2,false)/10^3*(1+index('Outdoor Crop Production NW'!$K$2:$O$137,match( $B14,'Outdoor Crop Production NW'!$D$2:$D$137,0),match( G$1,'Outdoor Crop Production NW'!$E$1:$I$1,0)))</f>
        <v>0</v>
      </c>
      <c r="H14" s="76">
        <f t="array" ref="H14">index('Outdoor Crop Seasonality'!$E$2:$P$138,match( $B14,'Outdoor Crop Seasonality'!$B$2:$B$138,0),match(H$2,'Outdoor Crop Seasonality'!$E$1:$P$1,0))*vlookup($B14,'Outdoor Crop Baseline'!$B:$C,2,false)/10^3*(1+index('Outdoor Crop Production NW'!$K$2:$O$137,match( $B14,'Outdoor Crop Production NW'!$D$2:$D$137,0),match( H$1,'Outdoor Crop Production NW'!$E$1:$I$1,0)))</f>
        <v>0</v>
      </c>
      <c r="I14" s="76">
        <f t="array" ref="I14">index('Outdoor Crop Seasonality'!$E$2:$P$138,match( $B14,'Outdoor Crop Seasonality'!$B$2:$B$138,0),match(I$2,'Outdoor Crop Seasonality'!$E$1:$P$1,0))*vlookup($B14,'Outdoor Crop Baseline'!$B:$C,2,false)/10^3*(1+index('Outdoor Crop Production NW'!$K$2:$O$137,match( $B14,'Outdoor Crop Production NW'!$D$2:$D$137,0),match( I$1,'Outdoor Crop Production NW'!$E$1:$I$1,0)))</f>
        <v>0</v>
      </c>
      <c r="J14" s="76">
        <f t="array" ref="J14">index('Outdoor Crop Seasonality'!$E$2:$P$138,match( $B14,'Outdoor Crop Seasonality'!$B$2:$B$138,0),match(J$2,'Outdoor Crop Seasonality'!$E$1:$P$1,0))*vlookup($B14,'Outdoor Crop Baseline'!$B:$C,2,false)/10^3*(1+index('Outdoor Crop Production NW'!$K$2:$O$137,match( $B14,'Outdoor Crop Production NW'!$D$2:$D$137,0),match( J$1,'Outdoor Crop Production NW'!$E$1:$I$1,0)))</f>
        <v>0</v>
      </c>
      <c r="K14" s="76">
        <f t="array" ref="K14">index('Outdoor Crop Seasonality'!$E$2:$P$138,match( $B14,'Outdoor Crop Seasonality'!$B$2:$B$138,0),match(K$2,'Outdoor Crop Seasonality'!$E$1:$P$1,0))*vlookup($B14,'Outdoor Crop Baseline'!$B:$C,2,false)/10^3*(1+index('Outdoor Crop Production NW'!$K$2:$O$137,match( $B14,'Outdoor Crop Production NW'!$D$2:$D$137,0),match( K$1,'Outdoor Crop Production NW'!$E$1:$I$1,0)))</f>
        <v>0</v>
      </c>
      <c r="L14" s="76">
        <f t="array" ref="L14">index('Outdoor Crop Seasonality'!$E$2:$P$138,match( $B14,'Outdoor Crop Seasonality'!$B$2:$B$138,0),match(L$2,'Outdoor Crop Seasonality'!$E$1:$P$1,0))*vlookup($B14,'Outdoor Crop Baseline'!$B:$C,2,false)/10^3*(1+index('Outdoor Crop Production NW'!$K$2:$O$137,match( $B14,'Outdoor Crop Production NW'!$D$2:$D$137,0),match( L$1,'Outdoor Crop Production NW'!$E$1:$I$1,0)))</f>
        <v>0</v>
      </c>
      <c r="M14" s="76">
        <f t="array" ref="M14">index('Outdoor Crop Seasonality'!$E$2:$P$138,match( $B14,'Outdoor Crop Seasonality'!$B$2:$B$138,0),match(M$2,'Outdoor Crop Seasonality'!$E$1:$P$1,0))*vlookup($B14,'Outdoor Crop Baseline'!$B:$C,2,false)/10^3*(1+index('Outdoor Crop Production NW'!$K$2:$O$137,match( $B14,'Outdoor Crop Production NW'!$D$2:$D$137,0),match( M$1,'Outdoor Crop Production NW'!$E$1:$I$1,0)))</f>
        <v>0</v>
      </c>
      <c r="N14" s="76">
        <f t="array" ref="N14">index('Outdoor Crop Seasonality'!$E$2:$P$138,match( $B14,'Outdoor Crop Seasonality'!$B$2:$B$138,0),match(N$2,'Outdoor Crop Seasonality'!$E$1:$P$1,0))*vlookup($B14,'Outdoor Crop Baseline'!$B:$C,2,false)/10^3*(1+index('Outdoor Crop Production NW'!$K$2:$O$137,match( $B14,'Outdoor Crop Production NW'!$D$2:$D$137,0),match( N$1,'Outdoor Crop Production NW'!$E$1:$I$1,0)))</f>
        <v>0</v>
      </c>
      <c r="O14" s="77">
        <f t="array" ref="O14">index('Outdoor Crop Seasonality'!$E$2:$P$138,match( $B14,'Outdoor Crop Seasonality'!$B$2:$B$138,0),match(O$2,'Outdoor Crop Seasonality'!$E$1:$P$1,0))*vlookup($B14,'Outdoor Crop Baseline'!$B:$C,2,false)/10^3*(1+index('Outdoor Crop Production NW'!$K$2:$O$137,match( $B14,'Outdoor Crop Production NW'!$D$2:$D$137,0),match( O$1,'Outdoor Crop Production NW'!$E$1:$I$1,0)))</f>
        <v>0</v>
      </c>
      <c r="P14" s="77">
        <f t="array" ref="P14">index('Outdoor Crop Seasonality'!$E$2:$P$138,match( $B14,'Outdoor Crop Seasonality'!$B$2:$B$138,0),match(P$2,'Outdoor Crop Seasonality'!$E$1:$P$1,0))*vlookup($B14,'Outdoor Crop Baseline'!$B:$C,2,false)/10^3*(1+index('Outdoor Crop Production NW'!$K$2:$O$137,match( $B14,'Outdoor Crop Production NW'!$D$2:$D$137,0),match( P$1,'Outdoor Crop Production NW'!$E$1:$I$1,0)))</f>
        <v>0</v>
      </c>
      <c r="Q14" s="77">
        <f t="array" ref="Q14">index('Outdoor Crop Seasonality'!$E$2:$P$138,match( $B14,'Outdoor Crop Seasonality'!$B$2:$B$138,0),match(Q$2,'Outdoor Crop Seasonality'!$E$1:$P$1,0))*vlookup($B14,'Outdoor Crop Baseline'!$B:$C,2,false)/10^3*(1+index('Outdoor Crop Production NW'!$K$2:$O$137,match( $B14,'Outdoor Crop Production NW'!$D$2:$D$137,0),match( Q$1,'Outdoor Crop Production NW'!$E$1:$I$1,0)))</f>
        <v>0</v>
      </c>
      <c r="R14" s="77">
        <f t="array" ref="R14">index('Outdoor Crop Seasonality'!$E$2:$P$138,match( $B14,'Outdoor Crop Seasonality'!$B$2:$B$138,0),match(R$2,'Outdoor Crop Seasonality'!$E$1:$P$1,0))*vlookup($B14,'Outdoor Crop Baseline'!$B:$C,2,false)/10^3*(1+index('Outdoor Crop Production NW'!$K$2:$O$137,match( $B14,'Outdoor Crop Production NW'!$D$2:$D$137,0),match( R$1,'Outdoor Crop Production NW'!$E$1:$I$1,0)))</f>
        <v>0</v>
      </c>
      <c r="S14" s="77">
        <f t="array" ref="S14">index('Outdoor Crop Seasonality'!$E$2:$P$138,match( $B14,'Outdoor Crop Seasonality'!$B$2:$B$138,0),match(S$2,'Outdoor Crop Seasonality'!$E$1:$P$1,0))*vlookup($B14,'Outdoor Crop Baseline'!$B:$C,2,false)/10^3*(1+index('Outdoor Crop Production NW'!$K$2:$O$137,match( $B14,'Outdoor Crop Production NW'!$D$2:$D$137,0),match( S$1,'Outdoor Crop Production NW'!$E$1:$I$1,0)))</f>
        <v>0</v>
      </c>
      <c r="T14" s="77">
        <f t="array" ref="T14">index('Outdoor Crop Seasonality'!$E$2:$P$138,match( $B14,'Outdoor Crop Seasonality'!$B$2:$B$138,0),match(T$2,'Outdoor Crop Seasonality'!$E$1:$P$1,0))*vlookup($B14,'Outdoor Crop Baseline'!$B:$C,2,false)/10^3*(1+index('Outdoor Crop Production NW'!$K$2:$O$137,match( $B14,'Outdoor Crop Production NW'!$D$2:$D$137,0),match( T$1,'Outdoor Crop Production NW'!$E$1:$I$1,0)))</f>
        <v>0</v>
      </c>
      <c r="U14" s="77">
        <f t="array" ref="U14">index('Outdoor Crop Seasonality'!$E$2:$P$138,match( $B14,'Outdoor Crop Seasonality'!$B$2:$B$138,0),match(U$2,'Outdoor Crop Seasonality'!$E$1:$P$1,0))*vlookup($B14,'Outdoor Crop Baseline'!$B:$C,2,false)/10^3*(1+index('Outdoor Crop Production NW'!$K$2:$O$137,match( $B14,'Outdoor Crop Production NW'!$D$2:$D$137,0),match( U$1,'Outdoor Crop Production NW'!$E$1:$I$1,0)))</f>
        <v>0</v>
      </c>
      <c r="V14" s="77">
        <f t="array" ref="V14">index('Outdoor Crop Seasonality'!$E$2:$P$138,match( $B14,'Outdoor Crop Seasonality'!$B$2:$B$138,0),match(V$2,'Outdoor Crop Seasonality'!$E$1:$P$1,0))*vlookup($B14,'Outdoor Crop Baseline'!$B:$C,2,false)/10^3*(1+index('Outdoor Crop Production NW'!$K$2:$O$137,match( $B14,'Outdoor Crop Production NW'!$D$2:$D$137,0),match( V$1,'Outdoor Crop Production NW'!$E$1:$I$1,0)))</f>
        <v>0</v>
      </c>
      <c r="W14" s="77">
        <f t="array" ref="W14">index('Outdoor Crop Seasonality'!$E$2:$P$138,match( $B14,'Outdoor Crop Seasonality'!$B$2:$B$138,0),match(W$2,'Outdoor Crop Seasonality'!$E$1:$P$1,0))*vlookup($B14,'Outdoor Crop Baseline'!$B:$C,2,false)/10^3*(1+index('Outdoor Crop Production NW'!$K$2:$O$137,match( $B14,'Outdoor Crop Production NW'!$D$2:$D$137,0),match( W$1,'Outdoor Crop Production NW'!$E$1:$I$1,0)))</f>
        <v>0</v>
      </c>
      <c r="X14" s="77">
        <f t="array" ref="X14">index('Outdoor Crop Seasonality'!$E$2:$P$138,match( $B14,'Outdoor Crop Seasonality'!$B$2:$B$138,0),match(X$2,'Outdoor Crop Seasonality'!$E$1:$P$1,0))*vlookup($B14,'Outdoor Crop Baseline'!$B:$C,2,false)/10^3*(1+index('Outdoor Crop Production NW'!$K$2:$O$137,match( $B14,'Outdoor Crop Production NW'!$D$2:$D$137,0),match( X$1,'Outdoor Crop Production NW'!$E$1:$I$1,0)))</f>
        <v>0</v>
      </c>
      <c r="Y14" s="77">
        <f t="array" ref="Y14">index('Outdoor Crop Seasonality'!$E$2:$P$138,match( $B14,'Outdoor Crop Seasonality'!$B$2:$B$138,0),match(Y$2,'Outdoor Crop Seasonality'!$E$1:$P$1,0))*vlookup($B14,'Outdoor Crop Baseline'!$B:$C,2,false)/10^3*(1+index('Outdoor Crop Production NW'!$K$2:$O$137,match( $B14,'Outdoor Crop Production NW'!$D$2:$D$137,0),match( Y$1,'Outdoor Crop Production NW'!$E$1:$I$1,0)))</f>
        <v>0</v>
      </c>
      <c r="Z14" s="77">
        <f t="array" ref="Z14">index('Outdoor Crop Seasonality'!$E$2:$P$138,match( $B14,'Outdoor Crop Seasonality'!$B$2:$B$138,0),match(Z$2,'Outdoor Crop Seasonality'!$E$1:$P$1,0))*vlookup($B14,'Outdoor Crop Baseline'!$B:$C,2,false)/10^3*(1+index('Outdoor Crop Production NW'!$K$2:$O$137,match( $B14,'Outdoor Crop Production NW'!$D$2:$D$137,0),match( Z$1,'Outdoor Crop Production NW'!$E$1:$I$1,0)))</f>
        <v>0</v>
      </c>
    </row>
    <row r="15">
      <c r="A15" s="13" t="s">
        <v>56</v>
      </c>
      <c r="B15" s="13" t="s">
        <v>57</v>
      </c>
      <c r="C15" s="76">
        <f t="array" ref="C15">index('Outdoor Crop Seasonality'!$E$2:$P$138,match( $B15,'Outdoor Crop Seasonality'!$B$2:$B$138,0),match(C$2,'Outdoor Crop Seasonality'!$E$1:$P$1,0))*vlookup($B15,'Outdoor Crop Baseline'!$B:$C,2,false)/10^3*(1+index('Outdoor Crop Production NW'!$K$2:$O$137,match( $B15,'Outdoor Crop Production NW'!$D$2:$D$137,0),match( C$1,'Outdoor Crop Production NW'!$E$1:$I$1,0)))</f>
        <v>7.350987108</v>
      </c>
      <c r="D15" s="76">
        <f t="array" ref="D15">index('Outdoor Crop Seasonality'!$E$2:$P$138,match( $B15,'Outdoor Crop Seasonality'!$B$2:$B$138,0),match(D$2,'Outdoor Crop Seasonality'!$E$1:$P$1,0))*vlookup($B15,'Outdoor Crop Baseline'!$B:$C,2,false)/10^3*(1+index('Outdoor Crop Production NW'!$K$2:$O$137,match( $B15,'Outdoor Crop Production NW'!$D$2:$D$137,0),match( D$1,'Outdoor Crop Production NW'!$E$1:$I$1,0)))</f>
        <v>7.350987108</v>
      </c>
      <c r="E15" s="76">
        <f t="array" ref="E15">index('Outdoor Crop Seasonality'!$E$2:$P$138,match( $B15,'Outdoor Crop Seasonality'!$B$2:$B$138,0),match(E$2,'Outdoor Crop Seasonality'!$E$1:$P$1,0))*vlookup($B15,'Outdoor Crop Baseline'!$B:$C,2,false)/10^3*(1+index('Outdoor Crop Production NW'!$K$2:$O$137,match( $B15,'Outdoor Crop Production NW'!$D$2:$D$137,0),match( E$1,'Outdoor Crop Production NW'!$E$1:$I$1,0)))</f>
        <v>7.350987108</v>
      </c>
      <c r="F15" s="76">
        <f t="array" ref="F15">index('Outdoor Crop Seasonality'!$E$2:$P$138,match( $B15,'Outdoor Crop Seasonality'!$B$2:$B$138,0),match(F$2,'Outdoor Crop Seasonality'!$E$1:$P$1,0))*vlookup($B15,'Outdoor Crop Baseline'!$B:$C,2,false)/10^3*(1+index('Outdoor Crop Production NW'!$K$2:$O$137,match( $B15,'Outdoor Crop Production NW'!$D$2:$D$137,0),match( F$1,'Outdoor Crop Production NW'!$E$1:$I$1,0)))</f>
        <v>7.350987108</v>
      </c>
      <c r="G15" s="76">
        <f t="array" ref="G15">index('Outdoor Crop Seasonality'!$E$2:$P$138,match( $B15,'Outdoor Crop Seasonality'!$B$2:$B$138,0),match(G$2,'Outdoor Crop Seasonality'!$E$1:$P$1,0))*vlookup($B15,'Outdoor Crop Baseline'!$B:$C,2,false)/10^3*(1+index('Outdoor Crop Production NW'!$K$2:$O$137,match( $B15,'Outdoor Crop Production NW'!$D$2:$D$137,0),match( G$1,'Outdoor Crop Production NW'!$E$1:$I$1,0)))</f>
        <v>0</v>
      </c>
      <c r="H15" s="76">
        <f t="array" ref="H15">index('Outdoor Crop Seasonality'!$E$2:$P$138,match( $B15,'Outdoor Crop Seasonality'!$B$2:$B$138,0),match(H$2,'Outdoor Crop Seasonality'!$E$1:$P$1,0))*vlookup($B15,'Outdoor Crop Baseline'!$B:$C,2,false)/10^3*(1+index('Outdoor Crop Production NW'!$K$2:$O$137,match( $B15,'Outdoor Crop Production NW'!$D$2:$D$137,0),match( H$1,'Outdoor Crop Production NW'!$E$1:$I$1,0)))</f>
        <v>1058.407988</v>
      </c>
      <c r="I15" s="76">
        <f t="array" ref="I15">index('Outdoor Crop Seasonality'!$E$2:$P$138,match( $B15,'Outdoor Crop Seasonality'!$B$2:$B$138,0),match(I$2,'Outdoor Crop Seasonality'!$E$1:$P$1,0))*vlookup($B15,'Outdoor Crop Baseline'!$B:$C,2,false)/10^3*(1+index('Outdoor Crop Production NW'!$K$2:$O$137,match( $B15,'Outdoor Crop Production NW'!$D$2:$D$137,0),match( I$1,'Outdoor Crop Production NW'!$E$1:$I$1,0)))</f>
        <v>1058.407988</v>
      </c>
      <c r="J15" s="76">
        <f t="array" ref="J15">index('Outdoor Crop Seasonality'!$E$2:$P$138,match( $B15,'Outdoor Crop Seasonality'!$B$2:$B$138,0),match(J$2,'Outdoor Crop Seasonality'!$E$1:$P$1,0))*vlookup($B15,'Outdoor Crop Baseline'!$B:$C,2,false)/10^3*(1+index('Outdoor Crop Production NW'!$K$2:$O$137,match( $B15,'Outdoor Crop Production NW'!$D$2:$D$137,0),match( J$1,'Outdoor Crop Production NW'!$E$1:$I$1,0)))</f>
        <v>1058.407988</v>
      </c>
      <c r="K15" s="76">
        <f t="array" ref="K15">index('Outdoor Crop Seasonality'!$E$2:$P$138,match( $B15,'Outdoor Crop Seasonality'!$B$2:$B$138,0),match(K$2,'Outdoor Crop Seasonality'!$E$1:$P$1,0))*vlookup($B15,'Outdoor Crop Baseline'!$B:$C,2,false)/10^3*(1+index('Outdoor Crop Production NW'!$K$2:$O$137,match( $B15,'Outdoor Crop Production NW'!$D$2:$D$137,0),match( K$1,'Outdoor Crop Production NW'!$E$1:$I$1,0)))</f>
        <v>1058.407988</v>
      </c>
      <c r="L15" s="76">
        <f t="array" ref="L15">index('Outdoor Crop Seasonality'!$E$2:$P$138,match( $B15,'Outdoor Crop Seasonality'!$B$2:$B$138,0),match(L$2,'Outdoor Crop Seasonality'!$E$1:$P$1,0))*vlookup($B15,'Outdoor Crop Baseline'!$B:$C,2,false)/10^3*(1+index('Outdoor Crop Production NW'!$K$2:$O$137,match( $B15,'Outdoor Crop Production NW'!$D$2:$D$137,0),match( L$1,'Outdoor Crop Production NW'!$E$1:$I$1,0)))</f>
        <v>0</v>
      </c>
      <c r="M15" s="76">
        <f t="array" ref="M15">index('Outdoor Crop Seasonality'!$E$2:$P$138,match( $B15,'Outdoor Crop Seasonality'!$B$2:$B$138,0),match(M$2,'Outdoor Crop Seasonality'!$E$1:$P$1,0))*vlookup($B15,'Outdoor Crop Baseline'!$B:$C,2,false)/10^3*(1+index('Outdoor Crop Production NW'!$K$2:$O$137,match( $B15,'Outdoor Crop Production NW'!$D$2:$D$137,0),match( M$1,'Outdoor Crop Production NW'!$E$1:$I$1,0)))</f>
        <v>0</v>
      </c>
      <c r="N15" s="76">
        <f t="array" ref="N15">index('Outdoor Crop Seasonality'!$E$2:$P$138,match( $B15,'Outdoor Crop Seasonality'!$B$2:$B$138,0),match(N$2,'Outdoor Crop Seasonality'!$E$1:$P$1,0))*vlookup($B15,'Outdoor Crop Baseline'!$B:$C,2,false)/10^3*(1+index('Outdoor Crop Production NW'!$K$2:$O$137,match( $B15,'Outdoor Crop Production NW'!$D$2:$D$137,0),match( N$1,'Outdoor Crop Production NW'!$E$1:$I$1,0)))</f>
        <v>0</v>
      </c>
      <c r="O15" s="77">
        <f t="array" ref="O15">index('Outdoor Crop Seasonality'!$E$2:$P$138,match( $B15,'Outdoor Crop Seasonality'!$B$2:$B$138,0),match(O$2,'Outdoor Crop Seasonality'!$E$1:$P$1,0))*vlookup($B15,'Outdoor Crop Baseline'!$B:$C,2,false)/10^3*(1+index('Outdoor Crop Production NW'!$K$2:$O$137,match( $B15,'Outdoor Crop Production NW'!$D$2:$D$137,0),match( O$1,'Outdoor Crop Production NW'!$E$1:$I$1,0)))</f>
        <v>2.434811753</v>
      </c>
      <c r="P15" s="77">
        <f t="array" ref="P15">index('Outdoor Crop Seasonality'!$E$2:$P$138,match( $B15,'Outdoor Crop Seasonality'!$B$2:$B$138,0),match(P$2,'Outdoor Crop Seasonality'!$E$1:$P$1,0))*vlookup($B15,'Outdoor Crop Baseline'!$B:$C,2,false)/10^3*(1+index('Outdoor Crop Production NW'!$K$2:$O$137,match( $B15,'Outdoor Crop Production NW'!$D$2:$D$137,0),match( P$1,'Outdoor Crop Production NW'!$E$1:$I$1,0)))</f>
        <v>2.434811753</v>
      </c>
      <c r="Q15" s="77">
        <f t="array" ref="Q15">index('Outdoor Crop Seasonality'!$E$2:$P$138,match( $B15,'Outdoor Crop Seasonality'!$B$2:$B$138,0),match(Q$2,'Outdoor Crop Seasonality'!$E$1:$P$1,0))*vlookup($B15,'Outdoor Crop Baseline'!$B:$C,2,false)/10^3*(1+index('Outdoor Crop Production NW'!$K$2:$O$137,match( $B15,'Outdoor Crop Production NW'!$D$2:$D$137,0),match( Q$1,'Outdoor Crop Production NW'!$E$1:$I$1,0)))</f>
        <v>2.434811753</v>
      </c>
      <c r="R15" s="77">
        <f t="array" ref="R15">index('Outdoor Crop Seasonality'!$E$2:$P$138,match( $B15,'Outdoor Crop Seasonality'!$B$2:$B$138,0),match(R$2,'Outdoor Crop Seasonality'!$E$1:$P$1,0))*vlookup($B15,'Outdoor Crop Baseline'!$B:$C,2,false)/10^3*(1+index('Outdoor Crop Production NW'!$K$2:$O$137,match( $B15,'Outdoor Crop Production NW'!$D$2:$D$137,0),match( R$1,'Outdoor Crop Production NW'!$E$1:$I$1,0)))</f>
        <v>2.434811753</v>
      </c>
      <c r="S15" s="77">
        <f t="array" ref="S15">index('Outdoor Crop Seasonality'!$E$2:$P$138,match( $B15,'Outdoor Crop Seasonality'!$B$2:$B$138,0),match(S$2,'Outdoor Crop Seasonality'!$E$1:$P$1,0))*vlookup($B15,'Outdoor Crop Baseline'!$B:$C,2,false)/10^3*(1+index('Outdoor Crop Production NW'!$K$2:$O$137,match( $B15,'Outdoor Crop Production NW'!$D$2:$D$137,0),match( S$1,'Outdoor Crop Production NW'!$E$1:$I$1,0)))</f>
        <v>0</v>
      </c>
      <c r="T15" s="77">
        <f t="array" ref="T15">index('Outdoor Crop Seasonality'!$E$2:$P$138,match( $B15,'Outdoor Crop Seasonality'!$B$2:$B$138,0),match(T$2,'Outdoor Crop Seasonality'!$E$1:$P$1,0))*vlookup($B15,'Outdoor Crop Baseline'!$B:$C,2,false)/10^3*(1+index('Outdoor Crop Production NW'!$K$2:$O$137,match( $B15,'Outdoor Crop Production NW'!$D$2:$D$137,0),match( T$1,'Outdoor Crop Production NW'!$E$1:$I$1,0)))</f>
        <v>350.5684571</v>
      </c>
      <c r="U15" s="77">
        <f t="array" ref="U15">index('Outdoor Crop Seasonality'!$E$2:$P$138,match( $B15,'Outdoor Crop Seasonality'!$B$2:$B$138,0),match(U$2,'Outdoor Crop Seasonality'!$E$1:$P$1,0))*vlookup($B15,'Outdoor Crop Baseline'!$B:$C,2,false)/10^3*(1+index('Outdoor Crop Production NW'!$K$2:$O$137,match( $B15,'Outdoor Crop Production NW'!$D$2:$D$137,0),match( U$1,'Outdoor Crop Production NW'!$E$1:$I$1,0)))</f>
        <v>350.5684571</v>
      </c>
      <c r="V15" s="77">
        <f t="array" ref="V15">index('Outdoor Crop Seasonality'!$E$2:$P$138,match( $B15,'Outdoor Crop Seasonality'!$B$2:$B$138,0),match(V$2,'Outdoor Crop Seasonality'!$E$1:$P$1,0))*vlookup($B15,'Outdoor Crop Baseline'!$B:$C,2,false)/10^3*(1+index('Outdoor Crop Production NW'!$K$2:$O$137,match( $B15,'Outdoor Crop Production NW'!$D$2:$D$137,0),match( V$1,'Outdoor Crop Production NW'!$E$1:$I$1,0)))</f>
        <v>350.5684571</v>
      </c>
      <c r="W15" s="77">
        <f t="array" ref="W15">index('Outdoor Crop Seasonality'!$E$2:$P$138,match( $B15,'Outdoor Crop Seasonality'!$B$2:$B$138,0),match(W$2,'Outdoor Crop Seasonality'!$E$1:$P$1,0))*vlookup($B15,'Outdoor Crop Baseline'!$B:$C,2,false)/10^3*(1+index('Outdoor Crop Production NW'!$K$2:$O$137,match( $B15,'Outdoor Crop Production NW'!$D$2:$D$137,0),match( W$1,'Outdoor Crop Production NW'!$E$1:$I$1,0)))</f>
        <v>350.5684571</v>
      </c>
      <c r="X15" s="77">
        <f t="array" ref="X15">index('Outdoor Crop Seasonality'!$E$2:$P$138,match( $B15,'Outdoor Crop Seasonality'!$B$2:$B$138,0),match(X$2,'Outdoor Crop Seasonality'!$E$1:$P$1,0))*vlookup($B15,'Outdoor Crop Baseline'!$B:$C,2,false)/10^3*(1+index('Outdoor Crop Production NW'!$K$2:$O$137,match( $B15,'Outdoor Crop Production NW'!$D$2:$D$137,0),match( X$1,'Outdoor Crop Production NW'!$E$1:$I$1,0)))</f>
        <v>0</v>
      </c>
      <c r="Y15" s="77">
        <f t="array" ref="Y15">index('Outdoor Crop Seasonality'!$E$2:$P$138,match( $B15,'Outdoor Crop Seasonality'!$B$2:$B$138,0),match(Y$2,'Outdoor Crop Seasonality'!$E$1:$P$1,0))*vlookup($B15,'Outdoor Crop Baseline'!$B:$C,2,false)/10^3*(1+index('Outdoor Crop Production NW'!$K$2:$O$137,match( $B15,'Outdoor Crop Production NW'!$D$2:$D$137,0),match( Y$1,'Outdoor Crop Production NW'!$E$1:$I$1,0)))</f>
        <v>0</v>
      </c>
      <c r="Z15" s="77">
        <f t="array" ref="Z15">index('Outdoor Crop Seasonality'!$E$2:$P$138,match( $B15,'Outdoor Crop Seasonality'!$B$2:$B$138,0),match(Z$2,'Outdoor Crop Seasonality'!$E$1:$P$1,0))*vlookup($B15,'Outdoor Crop Baseline'!$B:$C,2,false)/10^3*(1+index('Outdoor Crop Production NW'!$K$2:$O$137,match( $B15,'Outdoor Crop Production NW'!$D$2:$D$137,0),match( Z$1,'Outdoor Crop Production NW'!$E$1:$I$1,0)))</f>
        <v>0</v>
      </c>
    </row>
    <row r="16">
      <c r="A16" s="13" t="s">
        <v>58</v>
      </c>
      <c r="B16" s="13" t="s">
        <v>59</v>
      </c>
      <c r="C16" s="76">
        <f t="array" ref="C16">index('Outdoor Crop Seasonality'!$E$2:$P$138,match( $B16,'Outdoor Crop Seasonality'!$B$2:$B$138,0),match(C$2,'Outdoor Crop Seasonality'!$E$1:$P$1,0))*vlookup($B16,'Outdoor Crop Baseline'!$B:$C,2,false)/10^3*(1+index('Outdoor Crop Production NW'!$K$2:$O$137,match( $B16,'Outdoor Crop Production NW'!$D$2:$D$137,0),match( C$1,'Outdoor Crop Production NW'!$E$1:$I$1,0)))</f>
        <v>0</v>
      </c>
      <c r="D16" s="76">
        <f t="array" ref="D16">index('Outdoor Crop Seasonality'!$E$2:$P$138,match( $B16,'Outdoor Crop Seasonality'!$B$2:$B$138,0),match(D$2,'Outdoor Crop Seasonality'!$E$1:$P$1,0))*vlookup($B16,'Outdoor Crop Baseline'!$B:$C,2,false)/10^3*(1+index('Outdoor Crop Production NW'!$K$2:$O$137,match( $B16,'Outdoor Crop Production NW'!$D$2:$D$137,0),match( D$1,'Outdoor Crop Production NW'!$E$1:$I$1,0)))</f>
        <v>0</v>
      </c>
      <c r="E16" s="76">
        <f t="array" ref="E16">index('Outdoor Crop Seasonality'!$E$2:$P$138,match( $B16,'Outdoor Crop Seasonality'!$B$2:$B$138,0),match(E$2,'Outdoor Crop Seasonality'!$E$1:$P$1,0))*vlookup($B16,'Outdoor Crop Baseline'!$B:$C,2,false)/10^3*(1+index('Outdoor Crop Production NW'!$K$2:$O$137,match( $B16,'Outdoor Crop Production NW'!$D$2:$D$137,0),match( E$1,'Outdoor Crop Production NW'!$E$1:$I$1,0)))</f>
        <v>0.5159468315</v>
      </c>
      <c r="F16" s="76">
        <f t="array" ref="F16">index('Outdoor Crop Seasonality'!$E$2:$P$138,match( $B16,'Outdoor Crop Seasonality'!$B$2:$B$138,0),match(F$2,'Outdoor Crop Seasonality'!$E$1:$P$1,0))*vlookup($B16,'Outdoor Crop Baseline'!$B:$C,2,false)/10^3*(1+index('Outdoor Crop Production NW'!$K$2:$O$137,match( $B16,'Outdoor Crop Production NW'!$D$2:$D$137,0),match( F$1,'Outdoor Crop Production NW'!$E$1:$I$1,0)))</f>
        <v>0.5159468315</v>
      </c>
      <c r="G16" s="76">
        <f t="array" ref="G16">index('Outdoor Crop Seasonality'!$E$2:$P$138,match( $B16,'Outdoor Crop Seasonality'!$B$2:$B$138,0),match(G$2,'Outdoor Crop Seasonality'!$E$1:$P$1,0))*vlookup($B16,'Outdoor Crop Baseline'!$B:$C,2,false)/10^3*(1+index('Outdoor Crop Production NW'!$K$2:$O$137,match( $B16,'Outdoor Crop Production NW'!$D$2:$D$137,0),match( G$1,'Outdoor Crop Production NW'!$E$1:$I$1,0)))</f>
        <v>0.5159468315</v>
      </c>
      <c r="H16" s="76">
        <f t="array" ref="H16">index('Outdoor Crop Seasonality'!$E$2:$P$138,match( $B16,'Outdoor Crop Seasonality'!$B$2:$B$138,0),match(H$2,'Outdoor Crop Seasonality'!$E$1:$P$1,0))*vlookup($B16,'Outdoor Crop Baseline'!$B:$C,2,false)/10^3*(1+index('Outdoor Crop Production NW'!$K$2:$O$137,match( $B16,'Outdoor Crop Production NW'!$D$2:$D$137,0),match( H$1,'Outdoor Crop Production NW'!$E$1:$I$1,0)))</f>
        <v>13.11250321</v>
      </c>
      <c r="I16" s="76">
        <f t="array" ref="I16">index('Outdoor Crop Seasonality'!$E$2:$P$138,match( $B16,'Outdoor Crop Seasonality'!$B$2:$B$138,0),match(I$2,'Outdoor Crop Seasonality'!$E$1:$P$1,0))*vlookup($B16,'Outdoor Crop Baseline'!$B:$C,2,false)/10^3*(1+index('Outdoor Crop Production NW'!$K$2:$O$137,match( $B16,'Outdoor Crop Production NW'!$D$2:$D$137,0),match( I$1,'Outdoor Crop Production NW'!$E$1:$I$1,0)))</f>
        <v>12.59655638</v>
      </c>
      <c r="J16" s="76">
        <f t="array" ref="J16">index('Outdoor Crop Seasonality'!$E$2:$P$138,match( $B16,'Outdoor Crop Seasonality'!$B$2:$B$138,0),match(J$2,'Outdoor Crop Seasonality'!$E$1:$P$1,0))*vlookup($B16,'Outdoor Crop Baseline'!$B:$C,2,false)/10^3*(1+index('Outdoor Crop Production NW'!$K$2:$O$137,match( $B16,'Outdoor Crop Production NW'!$D$2:$D$137,0),match( J$1,'Outdoor Crop Production NW'!$E$1:$I$1,0)))</f>
        <v>12.59655638</v>
      </c>
      <c r="K16" s="76">
        <f t="array" ref="K16">index('Outdoor Crop Seasonality'!$E$2:$P$138,match( $B16,'Outdoor Crop Seasonality'!$B$2:$B$138,0),match(K$2,'Outdoor Crop Seasonality'!$E$1:$P$1,0))*vlookup($B16,'Outdoor Crop Baseline'!$B:$C,2,false)/10^3*(1+index('Outdoor Crop Production NW'!$K$2:$O$137,match( $B16,'Outdoor Crop Production NW'!$D$2:$D$137,0),match( K$1,'Outdoor Crop Production NW'!$E$1:$I$1,0)))</f>
        <v>12.59655638</v>
      </c>
      <c r="L16" s="76">
        <f t="array" ref="L16">index('Outdoor Crop Seasonality'!$E$2:$P$138,match( $B16,'Outdoor Crop Seasonality'!$B$2:$B$138,0),match(L$2,'Outdoor Crop Seasonality'!$E$1:$P$1,0))*vlookup($B16,'Outdoor Crop Baseline'!$B:$C,2,false)/10^3*(1+index('Outdoor Crop Production NW'!$K$2:$O$137,match( $B16,'Outdoor Crop Production NW'!$D$2:$D$137,0),match( L$1,'Outdoor Crop Production NW'!$E$1:$I$1,0)))</f>
        <v>0</v>
      </c>
      <c r="M16" s="76">
        <f t="array" ref="M16">index('Outdoor Crop Seasonality'!$E$2:$P$138,match( $B16,'Outdoor Crop Seasonality'!$B$2:$B$138,0),match(M$2,'Outdoor Crop Seasonality'!$E$1:$P$1,0))*vlookup($B16,'Outdoor Crop Baseline'!$B:$C,2,false)/10^3*(1+index('Outdoor Crop Production NW'!$K$2:$O$137,match( $B16,'Outdoor Crop Production NW'!$D$2:$D$137,0),match( M$1,'Outdoor Crop Production NW'!$E$1:$I$1,0)))</f>
        <v>0</v>
      </c>
      <c r="N16" s="76">
        <f t="array" ref="N16">index('Outdoor Crop Seasonality'!$E$2:$P$138,match( $B16,'Outdoor Crop Seasonality'!$B$2:$B$138,0),match(N$2,'Outdoor Crop Seasonality'!$E$1:$P$1,0))*vlookup($B16,'Outdoor Crop Baseline'!$B:$C,2,false)/10^3*(1+index('Outdoor Crop Production NW'!$K$2:$O$137,match( $B16,'Outdoor Crop Production NW'!$D$2:$D$137,0),match( N$1,'Outdoor Crop Production NW'!$E$1:$I$1,0)))</f>
        <v>0</v>
      </c>
      <c r="O16" s="77">
        <f t="array" ref="O16">index('Outdoor Crop Seasonality'!$E$2:$P$138,match( $B16,'Outdoor Crop Seasonality'!$B$2:$B$138,0),match(O$2,'Outdoor Crop Seasonality'!$E$1:$P$1,0))*vlookup($B16,'Outdoor Crop Baseline'!$B:$C,2,false)/10^3*(1+index('Outdoor Crop Production NW'!$K$2:$O$137,match( $B16,'Outdoor Crop Production NW'!$D$2:$D$137,0),match( O$1,'Outdoor Crop Production NW'!$E$1:$I$1,0)))</f>
        <v>0</v>
      </c>
      <c r="P16" s="77">
        <f t="array" ref="P16">index('Outdoor Crop Seasonality'!$E$2:$P$138,match( $B16,'Outdoor Crop Seasonality'!$B$2:$B$138,0),match(P$2,'Outdoor Crop Seasonality'!$E$1:$P$1,0))*vlookup($B16,'Outdoor Crop Baseline'!$B:$C,2,false)/10^3*(1+index('Outdoor Crop Production NW'!$K$2:$O$137,match( $B16,'Outdoor Crop Production NW'!$D$2:$D$137,0),match( P$1,'Outdoor Crop Production NW'!$E$1:$I$1,0)))</f>
        <v>0</v>
      </c>
      <c r="Q16" s="77">
        <f t="array" ref="Q16">index('Outdoor Crop Seasonality'!$E$2:$P$138,match( $B16,'Outdoor Crop Seasonality'!$B$2:$B$138,0),match(Q$2,'Outdoor Crop Seasonality'!$E$1:$P$1,0))*vlookup($B16,'Outdoor Crop Baseline'!$B:$C,2,false)/10^3*(1+index('Outdoor Crop Production NW'!$K$2:$O$137,match( $B16,'Outdoor Crop Production NW'!$D$2:$D$137,0),match( Q$1,'Outdoor Crop Production NW'!$E$1:$I$1,0)))</f>
        <v>0.02891341085</v>
      </c>
      <c r="R16" s="77">
        <f t="array" ref="R16">index('Outdoor Crop Seasonality'!$E$2:$P$138,match( $B16,'Outdoor Crop Seasonality'!$B$2:$B$138,0),match(R$2,'Outdoor Crop Seasonality'!$E$1:$P$1,0))*vlookup($B16,'Outdoor Crop Baseline'!$B:$C,2,false)/10^3*(1+index('Outdoor Crop Production NW'!$K$2:$O$137,match( $B16,'Outdoor Crop Production NW'!$D$2:$D$137,0),match( R$1,'Outdoor Crop Production NW'!$E$1:$I$1,0)))</f>
        <v>0.02891341085</v>
      </c>
      <c r="S16" s="77">
        <f t="array" ref="S16">index('Outdoor Crop Seasonality'!$E$2:$P$138,match( $B16,'Outdoor Crop Seasonality'!$B$2:$B$138,0),match(S$2,'Outdoor Crop Seasonality'!$E$1:$P$1,0))*vlookup($B16,'Outdoor Crop Baseline'!$B:$C,2,false)/10^3*(1+index('Outdoor Crop Production NW'!$K$2:$O$137,match( $B16,'Outdoor Crop Production NW'!$D$2:$D$137,0),match( S$1,'Outdoor Crop Production NW'!$E$1:$I$1,0)))</f>
        <v>0.02891341085</v>
      </c>
      <c r="T16" s="77">
        <f t="array" ref="T16">index('Outdoor Crop Seasonality'!$E$2:$P$138,match( $B16,'Outdoor Crop Seasonality'!$B$2:$B$138,0),match(T$2,'Outdoor Crop Seasonality'!$E$1:$P$1,0))*vlookup($B16,'Outdoor Crop Baseline'!$B:$C,2,false)/10^3*(1+index('Outdoor Crop Production NW'!$K$2:$O$137,match( $B16,'Outdoor Crop Production NW'!$D$2:$D$137,0),match( T$1,'Outdoor Crop Production NW'!$E$1:$I$1,0)))</f>
        <v>0.7348183368</v>
      </c>
      <c r="U16" s="77">
        <f t="array" ref="U16">index('Outdoor Crop Seasonality'!$E$2:$P$138,match( $B16,'Outdoor Crop Seasonality'!$B$2:$B$138,0),match(U$2,'Outdoor Crop Seasonality'!$E$1:$P$1,0))*vlookup($B16,'Outdoor Crop Baseline'!$B:$C,2,false)/10^3*(1+index('Outdoor Crop Production NW'!$K$2:$O$137,match( $B16,'Outdoor Crop Production NW'!$D$2:$D$137,0),match( U$1,'Outdoor Crop Production NW'!$E$1:$I$1,0)))</f>
        <v>0.705904926</v>
      </c>
      <c r="V16" s="77">
        <f t="array" ref="V16">index('Outdoor Crop Seasonality'!$E$2:$P$138,match( $B16,'Outdoor Crop Seasonality'!$B$2:$B$138,0),match(V$2,'Outdoor Crop Seasonality'!$E$1:$P$1,0))*vlookup($B16,'Outdoor Crop Baseline'!$B:$C,2,false)/10^3*(1+index('Outdoor Crop Production NW'!$K$2:$O$137,match( $B16,'Outdoor Crop Production NW'!$D$2:$D$137,0),match( V$1,'Outdoor Crop Production NW'!$E$1:$I$1,0)))</f>
        <v>0.705904926</v>
      </c>
      <c r="W16" s="77">
        <f t="array" ref="W16">index('Outdoor Crop Seasonality'!$E$2:$P$138,match( $B16,'Outdoor Crop Seasonality'!$B$2:$B$138,0),match(W$2,'Outdoor Crop Seasonality'!$E$1:$P$1,0))*vlookup($B16,'Outdoor Crop Baseline'!$B:$C,2,false)/10^3*(1+index('Outdoor Crop Production NW'!$K$2:$O$137,match( $B16,'Outdoor Crop Production NW'!$D$2:$D$137,0),match( W$1,'Outdoor Crop Production NW'!$E$1:$I$1,0)))</f>
        <v>0.705904926</v>
      </c>
      <c r="X16" s="77">
        <f t="array" ref="X16">index('Outdoor Crop Seasonality'!$E$2:$P$138,match( $B16,'Outdoor Crop Seasonality'!$B$2:$B$138,0),match(X$2,'Outdoor Crop Seasonality'!$E$1:$P$1,0))*vlookup($B16,'Outdoor Crop Baseline'!$B:$C,2,false)/10^3*(1+index('Outdoor Crop Production NW'!$K$2:$O$137,match( $B16,'Outdoor Crop Production NW'!$D$2:$D$137,0),match( X$1,'Outdoor Crop Production NW'!$E$1:$I$1,0)))</f>
        <v>0</v>
      </c>
      <c r="Y16" s="77">
        <f t="array" ref="Y16">index('Outdoor Crop Seasonality'!$E$2:$P$138,match( $B16,'Outdoor Crop Seasonality'!$B$2:$B$138,0),match(Y$2,'Outdoor Crop Seasonality'!$E$1:$P$1,0))*vlookup($B16,'Outdoor Crop Baseline'!$B:$C,2,false)/10^3*(1+index('Outdoor Crop Production NW'!$K$2:$O$137,match( $B16,'Outdoor Crop Production NW'!$D$2:$D$137,0),match( Y$1,'Outdoor Crop Production NW'!$E$1:$I$1,0)))</f>
        <v>0</v>
      </c>
      <c r="Z16" s="77">
        <f t="array" ref="Z16">index('Outdoor Crop Seasonality'!$E$2:$P$138,match( $B16,'Outdoor Crop Seasonality'!$B$2:$B$138,0),match(Z$2,'Outdoor Crop Seasonality'!$E$1:$P$1,0))*vlookup($B16,'Outdoor Crop Baseline'!$B:$C,2,false)/10^3*(1+index('Outdoor Crop Production NW'!$K$2:$O$137,match( $B16,'Outdoor Crop Production NW'!$D$2:$D$137,0),match( Z$1,'Outdoor Crop Production NW'!$E$1:$I$1,0)))</f>
        <v>0</v>
      </c>
    </row>
    <row r="17">
      <c r="A17" s="13" t="s">
        <v>60</v>
      </c>
      <c r="B17" s="13" t="s">
        <v>61</v>
      </c>
      <c r="C17" s="76">
        <f t="array" ref="C17">index('Outdoor Crop Seasonality'!$E$2:$P$138,match( $B17,'Outdoor Crop Seasonality'!$B$2:$B$138,0),match(C$2,'Outdoor Crop Seasonality'!$E$1:$P$1,0))*vlookup($B17,'Outdoor Crop Baseline'!$B:$C,2,false)/10^3*(1+index('Outdoor Crop Production NW'!$K$2:$O$137,match( $B17,'Outdoor Crop Production NW'!$D$2:$D$137,0),match( C$1,'Outdoor Crop Production NW'!$E$1:$I$1,0)))</f>
        <v>892.1085601</v>
      </c>
      <c r="D17" s="76">
        <f t="array" ref="D17">index('Outdoor Crop Seasonality'!$E$2:$P$138,match( $B17,'Outdoor Crop Seasonality'!$B$2:$B$138,0),match(D$2,'Outdoor Crop Seasonality'!$E$1:$P$1,0))*vlookup($B17,'Outdoor Crop Baseline'!$B:$C,2,false)/10^3*(1+index('Outdoor Crop Production NW'!$K$2:$O$137,match( $B17,'Outdoor Crop Production NW'!$D$2:$D$137,0),match( D$1,'Outdoor Crop Production NW'!$E$1:$I$1,0)))</f>
        <v>892.1085601</v>
      </c>
      <c r="E17" s="76">
        <f t="array" ref="E17">index('Outdoor Crop Seasonality'!$E$2:$P$138,match( $B17,'Outdoor Crop Seasonality'!$B$2:$B$138,0),match(E$2,'Outdoor Crop Seasonality'!$E$1:$P$1,0))*vlookup($B17,'Outdoor Crop Baseline'!$B:$C,2,false)/10^3*(1+index('Outdoor Crop Production NW'!$K$2:$O$137,match( $B17,'Outdoor Crop Production NW'!$D$2:$D$137,0),match( E$1,'Outdoor Crop Production NW'!$E$1:$I$1,0)))</f>
        <v>376.4970232</v>
      </c>
      <c r="F17" s="76">
        <f t="array" ref="F17">index('Outdoor Crop Seasonality'!$E$2:$P$138,match( $B17,'Outdoor Crop Seasonality'!$B$2:$B$138,0),match(F$2,'Outdoor Crop Seasonality'!$E$1:$P$1,0))*vlookup($B17,'Outdoor Crop Baseline'!$B:$C,2,false)/10^3*(1+index('Outdoor Crop Production NW'!$K$2:$O$137,match( $B17,'Outdoor Crop Production NW'!$D$2:$D$137,0),match( F$1,'Outdoor Crop Production NW'!$E$1:$I$1,0)))</f>
        <v>299.7804834</v>
      </c>
      <c r="G17" s="76">
        <f t="array" ref="G17">index('Outdoor Crop Seasonality'!$E$2:$P$138,match( $B17,'Outdoor Crop Seasonality'!$B$2:$B$138,0),match(G$2,'Outdoor Crop Seasonality'!$E$1:$P$1,0))*vlookup($B17,'Outdoor Crop Baseline'!$B:$C,2,false)/10^3*(1+index('Outdoor Crop Production NW'!$K$2:$O$137,match( $B17,'Outdoor Crop Production NW'!$D$2:$D$137,0),match( G$1,'Outdoor Crop Production NW'!$E$1:$I$1,0)))</f>
        <v>299.7804834</v>
      </c>
      <c r="H17" s="76">
        <f t="array" ref="H17">index('Outdoor Crop Seasonality'!$E$2:$P$138,match( $B17,'Outdoor Crop Seasonality'!$B$2:$B$138,0),match(H$2,'Outdoor Crop Seasonality'!$E$1:$P$1,0))*vlookup($B17,'Outdoor Crop Baseline'!$B:$C,2,false)/10^3*(1+index('Outdoor Crop Production NW'!$K$2:$O$137,match( $B17,'Outdoor Crop Production NW'!$D$2:$D$137,0),match( H$1,'Outdoor Crop Production NW'!$E$1:$I$1,0)))</f>
        <v>412.3060017</v>
      </c>
      <c r="I17" s="76">
        <f t="array" ref="I17">index('Outdoor Crop Seasonality'!$E$2:$P$138,match( $B17,'Outdoor Crop Seasonality'!$B$2:$B$138,0),match(I$2,'Outdoor Crop Seasonality'!$E$1:$P$1,0))*vlookup($B17,'Outdoor Crop Baseline'!$B:$C,2,false)/10^3*(1+index('Outdoor Crop Production NW'!$K$2:$O$137,match( $B17,'Outdoor Crop Production NW'!$D$2:$D$137,0),match( I$1,'Outdoor Crop Production NW'!$E$1:$I$1,0)))</f>
        <v>112.5255182</v>
      </c>
      <c r="J17" s="76">
        <f t="array" ref="J17">index('Outdoor Crop Seasonality'!$E$2:$P$138,match( $B17,'Outdoor Crop Seasonality'!$B$2:$B$138,0),match(J$2,'Outdoor Crop Seasonality'!$E$1:$P$1,0))*vlookup($B17,'Outdoor Crop Baseline'!$B:$C,2,false)/10^3*(1+index('Outdoor Crop Production NW'!$K$2:$O$137,match( $B17,'Outdoor Crop Production NW'!$D$2:$D$137,0),match( J$1,'Outdoor Crop Production NW'!$E$1:$I$1,0)))</f>
        <v>112.5255182</v>
      </c>
      <c r="K17" s="76">
        <f t="array" ref="K17">index('Outdoor Crop Seasonality'!$E$2:$P$138,match( $B17,'Outdoor Crop Seasonality'!$B$2:$B$138,0),match(K$2,'Outdoor Crop Seasonality'!$E$1:$P$1,0))*vlookup($B17,'Outdoor Crop Baseline'!$B:$C,2,false)/10^3*(1+index('Outdoor Crop Production NW'!$K$2:$O$137,match( $B17,'Outdoor Crop Production NW'!$D$2:$D$137,0),match( K$1,'Outdoor Crop Production NW'!$E$1:$I$1,0)))</f>
        <v>112.5255182</v>
      </c>
      <c r="L17" s="76">
        <f t="array" ref="L17">index('Outdoor Crop Seasonality'!$E$2:$P$138,match( $B17,'Outdoor Crop Seasonality'!$B$2:$B$138,0),match(L$2,'Outdoor Crop Seasonality'!$E$1:$P$1,0))*vlookup($B17,'Outdoor Crop Baseline'!$B:$C,2,false)/10^3*(1+index('Outdoor Crop Production NW'!$K$2:$O$137,match( $B17,'Outdoor Crop Production NW'!$D$2:$D$137,0),match( L$1,'Outdoor Crop Production NW'!$E$1:$I$1,0)))</f>
        <v>0</v>
      </c>
      <c r="M17" s="76">
        <f t="array" ref="M17">index('Outdoor Crop Seasonality'!$E$2:$P$138,match( $B17,'Outdoor Crop Seasonality'!$B$2:$B$138,0),match(M$2,'Outdoor Crop Seasonality'!$E$1:$P$1,0))*vlookup($B17,'Outdoor Crop Baseline'!$B:$C,2,false)/10^3*(1+index('Outdoor Crop Production NW'!$K$2:$O$137,match( $B17,'Outdoor Crop Production NW'!$D$2:$D$137,0),match( M$1,'Outdoor Crop Production NW'!$E$1:$I$1,0)))</f>
        <v>815.3920203</v>
      </c>
      <c r="N17" s="76">
        <f t="array" ref="N17">index('Outdoor Crop Seasonality'!$E$2:$P$138,match( $B17,'Outdoor Crop Seasonality'!$B$2:$B$138,0),match(N$2,'Outdoor Crop Seasonality'!$E$1:$P$1,0))*vlookup($B17,'Outdoor Crop Baseline'!$B:$C,2,false)/10^3*(1+index('Outdoor Crop Production NW'!$K$2:$O$137,match( $B17,'Outdoor Crop Production NW'!$D$2:$D$137,0),match( N$1,'Outdoor Crop Production NW'!$E$1:$I$1,0)))</f>
        <v>892.1085601</v>
      </c>
      <c r="O17" s="77">
        <f t="array" ref="O17">index('Outdoor Crop Seasonality'!$E$2:$P$138,match( $B17,'Outdoor Crop Seasonality'!$B$2:$B$138,0),match(O$2,'Outdoor Crop Seasonality'!$E$1:$P$1,0))*vlookup($B17,'Outdoor Crop Baseline'!$B:$C,2,false)/10^3*(1+index('Outdoor Crop Production NW'!$K$2:$O$137,match( $B17,'Outdoor Crop Production NW'!$D$2:$D$137,0),match( O$1,'Outdoor Crop Production NW'!$E$1:$I$1,0)))</f>
        <v>431.0682973</v>
      </c>
      <c r="P17" s="77">
        <f t="array" ref="P17">index('Outdoor Crop Seasonality'!$E$2:$P$138,match( $B17,'Outdoor Crop Seasonality'!$B$2:$B$138,0),match(P$2,'Outdoor Crop Seasonality'!$E$1:$P$1,0))*vlookup($B17,'Outdoor Crop Baseline'!$B:$C,2,false)/10^3*(1+index('Outdoor Crop Production NW'!$K$2:$O$137,match( $B17,'Outdoor Crop Production NW'!$D$2:$D$137,0),match( P$1,'Outdoor Crop Production NW'!$E$1:$I$1,0)))</f>
        <v>431.0682973</v>
      </c>
      <c r="Q17" s="77">
        <f t="array" ref="Q17">index('Outdoor Crop Seasonality'!$E$2:$P$138,match( $B17,'Outdoor Crop Seasonality'!$B$2:$B$138,0),match(Q$2,'Outdoor Crop Seasonality'!$E$1:$P$1,0))*vlookup($B17,'Outdoor Crop Baseline'!$B:$C,2,false)/10^3*(1+index('Outdoor Crop Production NW'!$K$2:$O$137,match( $B17,'Outdoor Crop Production NW'!$D$2:$D$137,0),match( Q$1,'Outdoor Crop Production NW'!$E$1:$I$1,0)))</f>
        <v>181.9239698</v>
      </c>
      <c r="R17" s="77">
        <f t="array" ref="R17">index('Outdoor Crop Seasonality'!$E$2:$P$138,match( $B17,'Outdoor Crop Seasonality'!$B$2:$B$138,0),match(R$2,'Outdoor Crop Seasonality'!$E$1:$P$1,0))*vlookup($B17,'Outdoor Crop Baseline'!$B:$C,2,false)/10^3*(1+index('Outdoor Crop Production NW'!$K$2:$O$137,match( $B17,'Outdoor Crop Production NW'!$D$2:$D$137,0),match( R$1,'Outdoor Crop Production NW'!$E$1:$I$1,0)))</f>
        <v>144.8544138</v>
      </c>
      <c r="S17" s="77">
        <f t="array" ref="S17">index('Outdoor Crop Seasonality'!$E$2:$P$138,match( $B17,'Outdoor Crop Seasonality'!$B$2:$B$138,0),match(S$2,'Outdoor Crop Seasonality'!$E$1:$P$1,0))*vlookup($B17,'Outdoor Crop Baseline'!$B:$C,2,false)/10^3*(1+index('Outdoor Crop Production NW'!$K$2:$O$137,match( $B17,'Outdoor Crop Production NW'!$D$2:$D$137,0),match( S$1,'Outdoor Crop Production NW'!$E$1:$I$1,0)))</f>
        <v>144.8544138</v>
      </c>
      <c r="T17" s="77">
        <f t="array" ref="T17">index('Outdoor Crop Seasonality'!$E$2:$P$138,match( $B17,'Outdoor Crop Seasonality'!$B$2:$B$138,0),match(T$2,'Outdoor Crop Seasonality'!$E$1:$P$1,0))*vlookup($B17,'Outdoor Crop Baseline'!$B:$C,2,false)/10^3*(1+index('Outdoor Crop Production NW'!$K$2:$O$137,match( $B17,'Outdoor Crop Production NW'!$D$2:$D$137,0),match( T$1,'Outdoor Crop Production NW'!$E$1:$I$1,0)))</f>
        <v>199.226926</v>
      </c>
      <c r="U17" s="77">
        <f t="array" ref="U17">index('Outdoor Crop Seasonality'!$E$2:$P$138,match( $B17,'Outdoor Crop Seasonality'!$B$2:$B$138,0),match(U$2,'Outdoor Crop Seasonality'!$E$1:$P$1,0))*vlookup($B17,'Outdoor Crop Baseline'!$B:$C,2,false)/10^3*(1+index('Outdoor Crop Production NW'!$K$2:$O$137,match( $B17,'Outdoor Crop Production NW'!$D$2:$D$137,0),match( U$1,'Outdoor Crop Production NW'!$E$1:$I$1,0)))</f>
        <v>54.37251218</v>
      </c>
      <c r="V17" s="77">
        <f t="array" ref="V17">index('Outdoor Crop Seasonality'!$E$2:$P$138,match( $B17,'Outdoor Crop Seasonality'!$B$2:$B$138,0),match(V$2,'Outdoor Crop Seasonality'!$E$1:$P$1,0))*vlookup($B17,'Outdoor Crop Baseline'!$B:$C,2,false)/10^3*(1+index('Outdoor Crop Production NW'!$K$2:$O$137,match( $B17,'Outdoor Crop Production NW'!$D$2:$D$137,0),match( V$1,'Outdoor Crop Production NW'!$E$1:$I$1,0)))</f>
        <v>54.37251218</v>
      </c>
      <c r="W17" s="77">
        <f t="array" ref="W17">index('Outdoor Crop Seasonality'!$E$2:$P$138,match( $B17,'Outdoor Crop Seasonality'!$B$2:$B$138,0),match(W$2,'Outdoor Crop Seasonality'!$E$1:$P$1,0))*vlookup($B17,'Outdoor Crop Baseline'!$B:$C,2,false)/10^3*(1+index('Outdoor Crop Production NW'!$K$2:$O$137,match( $B17,'Outdoor Crop Production NW'!$D$2:$D$137,0),match( W$1,'Outdoor Crop Production NW'!$E$1:$I$1,0)))</f>
        <v>54.37251218</v>
      </c>
      <c r="X17" s="77">
        <f t="array" ref="X17">index('Outdoor Crop Seasonality'!$E$2:$P$138,match( $B17,'Outdoor Crop Seasonality'!$B$2:$B$138,0),match(X$2,'Outdoor Crop Seasonality'!$E$1:$P$1,0))*vlookup($B17,'Outdoor Crop Baseline'!$B:$C,2,false)/10^3*(1+index('Outdoor Crop Production NW'!$K$2:$O$137,match( $B17,'Outdoor Crop Production NW'!$D$2:$D$137,0),match( X$1,'Outdoor Crop Production NW'!$E$1:$I$1,0)))</f>
        <v>0</v>
      </c>
      <c r="Y17" s="77">
        <f t="array" ref="Y17">index('Outdoor Crop Seasonality'!$E$2:$P$138,match( $B17,'Outdoor Crop Seasonality'!$B$2:$B$138,0),match(Y$2,'Outdoor Crop Seasonality'!$E$1:$P$1,0))*vlookup($B17,'Outdoor Crop Baseline'!$B:$C,2,false)/10^3*(1+index('Outdoor Crop Production NW'!$K$2:$O$137,match( $B17,'Outdoor Crop Production NW'!$D$2:$D$137,0),match( Y$1,'Outdoor Crop Production NW'!$E$1:$I$1,0)))</f>
        <v>393.9987414</v>
      </c>
      <c r="Z17" s="77">
        <f t="array" ref="Z17">index('Outdoor Crop Seasonality'!$E$2:$P$138,match( $B17,'Outdoor Crop Seasonality'!$B$2:$B$138,0),match(Z$2,'Outdoor Crop Seasonality'!$E$1:$P$1,0))*vlookup($B17,'Outdoor Crop Baseline'!$B:$C,2,false)/10^3*(1+index('Outdoor Crop Production NW'!$K$2:$O$137,match( $B17,'Outdoor Crop Production NW'!$D$2:$D$137,0),match( Z$1,'Outdoor Crop Production NW'!$E$1:$I$1,0)))</f>
        <v>431.0682973</v>
      </c>
    </row>
    <row r="18">
      <c r="A18" s="13" t="s">
        <v>62</v>
      </c>
      <c r="B18" s="13" t="s">
        <v>63</v>
      </c>
      <c r="C18" s="76">
        <f t="array" ref="C18">index('Outdoor Crop Seasonality'!$E$2:$P$138,match( $B18,'Outdoor Crop Seasonality'!$B$2:$B$138,0),match(C$2,'Outdoor Crop Seasonality'!$E$1:$P$1,0))*vlookup($B18,'Outdoor Crop Baseline'!$B:$C,2,false)/10^3*(1+index('Outdoor Crop Production NW'!$K$2:$O$137,match( $B18,'Outdoor Crop Production NW'!$D$2:$D$137,0),match( C$1,'Outdoor Crop Production NW'!$E$1:$I$1,0)))</f>
        <v>0</v>
      </c>
      <c r="D18" s="76">
        <f t="array" ref="D18">index('Outdoor Crop Seasonality'!$E$2:$P$138,match( $B18,'Outdoor Crop Seasonality'!$B$2:$B$138,0),match(D$2,'Outdoor Crop Seasonality'!$E$1:$P$1,0))*vlookup($B18,'Outdoor Crop Baseline'!$B:$C,2,false)/10^3*(1+index('Outdoor Crop Production NW'!$K$2:$O$137,match( $B18,'Outdoor Crop Production NW'!$D$2:$D$137,0),match( D$1,'Outdoor Crop Production NW'!$E$1:$I$1,0)))</f>
        <v>0</v>
      </c>
      <c r="E18" s="76">
        <f t="array" ref="E18">index('Outdoor Crop Seasonality'!$E$2:$P$138,match( $B18,'Outdoor Crop Seasonality'!$B$2:$B$138,0),match(E$2,'Outdoor Crop Seasonality'!$E$1:$P$1,0))*vlookup($B18,'Outdoor Crop Baseline'!$B:$C,2,false)/10^3*(1+index('Outdoor Crop Production NW'!$K$2:$O$137,match( $B18,'Outdoor Crop Production NW'!$D$2:$D$137,0),match( E$1,'Outdoor Crop Production NW'!$E$1:$I$1,0)))</f>
        <v>0</v>
      </c>
      <c r="F18" s="76">
        <f t="array" ref="F18">index('Outdoor Crop Seasonality'!$E$2:$P$138,match( $B18,'Outdoor Crop Seasonality'!$B$2:$B$138,0),match(F$2,'Outdoor Crop Seasonality'!$E$1:$P$1,0))*vlookup($B18,'Outdoor Crop Baseline'!$B:$C,2,false)/10^3*(1+index('Outdoor Crop Production NW'!$K$2:$O$137,match( $B18,'Outdoor Crop Production NW'!$D$2:$D$137,0),match( F$1,'Outdoor Crop Production NW'!$E$1:$I$1,0)))</f>
        <v>0</v>
      </c>
      <c r="G18" s="76">
        <f t="array" ref="G18">index('Outdoor Crop Seasonality'!$E$2:$P$138,match( $B18,'Outdoor Crop Seasonality'!$B$2:$B$138,0),match(G$2,'Outdoor Crop Seasonality'!$E$1:$P$1,0))*vlookup($B18,'Outdoor Crop Baseline'!$B:$C,2,false)/10^3*(1+index('Outdoor Crop Production NW'!$K$2:$O$137,match( $B18,'Outdoor Crop Production NW'!$D$2:$D$137,0),match( G$1,'Outdoor Crop Production NW'!$E$1:$I$1,0)))</f>
        <v>0</v>
      </c>
      <c r="H18" s="76">
        <f t="array" ref="H18">index('Outdoor Crop Seasonality'!$E$2:$P$138,match( $B18,'Outdoor Crop Seasonality'!$B$2:$B$138,0),match(H$2,'Outdoor Crop Seasonality'!$E$1:$P$1,0))*vlookup($B18,'Outdoor Crop Baseline'!$B:$C,2,false)/10^3*(1+index('Outdoor Crop Production NW'!$K$2:$O$137,match( $B18,'Outdoor Crop Production NW'!$D$2:$D$137,0),match( H$1,'Outdoor Crop Production NW'!$E$1:$I$1,0)))</f>
        <v>0</v>
      </c>
      <c r="I18" s="76">
        <f t="array" ref="I18">index('Outdoor Crop Seasonality'!$E$2:$P$138,match( $B18,'Outdoor Crop Seasonality'!$B$2:$B$138,0),match(I$2,'Outdoor Crop Seasonality'!$E$1:$P$1,0))*vlookup($B18,'Outdoor Crop Baseline'!$B:$C,2,false)/10^3*(1+index('Outdoor Crop Production NW'!$K$2:$O$137,match( $B18,'Outdoor Crop Production NW'!$D$2:$D$137,0),match( I$1,'Outdoor Crop Production NW'!$E$1:$I$1,0)))</f>
        <v>0</v>
      </c>
      <c r="J18" s="76">
        <f t="array" ref="J18">index('Outdoor Crop Seasonality'!$E$2:$P$138,match( $B18,'Outdoor Crop Seasonality'!$B$2:$B$138,0),match(J$2,'Outdoor Crop Seasonality'!$E$1:$P$1,0))*vlookup($B18,'Outdoor Crop Baseline'!$B:$C,2,false)/10^3*(1+index('Outdoor Crop Production NW'!$K$2:$O$137,match( $B18,'Outdoor Crop Production NW'!$D$2:$D$137,0),match( J$1,'Outdoor Crop Production NW'!$E$1:$I$1,0)))</f>
        <v>0</v>
      </c>
      <c r="K18" s="76">
        <f t="array" ref="K18">index('Outdoor Crop Seasonality'!$E$2:$P$138,match( $B18,'Outdoor Crop Seasonality'!$B$2:$B$138,0),match(K$2,'Outdoor Crop Seasonality'!$E$1:$P$1,0))*vlookup($B18,'Outdoor Crop Baseline'!$B:$C,2,false)/10^3*(1+index('Outdoor Crop Production NW'!$K$2:$O$137,match( $B18,'Outdoor Crop Production NW'!$D$2:$D$137,0),match( K$1,'Outdoor Crop Production NW'!$E$1:$I$1,0)))</f>
        <v>0</v>
      </c>
      <c r="L18" s="76">
        <f t="array" ref="L18">index('Outdoor Crop Seasonality'!$E$2:$P$138,match( $B18,'Outdoor Crop Seasonality'!$B$2:$B$138,0),match(L$2,'Outdoor Crop Seasonality'!$E$1:$P$1,0))*vlookup($B18,'Outdoor Crop Baseline'!$B:$C,2,false)/10^3*(1+index('Outdoor Crop Production NW'!$K$2:$O$137,match( $B18,'Outdoor Crop Production NW'!$D$2:$D$137,0),match( L$1,'Outdoor Crop Production NW'!$E$1:$I$1,0)))</f>
        <v>0</v>
      </c>
      <c r="M18" s="76">
        <f t="array" ref="M18">index('Outdoor Crop Seasonality'!$E$2:$P$138,match( $B18,'Outdoor Crop Seasonality'!$B$2:$B$138,0),match(M$2,'Outdoor Crop Seasonality'!$E$1:$P$1,0))*vlookup($B18,'Outdoor Crop Baseline'!$B:$C,2,false)/10^3*(1+index('Outdoor Crop Production NW'!$K$2:$O$137,match( $B18,'Outdoor Crop Production NW'!$D$2:$D$137,0),match( M$1,'Outdoor Crop Production NW'!$E$1:$I$1,0)))</f>
        <v>0</v>
      </c>
      <c r="N18" s="76">
        <f t="array" ref="N18">index('Outdoor Crop Seasonality'!$E$2:$P$138,match( $B18,'Outdoor Crop Seasonality'!$B$2:$B$138,0),match(N$2,'Outdoor Crop Seasonality'!$E$1:$P$1,0))*vlookup($B18,'Outdoor Crop Baseline'!$B:$C,2,false)/10^3*(1+index('Outdoor Crop Production NW'!$K$2:$O$137,match( $B18,'Outdoor Crop Production NW'!$D$2:$D$137,0),match( N$1,'Outdoor Crop Production NW'!$E$1:$I$1,0)))</f>
        <v>0</v>
      </c>
      <c r="O18" s="77">
        <f t="array" ref="O18">index('Outdoor Crop Seasonality'!$E$2:$P$138,match( $B18,'Outdoor Crop Seasonality'!$B$2:$B$138,0),match(O$2,'Outdoor Crop Seasonality'!$E$1:$P$1,0))*vlookup($B18,'Outdoor Crop Baseline'!$B:$C,2,false)/10^3*(1+index('Outdoor Crop Production NW'!$K$2:$O$137,match( $B18,'Outdoor Crop Production NW'!$D$2:$D$137,0),match( O$1,'Outdoor Crop Production NW'!$E$1:$I$1,0)))</f>
        <v>0</v>
      </c>
      <c r="P18" s="77">
        <f t="array" ref="P18">index('Outdoor Crop Seasonality'!$E$2:$P$138,match( $B18,'Outdoor Crop Seasonality'!$B$2:$B$138,0),match(P$2,'Outdoor Crop Seasonality'!$E$1:$P$1,0))*vlookup($B18,'Outdoor Crop Baseline'!$B:$C,2,false)/10^3*(1+index('Outdoor Crop Production NW'!$K$2:$O$137,match( $B18,'Outdoor Crop Production NW'!$D$2:$D$137,0),match( P$1,'Outdoor Crop Production NW'!$E$1:$I$1,0)))</f>
        <v>0</v>
      </c>
      <c r="Q18" s="77">
        <f t="array" ref="Q18">index('Outdoor Crop Seasonality'!$E$2:$P$138,match( $B18,'Outdoor Crop Seasonality'!$B$2:$B$138,0),match(Q$2,'Outdoor Crop Seasonality'!$E$1:$P$1,0))*vlookup($B18,'Outdoor Crop Baseline'!$B:$C,2,false)/10^3*(1+index('Outdoor Crop Production NW'!$K$2:$O$137,match( $B18,'Outdoor Crop Production NW'!$D$2:$D$137,0),match( Q$1,'Outdoor Crop Production NW'!$E$1:$I$1,0)))</f>
        <v>0</v>
      </c>
      <c r="R18" s="77">
        <f t="array" ref="R18">index('Outdoor Crop Seasonality'!$E$2:$P$138,match( $B18,'Outdoor Crop Seasonality'!$B$2:$B$138,0),match(R$2,'Outdoor Crop Seasonality'!$E$1:$P$1,0))*vlookup($B18,'Outdoor Crop Baseline'!$B:$C,2,false)/10^3*(1+index('Outdoor Crop Production NW'!$K$2:$O$137,match( $B18,'Outdoor Crop Production NW'!$D$2:$D$137,0),match( R$1,'Outdoor Crop Production NW'!$E$1:$I$1,0)))</f>
        <v>0</v>
      </c>
      <c r="S18" s="77">
        <f t="array" ref="S18">index('Outdoor Crop Seasonality'!$E$2:$P$138,match( $B18,'Outdoor Crop Seasonality'!$B$2:$B$138,0),match(S$2,'Outdoor Crop Seasonality'!$E$1:$P$1,0))*vlookup($B18,'Outdoor Crop Baseline'!$B:$C,2,false)/10^3*(1+index('Outdoor Crop Production NW'!$K$2:$O$137,match( $B18,'Outdoor Crop Production NW'!$D$2:$D$137,0),match( S$1,'Outdoor Crop Production NW'!$E$1:$I$1,0)))</f>
        <v>0</v>
      </c>
      <c r="T18" s="77">
        <f t="array" ref="T18">index('Outdoor Crop Seasonality'!$E$2:$P$138,match( $B18,'Outdoor Crop Seasonality'!$B$2:$B$138,0),match(T$2,'Outdoor Crop Seasonality'!$E$1:$P$1,0))*vlookup($B18,'Outdoor Crop Baseline'!$B:$C,2,false)/10^3*(1+index('Outdoor Crop Production NW'!$K$2:$O$137,match( $B18,'Outdoor Crop Production NW'!$D$2:$D$137,0),match( T$1,'Outdoor Crop Production NW'!$E$1:$I$1,0)))</f>
        <v>0</v>
      </c>
      <c r="U18" s="77">
        <f t="array" ref="U18">index('Outdoor Crop Seasonality'!$E$2:$P$138,match( $B18,'Outdoor Crop Seasonality'!$B$2:$B$138,0),match(U$2,'Outdoor Crop Seasonality'!$E$1:$P$1,0))*vlookup($B18,'Outdoor Crop Baseline'!$B:$C,2,false)/10^3*(1+index('Outdoor Crop Production NW'!$K$2:$O$137,match( $B18,'Outdoor Crop Production NW'!$D$2:$D$137,0),match( U$1,'Outdoor Crop Production NW'!$E$1:$I$1,0)))</f>
        <v>0</v>
      </c>
      <c r="V18" s="77">
        <f t="array" ref="V18">index('Outdoor Crop Seasonality'!$E$2:$P$138,match( $B18,'Outdoor Crop Seasonality'!$B$2:$B$138,0),match(V$2,'Outdoor Crop Seasonality'!$E$1:$P$1,0))*vlookup($B18,'Outdoor Crop Baseline'!$B:$C,2,false)/10^3*(1+index('Outdoor Crop Production NW'!$K$2:$O$137,match( $B18,'Outdoor Crop Production NW'!$D$2:$D$137,0),match( V$1,'Outdoor Crop Production NW'!$E$1:$I$1,0)))</f>
        <v>0</v>
      </c>
      <c r="W18" s="77">
        <f t="array" ref="W18">index('Outdoor Crop Seasonality'!$E$2:$P$138,match( $B18,'Outdoor Crop Seasonality'!$B$2:$B$138,0),match(W$2,'Outdoor Crop Seasonality'!$E$1:$P$1,0))*vlookup($B18,'Outdoor Crop Baseline'!$B:$C,2,false)/10^3*(1+index('Outdoor Crop Production NW'!$K$2:$O$137,match( $B18,'Outdoor Crop Production NW'!$D$2:$D$137,0),match( W$1,'Outdoor Crop Production NW'!$E$1:$I$1,0)))</f>
        <v>0</v>
      </c>
      <c r="X18" s="77">
        <f t="array" ref="X18">index('Outdoor Crop Seasonality'!$E$2:$P$138,match( $B18,'Outdoor Crop Seasonality'!$B$2:$B$138,0),match(X$2,'Outdoor Crop Seasonality'!$E$1:$P$1,0))*vlookup($B18,'Outdoor Crop Baseline'!$B:$C,2,false)/10^3*(1+index('Outdoor Crop Production NW'!$K$2:$O$137,match( $B18,'Outdoor Crop Production NW'!$D$2:$D$137,0),match( X$1,'Outdoor Crop Production NW'!$E$1:$I$1,0)))</f>
        <v>0</v>
      </c>
      <c r="Y18" s="77">
        <f t="array" ref="Y18">index('Outdoor Crop Seasonality'!$E$2:$P$138,match( $B18,'Outdoor Crop Seasonality'!$B$2:$B$138,0),match(Y$2,'Outdoor Crop Seasonality'!$E$1:$P$1,0))*vlookup($B18,'Outdoor Crop Baseline'!$B:$C,2,false)/10^3*(1+index('Outdoor Crop Production NW'!$K$2:$O$137,match( $B18,'Outdoor Crop Production NW'!$D$2:$D$137,0),match( Y$1,'Outdoor Crop Production NW'!$E$1:$I$1,0)))</f>
        <v>0</v>
      </c>
      <c r="Z18" s="77">
        <f t="array" ref="Z18">index('Outdoor Crop Seasonality'!$E$2:$P$138,match( $B18,'Outdoor Crop Seasonality'!$B$2:$B$138,0),match(Z$2,'Outdoor Crop Seasonality'!$E$1:$P$1,0))*vlookup($B18,'Outdoor Crop Baseline'!$B:$C,2,false)/10^3*(1+index('Outdoor Crop Production NW'!$K$2:$O$137,match( $B18,'Outdoor Crop Production NW'!$D$2:$D$137,0),match( Z$1,'Outdoor Crop Production NW'!$E$1:$I$1,0)))</f>
        <v>0</v>
      </c>
    </row>
    <row r="19">
      <c r="A19" s="13" t="s">
        <v>64</v>
      </c>
      <c r="B19" s="13" t="s">
        <v>65</v>
      </c>
      <c r="C19" s="76">
        <f t="array" ref="C19">index('Outdoor Crop Seasonality'!$E$2:$P$138,match( $B19,'Outdoor Crop Seasonality'!$B$2:$B$138,0),match(C$2,'Outdoor Crop Seasonality'!$E$1:$P$1,0))*vlookup($B19,'Outdoor Crop Baseline'!$B:$C,2,false)/10^3*(1+index('Outdoor Crop Production NW'!$K$2:$O$137,match( $B19,'Outdoor Crop Production NW'!$D$2:$D$137,0),match( C$1,'Outdoor Crop Production NW'!$E$1:$I$1,0)))</f>
        <v>26.35211112</v>
      </c>
      <c r="D19" s="76">
        <f t="array" ref="D19">index('Outdoor Crop Seasonality'!$E$2:$P$138,match( $B19,'Outdoor Crop Seasonality'!$B$2:$B$138,0),match(D$2,'Outdoor Crop Seasonality'!$E$1:$P$1,0))*vlookup($B19,'Outdoor Crop Baseline'!$B:$C,2,false)/10^3*(1+index('Outdoor Crop Production NW'!$K$2:$O$137,match( $B19,'Outdoor Crop Production NW'!$D$2:$D$137,0),match( D$1,'Outdoor Crop Production NW'!$E$1:$I$1,0)))</f>
        <v>26.35211112</v>
      </c>
      <c r="E19" s="76">
        <f t="array" ref="E19">index('Outdoor Crop Seasonality'!$E$2:$P$138,match( $B19,'Outdoor Crop Seasonality'!$B$2:$B$138,0),match(E$2,'Outdoor Crop Seasonality'!$E$1:$P$1,0))*vlookup($B19,'Outdoor Crop Baseline'!$B:$C,2,false)/10^3*(1+index('Outdoor Crop Production NW'!$K$2:$O$137,match( $B19,'Outdoor Crop Production NW'!$D$2:$D$137,0),match( E$1,'Outdoor Crop Production NW'!$E$1:$I$1,0)))</f>
        <v>26.35211112</v>
      </c>
      <c r="F19" s="76">
        <f t="array" ref="F19">index('Outdoor Crop Seasonality'!$E$2:$P$138,match( $B19,'Outdoor Crop Seasonality'!$B$2:$B$138,0),match(F$2,'Outdoor Crop Seasonality'!$E$1:$P$1,0))*vlookup($B19,'Outdoor Crop Baseline'!$B:$C,2,false)/10^3*(1+index('Outdoor Crop Production NW'!$K$2:$O$137,match( $B19,'Outdoor Crop Production NW'!$D$2:$D$137,0),match( F$1,'Outdoor Crop Production NW'!$E$1:$I$1,0)))</f>
        <v>26.35211112</v>
      </c>
      <c r="G19" s="76">
        <f t="array" ref="G19">index('Outdoor Crop Seasonality'!$E$2:$P$138,match( $B19,'Outdoor Crop Seasonality'!$B$2:$B$138,0),match(G$2,'Outdoor Crop Seasonality'!$E$1:$P$1,0))*vlookup($B19,'Outdoor Crop Baseline'!$B:$C,2,false)/10^3*(1+index('Outdoor Crop Production NW'!$K$2:$O$137,match( $B19,'Outdoor Crop Production NW'!$D$2:$D$137,0),match( G$1,'Outdoor Crop Production NW'!$E$1:$I$1,0)))</f>
        <v>0</v>
      </c>
      <c r="H19" s="76">
        <f t="array" ref="H19">index('Outdoor Crop Seasonality'!$E$2:$P$138,match( $B19,'Outdoor Crop Seasonality'!$B$2:$B$138,0),match(H$2,'Outdoor Crop Seasonality'!$E$1:$P$1,0))*vlookup($B19,'Outdoor Crop Baseline'!$B:$C,2,false)/10^3*(1+index('Outdoor Crop Production NW'!$K$2:$O$137,match( $B19,'Outdoor Crop Production NW'!$D$2:$D$137,0),match( H$1,'Outdoor Crop Production NW'!$E$1:$I$1,0)))</f>
        <v>0</v>
      </c>
      <c r="I19" s="76">
        <f t="array" ref="I19">index('Outdoor Crop Seasonality'!$E$2:$P$138,match( $B19,'Outdoor Crop Seasonality'!$B$2:$B$138,0),match(I$2,'Outdoor Crop Seasonality'!$E$1:$P$1,0))*vlookup($B19,'Outdoor Crop Baseline'!$B:$C,2,false)/10^3*(1+index('Outdoor Crop Production NW'!$K$2:$O$137,match( $B19,'Outdoor Crop Production NW'!$D$2:$D$137,0),match( I$1,'Outdoor Crop Production NW'!$E$1:$I$1,0)))</f>
        <v>0</v>
      </c>
      <c r="J19" s="76">
        <f t="array" ref="J19">index('Outdoor Crop Seasonality'!$E$2:$P$138,match( $B19,'Outdoor Crop Seasonality'!$B$2:$B$138,0),match(J$2,'Outdoor Crop Seasonality'!$E$1:$P$1,0))*vlookup($B19,'Outdoor Crop Baseline'!$B:$C,2,false)/10^3*(1+index('Outdoor Crop Production NW'!$K$2:$O$137,match( $B19,'Outdoor Crop Production NW'!$D$2:$D$137,0),match( J$1,'Outdoor Crop Production NW'!$E$1:$I$1,0)))</f>
        <v>0</v>
      </c>
      <c r="K19" s="76">
        <f t="array" ref="K19">index('Outdoor Crop Seasonality'!$E$2:$P$138,match( $B19,'Outdoor Crop Seasonality'!$B$2:$B$138,0),match(K$2,'Outdoor Crop Seasonality'!$E$1:$P$1,0))*vlookup($B19,'Outdoor Crop Baseline'!$B:$C,2,false)/10^3*(1+index('Outdoor Crop Production NW'!$K$2:$O$137,match( $B19,'Outdoor Crop Production NW'!$D$2:$D$137,0),match( K$1,'Outdoor Crop Production NW'!$E$1:$I$1,0)))</f>
        <v>0</v>
      </c>
      <c r="L19" s="76">
        <f t="array" ref="L19">index('Outdoor Crop Seasonality'!$E$2:$P$138,match( $B19,'Outdoor Crop Seasonality'!$B$2:$B$138,0),match(L$2,'Outdoor Crop Seasonality'!$E$1:$P$1,0))*vlookup($B19,'Outdoor Crop Baseline'!$B:$C,2,false)/10^3*(1+index('Outdoor Crop Production NW'!$K$2:$O$137,match( $B19,'Outdoor Crop Production NW'!$D$2:$D$137,0),match( L$1,'Outdoor Crop Production NW'!$E$1:$I$1,0)))</f>
        <v>0</v>
      </c>
      <c r="M19" s="76">
        <f t="array" ref="M19">index('Outdoor Crop Seasonality'!$E$2:$P$138,match( $B19,'Outdoor Crop Seasonality'!$B$2:$B$138,0),match(M$2,'Outdoor Crop Seasonality'!$E$1:$P$1,0))*vlookup($B19,'Outdoor Crop Baseline'!$B:$C,2,false)/10^3*(1+index('Outdoor Crop Production NW'!$K$2:$O$137,match( $B19,'Outdoor Crop Production NW'!$D$2:$D$137,0),match( M$1,'Outdoor Crop Production NW'!$E$1:$I$1,0)))</f>
        <v>0</v>
      </c>
      <c r="N19" s="76">
        <f t="array" ref="N19">index('Outdoor Crop Seasonality'!$E$2:$P$138,match( $B19,'Outdoor Crop Seasonality'!$B$2:$B$138,0),match(N$2,'Outdoor Crop Seasonality'!$E$1:$P$1,0))*vlookup($B19,'Outdoor Crop Baseline'!$B:$C,2,false)/10^3*(1+index('Outdoor Crop Production NW'!$K$2:$O$137,match( $B19,'Outdoor Crop Production NW'!$D$2:$D$137,0),match( N$1,'Outdoor Crop Production NW'!$E$1:$I$1,0)))</f>
        <v>0</v>
      </c>
      <c r="O19" s="77">
        <f t="array" ref="O19">index('Outdoor Crop Seasonality'!$E$2:$P$138,match( $B19,'Outdoor Crop Seasonality'!$B$2:$B$138,0),match(O$2,'Outdoor Crop Seasonality'!$E$1:$P$1,0))*vlookup($B19,'Outdoor Crop Baseline'!$B:$C,2,false)/10^3*(1+index('Outdoor Crop Production NW'!$K$2:$O$137,match( $B19,'Outdoor Crop Production NW'!$D$2:$D$137,0),match( O$1,'Outdoor Crop Production NW'!$E$1:$I$1,0)))</f>
        <v>16.44304935</v>
      </c>
      <c r="P19" s="77">
        <f t="array" ref="P19">index('Outdoor Crop Seasonality'!$E$2:$P$138,match( $B19,'Outdoor Crop Seasonality'!$B$2:$B$138,0),match(P$2,'Outdoor Crop Seasonality'!$E$1:$P$1,0))*vlookup($B19,'Outdoor Crop Baseline'!$B:$C,2,false)/10^3*(1+index('Outdoor Crop Production NW'!$K$2:$O$137,match( $B19,'Outdoor Crop Production NW'!$D$2:$D$137,0),match( P$1,'Outdoor Crop Production NW'!$E$1:$I$1,0)))</f>
        <v>16.44304935</v>
      </c>
      <c r="Q19" s="77">
        <f t="array" ref="Q19">index('Outdoor Crop Seasonality'!$E$2:$P$138,match( $B19,'Outdoor Crop Seasonality'!$B$2:$B$138,0),match(Q$2,'Outdoor Crop Seasonality'!$E$1:$P$1,0))*vlookup($B19,'Outdoor Crop Baseline'!$B:$C,2,false)/10^3*(1+index('Outdoor Crop Production NW'!$K$2:$O$137,match( $B19,'Outdoor Crop Production NW'!$D$2:$D$137,0),match( Q$1,'Outdoor Crop Production NW'!$E$1:$I$1,0)))</f>
        <v>16.44304935</v>
      </c>
      <c r="R19" s="77">
        <f t="array" ref="R19">index('Outdoor Crop Seasonality'!$E$2:$P$138,match( $B19,'Outdoor Crop Seasonality'!$B$2:$B$138,0),match(R$2,'Outdoor Crop Seasonality'!$E$1:$P$1,0))*vlookup($B19,'Outdoor Crop Baseline'!$B:$C,2,false)/10^3*(1+index('Outdoor Crop Production NW'!$K$2:$O$137,match( $B19,'Outdoor Crop Production NW'!$D$2:$D$137,0),match( R$1,'Outdoor Crop Production NW'!$E$1:$I$1,0)))</f>
        <v>16.44304935</v>
      </c>
      <c r="S19" s="77">
        <f t="array" ref="S19">index('Outdoor Crop Seasonality'!$E$2:$P$138,match( $B19,'Outdoor Crop Seasonality'!$B$2:$B$138,0),match(S$2,'Outdoor Crop Seasonality'!$E$1:$P$1,0))*vlookup($B19,'Outdoor Crop Baseline'!$B:$C,2,false)/10^3*(1+index('Outdoor Crop Production NW'!$K$2:$O$137,match( $B19,'Outdoor Crop Production NW'!$D$2:$D$137,0),match( S$1,'Outdoor Crop Production NW'!$E$1:$I$1,0)))</f>
        <v>0</v>
      </c>
      <c r="T19" s="77">
        <f t="array" ref="T19">index('Outdoor Crop Seasonality'!$E$2:$P$138,match( $B19,'Outdoor Crop Seasonality'!$B$2:$B$138,0),match(T$2,'Outdoor Crop Seasonality'!$E$1:$P$1,0))*vlookup($B19,'Outdoor Crop Baseline'!$B:$C,2,false)/10^3*(1+index('Outdoor Crop Production NW'!$K$2:$O$137,match( $B19,'Outdoor Crop Production NW'!$D$2:$D$137,0),match( T$1,'Outdoor Crop Production NW'!$E$1:$I$1,0)))</f>
        <v>0</v>
      </c>
      <c r="U19" s="77">
        <f t="array" ref="U19">index('Outdoor Crop Seasonality'!$E$2:$P$138,match( $B19,'Outdoor Crop Seasonality'!$B$2:$B$138,0),match(U$2,'Outdoor Crop Seasonality'!$E$1:$P$1,0))*vlookup($B19,'Outdoor Crop Baseline'!$B:$C,2,false)/10^3*(1+index('Outdoor Crop Production NW'!$K$2:$O$137,match( $B19,'Outdoor Crop Production NW'!$D$2:$D$137,0),match( U$1,'Outdoor Crop Production NW'!$E$1:$I$1,0)))</f>
        <v>0</v>
      </c>
      <c r="V19" s="77">
        <f t="array" ref="V19">index('Outdoor Crop Seasonality'!$E$2:$P$138,match( $B19,'Outdoor Crop Seasonality'!$B$2:$B$138,0),match(V$2,'Outdoor Crop Seasonality'!$E$1:$P$1,0))*vlookup($B19,'Outdoor Crop Baseline'!$B:$C,2,false)/10^3*(1+index('Outdoor Crop Production NW'!$K$2:$O$137,match( $B19,'Outdoor Crop Production NW'!$D$2:$D$137,0),match( V$1,'Outdoor Crop Production NW'!$E$1:$I$1,0)))</f>
        <v>0</v>
      </c>
      <c r="W19" s="77">
        <f t="array" ref="W19">index('Outdoor Crop Seasonality'!$E$2:$P$138,match( $B19,'Outdoor Crop Seasonality'!$B$2:$B$138,0),match(W$2,'Outdoor Crop Seasonality'!$E$1:$P$1,0))*vlookup($B19,'Outdoor Crop Baseline'!$B:$C,2,false)/10^3*(1+index('Outdoor Crop Production NW'!$K$2:$O$137,match( $B19,'Outdoor Crop Production NW'!$D$2:$D$137,0),match( W$1,'Outdoor Crop Production NW'!$E$1:$I$1,0)))</f>
        <v>0</v>
      </c>
      <c r="X19" s="77">
        <f t="array" ref="X19">index('Outdoor Crop Seasonality'!$E$2:$P$138,match( $B19,'Outdoor Crop Seasonality'!$B$2:$B$138,0),match(X$2,'Outdoor Crop Seasonality'!$E$1:$P$1,0))*vlookup($B19,'Outdoor Crop Baseline'!$B:$C,2,false)/10^3*(1+index('Outdoor Crop Production NW'!$K$2:$O$137,match( $B19,'Outdoor Crop Production NW'!$D$2:$D$137,0),match( X$1,'Outdoor Crop Production NW'!$E$1:$I$1,0)))</f>
        <v>0</v>
      </c>
      <c r="Y19" s="77">
        <f t="array" ref="Y19">index('Outdoor Crop Seasonality'!$E$2:$P$138,match( $B19,'Outdoor Crop Seasonality'!$B$2:$B$138,0),match(Y$2,'Outdoor Crop Seasonality'!$E$1:$P$1,0))*vlookup($B19,'Outdoor Crop Baseline'!$B:$C,2,false)/10^3*(1+index('Outdoor Crop Production NW'!$K$2:$O$137,match( $B19,'Outdoor Crop Production NW'!$D$2:$D$137,0),match( Y$1,'Outdoor Crop Production NW'!$E$1:$I$1,0)))</f>
        <v>0</v>
      </c>
      <c r="Z19" s="77">
        <f t="array" ref="Z19">index('Outdoor Crop Seasonality'!$E$2:$P$138,match( $B19,'Outdoor Crop Seasonality'!$B$2:$B$138,0),match(Z$2,'Outdoor Crop Seasonality'!$E$1:$P$1,0))*vlookup($B19,'Outdoor Crop Baseline'!$B:$C,2,false)/10^3*(1+index('Outdoor Crop Production NW'!$K$2:$O$137,match( $B19,'Outdoor Crop Production NW'!$D$2:$D$137,0),match( Z$1,'Outdoor Crop Production NW'!$E$1:$I$1,0)))</f>
        <v>0</v>
      </c>
    </row>
    <row r="20">
      <c r="A20" s="13" t="s">
        <v>66</v>
      </c>
      <c r="B20" s="13" t="s">
        <v>67</v>
      </c>
      <c r="C20" s="76">
        <f t="array" ref="C20">index('Outdoor Crop Seasonality'!$E$2:$P$138,match( $B20,'Outdoor Crop Seasonality'!$B$2:$B$138,0),match(C$2,'Outdoor Crop Seasonality'!$E$1:$P$1,0))*vlookup($B20,'Outdoor Crop Baseline'!$B:$C,2,false)/10^3*(1+index('Outdoor Crop Production NW'!$K$2:$O$137,match( $B20,'Outdoor Crop Production NW'!$D$2:$D$137,0),match( C$1,'Outdoor Crop Production NW'!$E$1:$I$1,0)))</f>
        <v>25336.6263</v>
      </c>
      <c r="D20" s="76">
        <f t="array" ref="D20">index('Outdoor Crop Seasonality'!$E$2:$P$138,match( $B20,'Outdoor Crop Seasonality'!$B$2:$B$138,0),match(D$2,'Outdoor Crop Seasonality'!$E$1:$P$1,0))*vlookup($B20,'Outdoor Crop Baseline'!$B:$C,2,false)/10^3*(1+index('Outdoor Crop Production NW'!$K$2:$O$137,match( $B20,'Outdoor Crop Production NW'!$D$2:$D$137,0),match( D$1,'Outdoor Crop Production NW'!$E$1:$I$1,0)))</f>
        <v>25336.6263</v>
      </c>
      <c r="E20" s="76">
        <f t="array" ref="E20">index('Outdoor Crop Seasonality'!$E$2:$P$138,match( $B20,'Outdoor Crop Seasonality'!$B$2:$B$138,0),match(E$2,'Outdoor Crop Seasonality'!$E$1:$P$1,0))*vlookup($B20,'Outdoor Crop Baseline'!$B:$C,2,false)/10^3*(1+index('Outdoor Crop Production NW'!$K$2:$O$137,match( $B20,'Outdoor Crop Production NW'!$D$2:$D$137,0),match( E$1,'Outdoor Crop Production NW'!$E$1:$I$1,0)))</f>
        <v>9091.797335</v>
      </c>
      <c r="F20" s="76">
        <f t="array" ref="F20">index('Outdoor Crop Seasonality'!$E$2:$P$138,match( $B20,'Outdoor Crop Seasonality'!$B$2:$B$138,0),match(F$2,'Outdoor Crop Seasonality'!$E$1:$P$1,0))*vlookup($B20,'Outdoor Crop Baseline'!$B:$C,2,false)/10^3*(1+index('Outdoor Crop Production NW'!$K$2:$O$137,match( $B20,'Outdoor Crop Production NW'!$D$2:$D$137,0),match( F$1,'Outdoor Crop Production NW'!$E$1:$I$1,0)))</f>
        <v>0</v>
      </c>
      <c r="G20" s="76">
        <f t="array" ref="G20">index('Outdoor Crop Seasonality'!$E$2:$P$138,match( $B20,'Outdoor Crop Seasonality'!$B$2:$B$138,0),match(G$2,'Outdoor Crop Seasonality'!$E$1:$P$1,0))*vlookup($B20,'Outdoor Crop Baseline'!$B:$C,2,false)/10^3*(1+index('Outdoor Crop Production NW'!$K$2:$O$137,match( $B20,'Outdoor Crop Production NW'!$D$2:$D$137,0),match( G$1,'Outdoor Crop Production NW'!$E$1:$I$1,0)))</f>
        <v>0</v>
      </c>
      <c r="H20" s="76">
        <f t="array" ref="H20">index('Outdoor Crop Seasonality'!$E$2:$P$138,match( $B20,'Outdoor Crop Seasonality'!$B$2:$B$138,0),match(H$2,'Outdoor Crop Seasonality'!$E$1:$P$1,0))*vlookup($B20,'Outdoor Crop Baseline'!$B:$C,2,false)/10^3*(1+index('Outdoor Crop Production NW'!$K$2:$O$137,match( $B20,'Outdoor Crop Production NW'!$D$2:$D$137,0),match( H$1,'Outdoor Crop Production NW'!$E$1:$I$1,0)))</f>
        <v>26165.47043</v>
      </c>
      <c r="I20" s="76">
        <f t="array" ref="I20">index('Outdoor Crop Seasonality'!$E$2:$P$138,match( $B20,'Outdoor Crop Seasonality'!$B$2:$B$138,0),match(I$2,'Outdoor Crop Seasonality'!$E$1:$P$1,0))*vlookup($B20,'Outdoor Crop Baseline'!$B:$C,2,false)/10^3*(1+index('Outdoor Crop Production NW'!$K$2:$O$137,match( $B20,'Outdoor Crop Production NW'!$D$2:$D$137,0),match( I$1,'Outdoor Crop Production NW'!$E$1:$I$1,0)))</f>
        <v>26165.47043</v>
      </c>
      <c r="J20" s="76">
        <f t="array" ref="J20">index('Outdoor Crop Seasonality'!$E$2:$P$138,match( $B20,'Outdoor Crop Seasonality'!$B$2:$B$138,0),match(J$2,'Outdoor Crop Seasonality'!$E$1:$P$1,0))*vlookup($B20,'Outdoor Crop Baseline'!$B:$C,2,false)/10^3*(1+index('Outdoor Crop Production NW'!$K$2:$O$137,match( $B20,'Outdoor Crop Production NW'!$D$2:$D$137,0),match( J$1,'Outdoor Crop Production NW'!$E$1:$I$1,0)))</f>
        <v>26222.53387</v>
      </c>
      <c r="K20" s="76">
        <f t="array" ref="K20">index('Outdoor Crop Seasonality'!$E$2:$P$138,match( $B20,'Outdoor Crop Seasonality'!$B$2:$B$138,0),match(K$2,'Outdoor Crop Seasonality'!$E$1:$P$1,0))*vlookup($B20,'Outdoor Crop Baseline'!$B:$C,2,false)/10^3*(1+index('Outdoor Crop Production NW'!$K$2:$O$137,match( $B20,'Outdoor Crop Production NW'!$D$2:$D$137,0),match( K$1,'Outdoor Crop Production NW'!$E$1:$I$1,0)))</f>
        <v>26222.53387</v>
      </c>
      <c r="L20" s="76">
        <f t="array" ref="L20">index('Outdoor Crop Seasonality'!$E$2:$P$138,match( $B20,'Outdoor Crop Seasonality'!$B$2:$B$138,0),match(L$2,'Outdoor Crop Seasonality'!$E$1:$P$1,0))*vlookup($B20,'Outdoor Crop Baseline'!$B:$C,2,false)/10^3*(1+index('Outdoor Crop Production NW'!$K$2:$O$137,match( $B20,'Outdoor Crop Production NW'!$D$2:$D$137,0),match( L$1,'Outdoor Crop Production NW'!$E$1:$I$1,0)))</f>
        <v>57.06344281</v>
      </c>
      <c r="M20" s="76">
        <f t="array" ref="M20">index('Outdoor Crop Seasonality'!$E$2:$P$138,match( $B20,'Outdoor Crop Seasonality'!$B$2:$B$138,0),match(M$2,'Outdoor Crop Seasonality'!$E$1:$P$1,0))*vlookup($B20,'Outdoor Crop Baseline'!$B:$C,2,false)/10^3*(1+index('Outdoor Crop Production NW'!$K$2:$O$137,match( $B20,'Outdoor Crop Production NW'!$D$2:$D$137,0),match( M$1,'Outdoor Crop Production NW'!$E$1:$I$1,0)))</f>
        <v>16301.89241</v>
      </c>
      <c r="N20" s="76">
        <f t="array" ref="N20">index('Outdoor Crop Seasonality'!$E$2:$P$138,match( $B20,'Outdoor Crop Seasonality'!$B$2:$B$138,0),match(N$2,'Outdoor Crop Seasonality'!$E$1:$P$1,0))*vlookup($B20,'Outdoor Crop Baseline'!$B:$C,2,false)/10^3*(1+index('Outdoor Crop Production NW'!$K$2:$O$137,match( $B20,'Outdoor Crop Production NW'!$D$2:$D$137,0),match( N$1,'Outdoor Crop Production NW'!$E$1:$I$1,0)))</f>
        <v>25336.6263</v>
      </c>
      <c r="O20" s="77">
        <f t="array" ref="O20">index('Outdoor Crop Seasonality'!$E$2:$P$138,match( $B20,'Outdoor Crop Seasonality'!$B$2:$B$138,0),match(O$2,'Outdoor Crop Seasonality'!$E$1:$P$1,0))*vlookup($B20,'Outdoor Crop Baseline'!$B:$C,2,false)/10^3*(1+index('Outdoor Crop Production NW'!$K$2:$O$137,match( $B20,'Outdoor Crop Production NW'!$D$2:$D$137,0),match( O$1,'Outdoor Crop Production NW'!$E$1:$I$1,0)))</f>
        <v>19082.09821</v>
      </c>
      <c r="P20" s="77">
        <f t="array" ref="P20">index('Outdoor Crop Seasonality'!$E$2:$P$138,match( $B20,'Outdoor Crop Seasonality'!$B$2:$B$138,0),match(P$2,'Outdoor Crop Seasonality'!$E$1:$P$1,0))*vlookup($B20,'Outdoor Crop Baseline'!$B:$C,2,false)/10^3*(1+index('Outdoor Crop Production NW'!$K$2:$O$137,match( $B20,'Outdoor Crop Production NW'!$D$2:$D$137,0),match( P$1,'Outdoor Crop Production NW'!$E$1:$I$1,0)))</f>
        <v>19082.09821</v>
      </c>
      <c r="Q20" s="77">
        <f t="array" ref="Q20">index('Outdoor Crop Seasonality'!$E$2:$P$138,match( $B20,'Outdoor Crop Seasonality'!$B$2:$B$138,0),match(Q$2,'Outdoor Crop Seasonality'!$E$1:$P$1,0))*vlookup($B20,'Outdoor Crop Baseline'!$B:$C,2,false)/10^3*(1+index('Outdoor Crop Production NW'!$K$2:$O$137,match( $B20,'Outdoor Crop Production NW'!$D$2:$D$137,0),match( Q$1,'Outdoor Crop Production NW'!$E$1:$I$1,0)))</f>
        <v>6847.421893</v>
      </c>
      <c r="R20" s="77">
        <f t="array" ref="R20">index('Outdoor Crop Seasonality'!$E$2:$P$138,match( $B20,'Outdoor Crop Seasonality'!$B$2:$B$138,0),match(R$2,'Outdoor Crop Seasonality'!$E$1:$P$1,0))*vlookup($B20,'Outdoor Crop Baseline'!$B:$C,2,false)/10^3*(1+index('Outdoor Crop Production NW'!$K$2:$O$137,match( $B20,'Outdoor Crop Production NW'!$D$2:$D$137,0),match( R$1,'Outdoor Crop Production NW'!$E$1:$I$1,0)))</f>
        <v>0</v>
      </c>
      <c r="S20" s="77">
        <f t="array" ref="S20">index('Outdoor Crop Seasonality'!$E$2:$P$138,match( $B20,'Outdoor Crop Seasonality'!$B$2:$B$138,0),match(S$2,'Outdoor Crop Seasonality'!$E$1:$P$1,0))*vlookup($B20,'Outdoor Crop Baseline'!$B:$C,2,false)/10^3*(1+index('Outdoor Crop Production NW'!$K$2:$O$137,match( $B20,'Outdoor Crop Production NW'!$D$2:$D$137,0),match( S$1,'Outdoor Crop Production NW'!$E$1:$I$1,0)))</f>
        <v>0</v>
      </c>
      <c r="T20" s="77">
        <f t="array" ref="T20">index('Outdoor Crop Seasonality'!$E$2:$P$138,match( $B20,'Outdoor Crop Seasonality'!$B$2:$B$138,0),match(T$2,'Outdoor Crop Seasonality'!$E$1:$P$1,0))*vlookup($B20,'Outdoor Crop Baseline'!$B:$C,2,false)/10^3*(1+index('Outdoor Crop Production NW'!$K$2:$O$137,match( $B20,'Outdoor Crop Production NW'!$D$2:$D$137,0),match( T$1,'Outdoor Crop Production NW'!$E$1:$I$1,0)))</f>
        <v>19706.33621</v>
      </c>
      <c r="U20" s="77">
        <f t="array" ref="U20">index('Outdoor Crop Seasonality'!$E$2:$P$138,match( $B20,'Outdoor Crop Seasonality'!$B$2:$B$138,0),match(U$2,'Outdoor Crop Seasonality'!$E$1:$P$1,0))*vlookup($B20,'Outdoor Crop Baseline'!$B:$C,2,false)/10^3*(1+index('Outdoor Crop Production NW'!$K$2:$O$137,match( $B20,'Outdoor Crop Production NW'!$D$2:$D$137,0),match( U$1,'Outdoor Crop Production NW'!$E$1:$I$1,0)))</f>
        <v>19706.33621</v>
      </c>
      <c r="V20" s="77">
        <f t="array" ref="V20">index('Outdoor Crop Seasonality'!$E$2:$P$138,match( $B20,'Outdoor Crop Seasonality'!$B$2:$B$138,0),match(V$2,'Outdoor Crop Seasonality'!$E$1:$P$1,0))*vlookup($B20,'Outdoor Crop Baseline'!$B:$C,2,false)/10^3*(1+index('Outdoor Crop Production NW'!$K$2:$O$137,match( $B20,'Outdoor Crop Production NW'!$D$2:$D$137,0),match( V$1,'Outdoor Crop Production NW'!$E$1:$I$1,0)))</f>
        <v>19749.31313</v>
      </c>
      <c r="W20" s="77">
        <f t="array" ref="W20">index('Outdoor Crop Seasonality'!$E$2:$P$138,match( $B20,'Outdoor Crop Seasonality'!$B$2:$B$138,0),match(W$2,'Outdoor Crop Seasonality'!$E$1:$P$1,0))*vlookup($B20,'Outdoor Crop Baseline'!$B:$C,2,false)/10^3*(1+index('Outdoor Crop Production NW'!$K$2:$O$137,match( $B20,'Outdoor Crop Production NW'!$D$2:$D$137,0),match( W$1,'Outdoor Crop Production NW'!$E$1:$I$1,0)))</f>
        <v>19749.31313</v>
      </c>
      <c r="X20" s="77">
        <f t="array" ref="X20">index('Outdoor Crop Seasonality'!$E$2:$P$138,match( $B20,'Outdoor Crop Seasonality'!$B$2:$B$138,0),match(X$2,'Outdoor Crop Seasonality'!$E$1:$P$1,0))*vlookup($B20,'Outdoor Crop Baseline'!$B:$C,2,false)/10^3*(1+index('Outdoor Crop Production NW'!$K$2:$O$137,match( $B20,'Outdoor Crop Production NW'!$D$2:$D$137,0),match( X$1,'Outdoor Crop Production NW'!$E$1:$I$1,0)))</f>
        <v>42.9769223</v>
      </c>
      <c r="Y20" s="77">
        <f t="array" ref="Y20">index('Outdoor Crop Seasonality'!$E$2:$P$138,match( $B20,'Outdoor Crop Seasonality'!$B$2:$B$138,0),match(Y$2,'Outdoor Crop Seasonality'!$E$1:$P$1,0))*vlookup($B20,'Outdoor Crop Baseline'!$B:$C,2,false)/10^3*(1+index('Outdoor Crop Production NW'!$K$2:$O$137,match( $B20,'Outdoor Crop Production NW'!$D$2:$D$137,0),match( Y$1,'Outdoor Crop Production NW'!$E$1:$I$1,0)))</f>
        <v>12277.65324</v>
      </c>
      <c r="Z20" s="77">
        <f t="array" ref="Z20">index('Outdoor Crop Seasonality'!$E$2:$P$138,match( $B20,'Outdoor Crop Seasonality'!$B$2:$B$138,0),match(Z$2,'Outdoor Crop Seasonality'!$E$1:$P$1,0))*vlookup($B20,'Outdoor Crop Baseline'!$B:$C,2,false)/10^3*(1+index('Outdoor Crop Production NW'!$K$2:$O$137,match( $B20,'Outdoor Crop Production NW'!$D$2:$D$137,0),match( Z$1,'Outdoor Crop Production NW'!$E$1:$I$1,0)))</f>
        <v>19082.09821</v>
      </c>
    </row>
    <row r="21">
      <c r="A21" s="13" t="s">
        <v>68</v>
      </c>
      <c r="B21" s="13" t="s">
        <v>69</v>
      </c>
      <c r="C21" s="76">
        <f t="array" ref="C21">index('Outdoor Crop Seasonality'!$E$2:$P$138,match( $B21,'Outdoor Crop Seasonality'!$B$2:$B$138,0),match(C$2,'Outdoor Crop Seasonality'!$E$1:$P$1,0))*vlookup($B21,'Outdoor Crop Baseline'!$B:$C,2,false)/10^3*(1+index('Outdoor Crop Production NW'!$K$2:$O$137,match( $B21,'Outdoor Crop Production NW'!$D$2:$D$137,0),match( C$1,'Outdoor Crop Production NW'!$E$1:$I$1,0)))</f>
        <v>0</v>
      </c>
      <c r="D21" s="76">
        <f t="array" ref="D21">index('Outdoor Crop Seasonality'!$E$2:$P$138,match( $B21,'Outdoor Crop Seasonality'!$B$2:$B$138,0),match(D$2,'Outdoor Crop Seasonality'!$E$1:$P$1,0))*vlookup($B21,'Outdoor Crop Baseline'!$B:$C,2,false)/10^3*(1+index('Outdoor Crop Production NW'!$K$2:$O$137,match( $B21,'Outdoor Crop Production NW'!$D$2:$D$137,0),match( D$1,'Outdoor Crop Production NW'!$E$1:$I$1,0)))</f>
        <v>0</v>
      </c>
      <c r="E21" s="76">
        <f t="array" ref="E21">index('Outdoor Crop Seasonality'!$E$2:$P$138,match( $B21,'Outdoor Crop Seasonality'!$B$2:$B$138,0),match(E$2,'Outdoor Crop Seasonality'!$E$1:$P$1,0))*vlookup($B21,'Outdoor Crop Baseline'!$B:$C,2,false)/10^3*(1+index('Outdoor Crop Production NW'!$K$2:$O$137,match( $B21,'Outdoor Crop Production NW'!$D$2:$D$137,0),match( E$1,'Outdoor Crop Production NW'!$E$1:$I$1,0)))</f>
        <v>0</v>
      </c>
      <c r="F21" s="76">
        <f t="array" ref="F21">index('Outdoor Crop Seasonality'!$E$2:$P$138,match( $B21,'Outdoor Crop Seasonality'!$B$2:$B$138,0),match(F$2,'Outdoor Crop Seasonality'!$E$1:$P$1,0))*vlookup($B21,'Outdoor Crop Baseline'!$B:$C,2,false)/10^3*(1+index('Outdoor Crop Production NW'!$K$2:$O$137,match( $B21,'Outdoor Crop Production NW'!$D$2:$D$137,0),match( F$1,'Outdoor Crop Production NW'!$E$1:$I$1,0)))</f>
        <v>0</v>
      </c>
      <c r="G21" s="76">
        <f t="array" ref="G21">index('Outdoor Crop Seasonality'!$E$2:$P$138,match( $B21,'Outdoor Crop Seasonality'!$B$2:$B$138,0),match(G$2,'Outdoor Crop Seasonality'!$E$1:$P$1,0))*vlookup($B21,'Outdoor Crop Baseline'!$B:$C,2,false)/10^3*(1+index('Outdoor Crop Production NW'!$K$2:$O$137,match( $B21,'Outdoor Crop Production NW'!$D$2:$D$137,0),match( G$1,'Outdoor Crop Production NW'!$E$1:$I$1,0)))</f>
        <v>0</v>
      </c>
      <c r="H21" s="76">
        <f t="array" ref="H21">index('Outdoor Crop Seasonality'!$E$2:$P$138,match( $B21,'Outdoor Crop Seasonality'!$B$2:$B$138,0),match(H$2,'Outdoor Crop Seasonality'!$E$1:$P$1,0))*vlookup($B21,'Outdoor Crop Baseline'!$B:$C,2,false)/10^3*(1+index('Outdoor Crop Production NW'!$K$2:$O$137,match( $B21,'Outdoor Crop Production NW'!$D$2:$D$137,0),match( H$1,'Outdoor Crop Production NW'!$E$1:$I$1,0)))</f>
        <v>0</v>
      </c>
      <c r="I21" s="76">
        <f t="array" ref="I21">index('Outdoor Crop Seasonality'!$E$2:$P$138,match( $B21,'Outdoor Crop Seasonality'!$B$2:$B$138,0),match(I$2,'Outdoor Crop Seasonality'!$E$1:$P$1,0))*vlookup($B21,'Outdoor Crop Baseline'!$B:$C,2,false)/10^3*(1+index('Outdoor Crop Production NW'!$K$2:$O$137,match( $B21,'Outdoor Crop Production NW'!$D$2:$D$137,0),match( I$1,'Outdoor Crop Production NW'!$E$1:$I$1,0)))</f>
        <v>0</v>
      </c>
      <c r="J21" s="76">
        <f t="array" ref="J21">index('Outdoor Crop Seasonality'!$E$2:$P$138,match( $B21,'Outdoor Crop Seasonality'!$B$2:$B$138,0),match(J$2,'Outdoor Crop Seasonality'!$E$1:$P$1,0))*vlookup($B21,'Outdoor Crop Baseline'!$B:$C,2,false)/10^3*(1+index('Outdoor Crop Production NW'!$K$2:$O$137,match( $B21,'Outdoor Crop Production NW'!$D$2:$D$137,0),match( J$1,'Outdoor Crop Production NW'!$E$1:$I$1,0)))</f>
        <v>0</v>
      </c>
      <c r="K21" s="76">
        <f t="array" ref="K21">index('Outdoor Crop Seasonality'!$E$2:$P$138,match( $B21,'Outdoor Crop Seasonality'!$B$2:$B$138,0),match(K$2,'Outdoor Crop Seasonality'!$E$1:$P$1,0))*vlookup($B21,'Outdoor Crop Baseline'!$B:$C,2,false)/10^3*(1+index('Outdoor Crop Production NW'!$K$2:$O$137,match( $B21,'Outdoor Crop Production NW'!$D$2:$D$137,0),match( K$1,'Outdoor Crop Production NW'!$E$1:$I$1,0)))</f>
        <v>1.226222372</v>
      </c>
      <c r="L21" s="76">
        <f t="array" ref="L21">index('Outdoor Crop Seasonality'!$E$2:$P$138,match( $B21,'Outdoor Crop Seasonality'!$B$2:$B$138,0),match(L$2,'Outdoor Crop Seasonality'!$E$1:$P$1,0))*vlookup($B21,'Outdoor Crop Baseline'!$B:$C,2,false)/10^3*(1+index('Outdoor Crop Production NW'!$K$2:$O$137,match( $B21,'Outdoor Crop Production NW'!$D$2:$D$137,0),match( L$1,'Outdoor Crop Production NW'!$E$1:$I$1,0)))</f>
        <v>1.226222372</v>
      </c>
      <c r="M21" s="76">
        <f t="array" ref="M21">index('Outdoor Crop Seasonality'!$E$2:$P$138,match( $B21,'Outdoor Crop Seasonality'!$B$2:$B$138,0),match(M$2,'Outdoor Crop Seasonality'!$E$1:$P$1,0))*vlookup($B21,'Outdoor Crop Baseline'!$B:$C,2,false)/10^3*(1+index('Outdoor Crop Production NW'!$K$2:$O$137,match( $B21,'Outdoor Crop Production NW'!$D$2:$D$137,0),match( M$1,'Outdoor Crop Production NW'!$E$1:$I$1,0)))</f>
        <v>1.226222372</v>
      </c>
      <c r="N21" s="76">
        <f t="array" ref="N21">index('Outdoor Crop Seasonality'!$E$2:$P$138,match( $B21,'Outdoor Crop Seasonality'!$B$2:$B$138,0),match(N$2,'Outdoor Crop Seasonality'!$E$1:$P$1,0))*vlookup($B21,'Outdoor Crop Baseline'!$B:$C,2,false)/10^3*(1+index('Outdoor Crop Production NW'!$K$2:$O$137,match( $B21,'Outdoor Crop Production NW'!$D$2:$D$137,0),match( N$1,'Outdoor Crop Production NW'!$E$1:$I$1,0)))</f>
        <v>1.226222372</v>
      </c>
      <c r="O21" s="77">
        <f t="array" ref="O21">index('Outdoor Crop Seasonality'!$E$2:$P$138,match( $B21,'Outdoor Crop Seasonality'!$B$2:$B$138,0),match(O$2,'Outdoor Crop Seasonality'!$E$1:$P$1,0))*vlookup($B21,'Outdoor Crop Baseline'!$B:$C,2,false)/10^3*(1+index('Outdoor Crop Production NW'!$K$2:$O$137,match( $B21,'Outdoor Crop Production NW'!$D$2:$D$137,0),match( O$1,'Outdoor Crop Production NW'!$E$1:$I$1,0)))</f>
        <v>0</v>
      </c>
      <c r="P21" s="77">
        <f t="array" ref="P21">index('Outdoor Crop Seasonality'!$E$2:$P$138,match( $B21,'Outdoor Crop Seasonality'!$B$2:$B$138,0),match(P$2,'Outdoor Crop Seasonality'!$E$1:$P$1,0))*vlookup($B21,'Outdoor Crop Baseline'!$B:$C,2,false)/10^3*(1+index('Outdoor Crop Production NW'!$K$2:$O$137,match( $B21,'Outdoor Crop Production NW'!$D$2:$D$137,0),match( P$1,'Outdoor Crop Production NW'!$E$1:$I$1,0)))</f>
        <v>0</v>
      </c>
      <c r="Q21" s="77">
        <f t="array" ref="Q21">index('Outdoor Crop Seasonality'!$E$2:$P$138,match( $B21,'Outdoor Crop Seasonality'!$B$2:$B$138,0),match(Q$2,'Outdoor Crop Seasonality'!$E$1:$P$1,0))*vlookup($B21,'Outdoor Crop Baseline'!$B:$C,2,false)/10^3*(1+index('Outdoor Crop Production NW'!$K$2:$O$137,match( $B21,'Outdoor Crop Production NW'!$D$2:$D$137,0),match( Q$1,'Outdoor Crop Production NW'!$E$1:$I$1,0)))</f>
        <v>0</v>
      </c>
      <c r="R21" s="77">
        <f t="array" ref="R21">index('Outdoor Crop Seasonality'!$E$2:$P$138,match( $B21,'Outdoor Crop Seasonality'!$B$2:$B$138,0),match(R$2,'Outdoor Crop Seasonality'!$E$1:$P$1,0))*vlookup($B21,'Outdoor Crop Baseline'!$B:$C,2,false)/10^3*(1+index('Outdoor Crop Production NW'!$K$2:$O$137,match( $B21,'Outdoor Crop Production NW'!$D$2:$D$137,0),match( R$1,'Outdoor Crop Production NW'!$E$1:$I$1,0)))</f>
        <v>0</v>
      </c>
      <c r="S21" s="77">
        <f t="array" ref="S21">index('Outdoor Crop Seasonality'!$E$2:$P$138,match( $B21,'Outdoor Crop Seasonality'!$B$2:$B$138,0),match(S$2,'Outdoor Crop Seasonality'!$E$1:$P$1,0))*vlookup($B21,'Outdoor Crop Baseline'!$B:$C,2,false)/10^3*(1+index('Outdoor Crop Production NW'!$K$2:$O$137,match( $B21,'Outdoor Crop Production NW'!$D$2:$D$137,0),match( S$1,'Outdoor Crop Production NW'!$E$1:$I$1,0)))</f>
        <v>0</v>
      </c>
      <c r="T21" s="77">
        <f t="array" ref="T21">index('Outdoor Crop Seasonality'!$E$2:$P$138,match( $B21,'Outdoor Crop Seasonality'!$B$2:$B$138,0),match(T$2,'Outdoor Crop Seasonality'!$E$1:$P$1,0))*vlookup($B21,'Outdoor Crop Baseline'!$B:$C,2,false)/10^3*(1+index('Outdoor Crop Production NW'!$K$2:$O$137,match( $B21,'Outdoor Crop Production NW'!$D$2:$D$137,0),match( T$1,'Outdoor Crop Production NW'!$E$1:$I$1,0)))</f>
        <v>0</v>
      </c>
      <c r="U21" s="77">
        <f t="array" ref="U21">index('Outdoor Crop Seasonality'!$E$2:$P$138,match( $B21,'Outdoor Crop Seasonality'!$B$2:$B$138,0),match(U$2,'Outdoor Crop Seasonality'!$E$1:$P$1,0))*vlookup($B21,'Outdoor Crop Baseline'!$B:$C,2,false)/10^3*(1+index('Outdoor Crop Production NW'!$K$2:$O$137,match( $B21,'Outdoor Crop Production NW'!$D$2:$D$137,0),match( U$1,'Outdoor Crop Production NW'!$E$1:$I$1,0)))</f>
        <v>0</v>
      </c>
      <c r="V21" s="77">
        <f t="array" ref="V21">index('Outdoor Crop Seasonality'!$E$2:$P$138,match( $B21,'Outdoor Crop Seasonality'!$B$2:$B$138,0),match(V$2,'Outdoor Crop Seasonality'!$E$1:$P$1,0))*vlookup($B21,'Outdoor Crop Baseline'!$B:$C,2,false)/10^3*(1+index('Outdoor Crop Production NW'!$K$2:$O$137,match( $B21,'Outdoor Crop Production NW'!$D$2:$D$137,0),match( V$1,'Outdoor Crop Production NW'!$E$1:$I$1,0)))</f>
        <v>0</v>
      </c>
      <c r="W21" s="77">
        <f t="array" ref="W21">index('Outdoor Crop Seasonality'!$E$2:$P$138,match( $B21,'Outdoor Crop Seasonality'!$B$2:$B$138,0),match(W$2,'Outdoor Crop Seasonality'!$E$1:$P$1,0))*vlookup($B21,'Outdoor Crop Baseline'!$B:$C,2,false)/10^3*(1+index('Outdoor Crop Production NW'!$K$2:$O$137,match( $B21,'Outdoor Crop Production NW'!$D$2:$D$137,0),match( W$1,'Outdoor Crop Production NW'!$E$1:$I$1,0)))</f>
        <v>1.226222372</v>
      </c>
      <c r="X21" s="77">
        <f t="array" ref="X21">index('Outdoor Crop Seasonality'!$E$2:$P$138,match( $B21,'Outdoor Crop Seasonality'!$B$2:$B$138,0),match(X$2,'Outdoor Crop Seasonality'!$E$1:$P$1,0))*vlookup($B21,'Outdoor Crop Baseline'!$B:$C,2,false)/10^3*(1+index('Outdoor Crop Production NW'!$K$2:$O$137,match( $B21,'Outdoor Crop Production NW'!$D$2:$D$137,0),match( X$1,'Outdoor Crop Production NW'!$E$1:$I$1,0)))</f>
        <v>1.226222372</v>
      </c>
      <c r="Y21" s="77">
        <f t="array" ref="Y21">index('Outdoor Crop Seasonality'!$E$2:$P$138,match( $B21,'Outdoor Crop Seasonality'!$B$2:$B$138,0),match(Y$2,'Outdoor Crop Seasonality'!$E$1:$P$1,0))*vlookup($B21,'Outdoor Crop Baseline'!$B:$C,2,false)/10^3*(1+index('Outdoor Crop Production NW'!$K$2:$O$137,match( $B21,'Outdoor Crop Production NW'!$D$2:$D$137,0),match( Y$1,'Outdoor Crop Production NW'!$E$1:$I$1,0)))</f>
        <v>1.226222372</v>
      </c>
      <c r="Z21" s="77">
        <f t="array" ref="Z21">index('Outdoor Crop Seasonality'!$E$2:$P$138,match( $B21,'Outdoor Crop Seasonality'!$B$2:$B$138,0),match(Z$2,'Outdoor Crop Seasonality'!$E$1:$P$1,0))*vlookup($B21,'Outdoor Crop Baseline'!$B:$C,2,false)/10^3*(1+index('Outdoor Crop Production NW'!$K$2:$O$137,match( $B21,'Outdoor Crop Production NW'!$D$2:$D$137,0),match( Z$1,'Outdoor Crop Production NW'!$E$1:$I$1,0)))</f>
        <v>1.226222372</v>
      </c>
    </row>
    <row r="22">
      <c r="A22" s="13" t="s">
        <v>70</v>
      </c>
      <c r="B22" s="13" t="s">
        <v>71</v>
      </c>
      <c r="C22" s="76">
        <f t="array" ref="C22">index('Outdoor Crop Seasonality'!$E$2:$P$138,match( $B22,'Outdoor Crop Seasonality'!$B$2:$B$138,0),match(C$2,'Outdoor Crop Seasonality'!$E$1:$P$1,0))*vlookup($B22,'Outdoor Crop Baseline'!$B:$C,2,false)/10^3*(1+index('Outdoor Crop Production NW'!$K$2:$O$137,match( $B22,'Outdoor Crop Production NW'!$D$2:$D$137,0),match( C$1,'Outdoor Crop Production NW'!$E$1:$I$1,0)))</f>
        <v>15.67230651</v>
      </c>
      <c r="D22" s="76">
        <f t="array" ref="D22">index('Outdoor Crop Seasonality'!$E$2:$P$138,match( $B22,'Outdoor Crop Seasonality'!$B$2:$B$138,0),match(D$2,'Outdoor Crop Seasonality'!$E$1:$P$1,0))*vlookup($B22,'Outdoor Crop Baseline'!$B:$C,2,false)/10^3*(1+index('Outdoor Crop Production NW'!$K$2:$O$137,match( $B22,'Outdoor Crop Production NW'!$D$2:$D$137,0),match( D$1,'Outdoor Crop Production NW'!$E$1:$I$1,0)))</f>
        <v>15.67230651</v>
      </c>
      <c r="E22" s="76">
        <f t="array" ref="E22">index('Outdoor Crop Seasonality'!$E$2:$P$138,match( $B22,'Outdoor Crop Seasonality'!$B$2:$B$138,0),match(E$2,'Outdoor Crop Seasonality'!$E$1:$P$1,0))*vlookup($B22,'Outdoor Crop Baseline'!$B:$C,2,false)/10^3*(1+index('Outdoor Crop Production NW'!$K$2:$O$137,match( $B22,'Outdoor Crop Production NW'!$D$2:$D$137,0),match( E$1,'Outdoor Crop Production NW'!$E$1:$I$1,0)))</f>
        <v>15.67230651</v>
      </c>
      <c r="F22" s="76">
        <f t="array" ref="F22">index('Outdoor Crop Seasonality'!$E$2:$P$138,match( $B22,'Outdoor Crop Seasonality'!$B$2:$B$138,0),match(F$2,'Outdoor Crop Seasonality'!$E$1:$P$1,0))*vlookup($B22,'Outdoor Crop Baseline'!$B:$C,2,false)/10^3*(1+index('Outdoor Crop Production NW'!$K$2:$O$137,match( $B22,'Outdoor Crop Production NW'!$D$2:$D$137,0),match( F$1,'Outdoor Crop Production NW'!$E$1:$I$1,0)))</f>
        <v>15.67230651</v>
      </c>
      <c r="G22" s="76">
        <f t="array" ref="G22">index('Outdoor Crop Seasonality'!$E$2:$P$138,match( $B22,'Outdoor Crop Seasonality'!$B$2:$B$138,0),match(G$2,'Outdoor Crop Seasonality'!$E$1:$P$1,0))*vlookup($B22,'Outdoor Crop Baseline'!$B:$C,2,false)/10^3*(1+index('Outdoor Crop Production NW'!$K$2:$O$137,match( $B22,'Outdoor Crop Production NW'!$D$2:$D$137,0),match( G$1,'Outdoor Crop Production NW'!$E$1:$I$1,0)))</f>
        <v>0</v>
      </c>
      <c r="H22" s="76">
        <f t="array" ref="H22">index('Outdoor Crop Seasonality'!$E$2:$P$138,match( $B22,'Outdoor Crop Seasonality'!$B$2:$B$138,0),match(H$2,'Outdoor Crop Seasonality'!$E$1:$P$1,0))*vlookup($B22,'Outdoor Crop Baseline'!$B:$C,2,false)/10^3*(1+index('Outdoor Crop Production NW'!$K$2:$O$137,match( $B22,'Outdoor Crop Production NW'!$D$2:$D$137,0),match( H$1,'Outdoor Crop Production NW'!$E$1:$I$1,0)))</f>
        <v>902.5065623</v>
      </c>
      <c r="I22" s="76">
        <f t="array" ref="I22">index('Outdoor Crop Seasonality'!$E$2:$P$138,match( $B22,'Outdoor Crop Seasonality'!$B$2:$B$138,0),match(I$2,'Outdoor Crop Seasonality'!$E$1:$P$1,0))*vlookup($B22,'Outdoor Crop Baseline'!$B:$C,2,false)/10^3*(1+index('Outdoor Crop Production NW'!$K$2:$O$137,match( $B22,'Outdoor Crop Production NW'!$D$2:$D$137,0),match( I$1,'Outdoor Crop Production NW'!$E$1:$I$1,0)))</f>
        <v>902.5065623</v>
      </c>
      <c r="J22" s="76">
        <f t="array" ref="J22">index('Outdoor Crop Seasonality'!$E$2:$P$138,match( $B22,'Outdoor Crop Seasonality'!$B$2:$B$138,0),match(J$2,'Outdoor Crop Seasonality'!$E$1:$P$1,0))*vlookup($B22,'Outdoor Crop Baseline'!$B:$C,2,false)/10^3*(1+index('Outdoor Crop Production NW'!$K$2:$O$137,match( $B22,'Outdoor Crop Production NW'!$D$2:$D$137,0),match( J$1,'Outdoor Crop Production NW'!$E$1:$I$1,0)))</f>
        <v>902.5065623</v>
      </c>
      <c r="K22" s="76">
        <f t="array" ref="K22">index('Outdoor Crop Seasonality'!$E$2:$P$138,match( $B22,'Outdoor Crop Seasonality'!$B$2:$B$138,0),match(K$2,'Outdoor Crop Seasonality'!$E$1:$P$1,0))*vlookup($B22,'Outdoor Crop Baseline'!$B:$C,2,false)/10^3*(1+index('Outdoor Crop Production NW'!$K$2:$O$137,match( $B22,'Outdoor Crop Production NW'!$D$2:$D$137,0),match( K$1,'Outdoor Crop Production NW'!$E$1:$I$1,0)))</f>
        <v>902.5065623</v>
      </c>
      <c r="L22" s="76">
        <f t="array" ref="L22">index('Outdoor Crop Seasonality'!$E$2:$P$138,match( $B22,'Outdoor Crop Seasonality'!$B$2:$B$138,0),match(L$2,'Outdoor Crop Seasonality'!$E$1:$P$1,0))*vlookup($B22,'Outdoor Crop Baseline'!$B:$C,2,false)/10^3*(1+index('Outdoor Crop Production NW'!$K$2:$O$137,match( $B22,'Outdoor Crop Production NW'!$D$2:$D$137,0),match( L$1,'Outdoor Crop Production NW'!$E$1:$I$1,0)))</f>
        <v>0</v>
      </c>
      <c r="M22" s="76">
        <f t="array" ref="M22">index('Outdoor Crop Seasonality'!$E$2:$P$138,match( $B22,'Outdoor Crop Seasonality'!$B$2:$B$138,0),match(M$2,'Outdoor Crop Seasonality'!$E$1:$P$1,0))*vlookup($B22,'Outdoor Crop Baseline'!$B:$C,2,false)/10^3*(1+index('Outdoor Crop Production NW'!$K$2:$O$137,match( $B22,'Outdoor Crop Production NW'!$D$2:$D$137,0),match( M$1,'Outdoor Crop Production NW'!$E$1:$I$1,0)))</f>
        <v>0</v>
      </c>
      <c r="N22" s="76">
        <f t="array" ref="N22">index('Outdoor Crop Seasonality'!$E$2:$P$138,match( $B22,'Outdoor Crop Seasonality'!$B$2:$B$138,0),match(N$2,'Outdoor Crop Seasonality'!$E$1:$P$1,0))*vlookup($B22,'Outdoor Crop Baseline'!$B:$C,2,false)/10^3*(1+index('Outdoor Crop Production NW'!$K$2:$O$137,match( $B22,'Outdoor Crop Production NW'!$D$2:$D$137,0),match( N$1,'Outdoor Crop Production NW'!$E$1:$I$1,0)))</f>
        <v>0</v>
      </c>
      <c r="O22" s="77">
        <f t="array" ref="O22">index('Outdoor Crop Seasonality'!$E$2:$P$138,match( $B22,'Outdoor Crop Seasonality'!$B$2:$B$138,0),match(O$2,'Outdoor Crop Seasonality'!$E$1:$P$1,0))*vlookup($B22,'Outdoor Crop Baseline'!$B:$C,2,false)/10^3*(1+index('Outdoor Crop Production NW'!$K$2:$O$137,match( $B22,'Outdoor Crop Production NW'!$D$2:$D$137,0),match( O$1,'Outdoor Crop Production NW'!$E$1:$I$1,0)))</f>
        <v>10.25109217</v>
      </c>
      <c r="P22" s="77">
        <f t="array" ref="P22">index('Outdoor Crop Seasonality'!$E$2:$P$138,match( $B22,'Outdoor Crop Seasonality'!$B$2:$B$138,0),match(P$2,'Outdoor Crop Seasonality'!$E$1:$P$1,0))*vlookup($B22,'Outdoor Crop Baseline'!$B:$C,2,false)/10^3*(1+index('Outdoor Crop Production NW'!$K$2:$O$137,match( $B22,'Outdoor Crop Production NW'!$D$2:$D$137,0),match( P$1,'Outdoor Crop Production NW'!$E$1:$I$1,0)))</f>
        <v>10.25109217</v>
      </c>
      <c r="Q22" s="77">
        <f t="array" ref="Q22">index('Outdoor Crop Seasonality'!$E$2:$P$138,match( $B22,'Outdoor Crop Seasonality'!$B$2:$B$138,0),match(Q$2,'Outdoor Crop Seasonality'!$E$1:$P$1,0))*vlookup($B22,'Outdoor Crop Baseline'!$B:$C,2,false)/10^3*(1+index('Outdoor Crop Production NW'!$K$2:$O$137,match( $B22,'Outdoor Crop Production NW'!$D$2:$D$137,0),match( Q$1,'Outdoor Crop Production NW'!$E$1:$I$1,0)))</f>
        <v>10.25109217</v>
      </c>
      <c r="R22" s="77">
        <f t="array" ref="R22">index('Outdoor Crop Seasonality'!$E$2:$P$138,match( $B22,'Outdoor Crop Seasonality'!$B$2:$B$138,0),match(R$2,'Outdoor Crop Seasonality'!$E$1:$P$1,0))*vlookup($B22,'Outdoor Crop Baseline'!$B:$C,2,false)/10^3*(1+index('Outdoor Crop Production NW'!$K$2:$O$137,match( $B22,'Outdoor Crop Production NW'!$D$2:$D$137,0),match( R$1,'Outdoor Crop Production NW'!$E$1:$I$1,0)))</f>
        <v>10.25109217</v>
      </c>
      <c r="S22" s="77">
        <f t="array" ref="S22">index('Outdoor Crop Seasonality'!$E$2:$P$138,match( $B22,'Outdoor Crop Seasonality'!$B$2:$B$138,0),match(S$2,'Outdoor Crop Seasonality'!$E$1:$P$1,0))*vlookup($B22,'Outdoor Crop Baseline'!$B:$C,2,false)/10^3*(1+index('Outdoor Crop Production NW'!$K$2:$O$137,match( $B22,'Outdoor Crop Production NW'!$D$2:$D$137,0),match( S$1,'Outdoor Crop Production NW'!$E$1:$I$1,0)))</f>
        <v>0</v>
      </c>
      <c r="T22" s="77">
        <f t="array" ref="T22">index('Outdoor Crop Seasonality'!$E$2:$P$138,match( $B22,'Outdoor Crop Seasonality'!$B$2:$B$138,0),match(T$2,'Outdoor Crop Seasonality'!$E$1:$P$1,0))*vlookup($B22,'Outdoor Crop Baseline'!$B:$C,2,false)/10^3*(1+index('Outdoor Crop Production NW'!$K$2:$O$137,match( $B22,'Outdoor Crop Production NW'!$D$2:$D$137,0),match( T$1,'Outdoor Crop Production NW'!$E$1:$I$1,0)))</f>
        <v>590.320126</v>
      </c>
      <c r="U22" s="77">
        <f t="array" ref="U22">index('Outdoor Crop Seasonality'!$E$2:$P$138,match( $B22,'Outdoor Crop Seasonality'!$B$2:$B$138,0),match(U$2,'Outdoor Crop Seasonality'!$E$1:$P$1,0))*vlookup($B22,'Outdoor Crop Baseline'!$B:$C,2,false)/10^3*(1+index('Outdoor Crop Production NW'!$K$2:$O$137,match( $B22,'Outdoor Crop Production NW'!$D$2:$D$137,0),match( U$1,'Outdoor Crop Production NW'!$E$1:$I$1,0)))</f>
        <v>590.320126</v>
      </c>
      <c r="V22" s="77">
        <f t="array" ref="V22">index('Outdoor Crop Seasonality'!$E$2:$P$138,match( $B22,'Outdoor Crop Seasonality'!$B$2:$B$138,0),match(V$2,'Outdoor Crop Seasonality'!$E$1:$P$1,0))*vlookup($B22,'Outdoor Crop Baseline'!$B:$C,2,false)/10^3*(1+index('Outdoor Crop Production NW'!$K$2:$O$137,match( $B22,'Outdoor Crop Production NW'!$D$2:$D$137,0),match( V$1,'Outdoor Crop Production NW'!$E$1:$I$1,0)))</f>
        <v>590.320126</v>
      </c>
      <c r="W22" s="77">
        <f t="array" ref="W22">index('Outdoor Crop Seasonality'!$E$2:$P$138,match( $B22,'Outdoor Crop Seasonality'!$B$2:$B$138,0),match(W$2,'Outdoor Crop Seasonality'!$E$1:$P$1,0))*vlookup($B22,'Outdoor Crop Baseline'!$B:$C,2,false)/10^3*(1+index('Outdoor Crop Production NW'!$K$2:$O$137,match( $B22,'Outdoor Crop Production NW'!$D$2:$D$137,0),match( W$1,'Outdoor Crop Production NW'!$E$1:$I$1,0)))</f>
        <v>590.320126</v>
      </c>
      <c r="X22" s="77">
        <f t="array" ref="X22">index('Outdoor Crop Seasonality'!$E$2:$P$138,match( $B22,'Outdoor Crop Seasonality'!$B$2:$B$138,0),match(X$2,'Outdoor Crop Seasonality'!$E$1:$P$1,0))*vlookup($B22,'Outdoor Crop Baseline'!$B:$C,2,false)/10^3*(1+index('Outdoor Crop Production NW'!$K$2:$O$137,match( $B22,'Outdoor Crop Production NW'!$D$2:$D$137,0),match( X$1,'Outdoor Crop Production NW'!$E$1:$I$1,0)))</f>
        <v>0</v>
      </c>
      <c r="Y22" s="77">
        <f t="array" ref="Y22">index('Outdoor Crop Seasonality'!$E$2:$P$138,match( $B22,'Outdoor Crop Seasonality'!$B$2:$B$138,0),match(Y$2,'Outdoor Crop Seasonality'!$E$1:$P$1,0))*vlookup($B22,'Outdoor Crop Baseline'!$B:$C,2,false)/10^3*(1+index('Outdoor Crop Production NW'!$K$2:$O$137,match( $B22,'Outdoor Crop Production NW'!$D$2:$D$137,0),match( Y$1,'Outdoor Crop Production NW'!$E$1:$I$1,0)))</f>
        <v>0</v>
      </c>
      <c r="Z22" s="77">
        <f t="array" ref="Z22">index('Outdoor Crop Seasonality'!$E$2:$P$138,match( $B22,'Outdoor Crop Seasonality'!$B$2:$B$138,0),match(Z$2,'Outdoor Crop Seasonality'!$E$1:$P$1,0))*vlookup($B22,'Outdoor Crop Baseline'!$B:$C,2,false)/10^3*(1+index('Outdoor Crop Production NW'!$K$2:$O$137,match( $B22,'Outdoor Crop Production NW'!$D$2:$D$137,0),match( Z$1,'Outdoor Crop Production NW'!$E$1:$I$1,0)))</f>
        <v>0</v>
      </c>
    </row>
    <row r="23">
      <c r="A23" s="13" t="s">
        <v>72</v>
      </c>
      <c r="B23" s="13" t="s">
        <v>73</v>
      </c>
      <c r="C23" s="76">
        <f t="array" ref="C23">index('Outdoor Crop Seasonality'!$E$2:$P$138,match( $B23,'Outdoor Crop Seasonality'!$B$2:$B$138,0),match(C$2,'Outdoor Crop Seasonality'!$E$1:$P$1,0))*vlookup($B23,'Outdoor Crop Baseline'!$B:$C,2,false)/10^3*(1+index('Outdoor Crop Production NW'!$K$2:$O$137,match( $B23,'Outdoor Crop Production NW'!$D$2:$D$137,0),match( C$1,'Outdoor Crop Production NW'!$E$1:$I$1,0)))</f>
        <v>160.2958086</v>
      </c>
      <c r="D23" s="76">
        <f t="array" ref="D23">index('Outdoor Crop Seasonality'!$E$2:$P$138,match( $B23,'Outdoor Crop Seasonality'!$B$2:$B$138,0),match(D$2,'Outdoor Crop Seasonality'!$E$1:$P$1,0))*vlookup($B23,'Outdoor Crop Baseline'!$B:$C,2,false)/10^3*(1+index('Outdoor Crop Production NW'!$K$2:$O$137,match( $B23,'Outdoor Crop Production NW'!$D$2:$D$137,0),match( D$1,'Outdoor Crop Production NW'!$E$1:$I$1,0)))</f>
        <v>160.2958086</v>
      </c>
      <c r="E23" s="76">
        <f t="array" ref="E23">index('Outdoor Crop Seasonality'!$E$2:$P$138,match( $B23,'Outdoor Crop Seasonality'!$B$2:$B$138,0),match(E$2,'Outdoor Crop Seasonality'!$E$1:$P$1,0))*vlookup($B23,'Outdoor Crop Baseline'!$B:$C,2,false)/10^3*(1+index('Outdoor Crop Production NW'!$K$2:$O$137,match( $B23,'Outdoor Crop Production NW'!$D$2:$D$137,0),match( E$1,'Outdoor Crop Production NW'!$E$1:$I$1,0)))</f>
        <v>199.6884965</v>
      </c>
      <c r="F23" s="76">
        <f t="array" ref="F23">index('Outdoor Crop Seasonality'!$E$2:$P$138,match( $B23,'Outdoor Crop Seasonality'!$B$2:$B$138,0),match(F$2,'Outdoor Crop Seasonality'!$E$1:$P$1,0))*vlookup($B23,'Outdoor Crop Baseline'!$B:$C,2,false)/10^3*(1+index('Outdoor Crop Production NW'!$K$2:$O$137,match( $B23,'Outdoor Crop Production NW'!$D$2:$D$137,0),match( F$1,'Outdoor Crop Production NW'!$E$1:$I$1,0)))</f>
        <v>148.1050735</v>
      </c>
      <c r="G23" s="76">
        <f t="array" ref="G23">index('Outdoor Crop Seasonality'!$E$2:$P$138,match( $B23,'Outdoor Crop Seasonality'!$B$2:$B$138,0),match(G$2,'Outdoor Crop Seasonality'!$E$1:$P$1,0))*vlookup($B23,'Outdoor Crop Baseline'!$B:$C,2,false)/10^3*(1+index('Outdoor Crop Production NW'!$K$2:$O$137,match( $B23,'Outdoor Crop Production NW'!$D$2:$D$137,0),match( G$1,'Outdoor Crop Production NW'!$E$1:$I$1,0)))</f>
        <v>39.39268787</v>
      </c>
      <c r="H23" s="76">
        <f t="array" ref="H23">index('Outdoor Crop Seasonality'!$E$2:$P$138,match( $B23,'Outdoor Crop Seasonality'!$B$2:$B$138,0),match(H$2,'Outdoor Crop Seasonality'!$E$1:$P$1,0))*vlookup($B23,'Outdoor Crop Baseline'!$B:$C,2,false)/10^3*(1+index('Outdoor Crop Production NW'!$K$2:$O$137,match( $B23,'Outdoor Crop Production NW'!$D$2:$D$137,0),match( H$1,'Outdoor Crop Production NW'!$E$1:$I$1,0)))</f>
        <v>634.0418876</v>
      </c>
      <c r="I23" s="76">
        <f t="array" ref="I23">index('Outdoor Crop Seasonality'!$E$2:$P$138,match( $B23,'Outdoor Crop Seasonality'!$B$2:$B$138,0),match(I$2,'Outdoor Crop Seasonality'!$E$1:$P$1,0))*vlookup($B23,'Outdoor Crop Baseline'!$B:$C,2,false)/10^3*(1+index('Outdoor Crop Production NW'!$K$2:$O$137,match( $B23,'Outdoor Crop Production NW'!$D$2:$D$137,0),match( I$1,'Outdoor Crop Production NW'!$E$1:$I$1,0)))</f>
        <v>594.6491998</v>
      </c>
      <c r="J23" s="76">
        <f t="array" ref="J23">index('Outdoor Crop Seasonality'!$E$2:$P$138,match( $B23,'Outdoor Crop Seasonality'!$B$2:$B$138,0),match(J$2,'Outdoor Crop Seasonality'!$E$1:$P$1,0))*vlookup($B23,'Outdoor Crop Baseline'!$B:$C,2,false)/10^3*(1+index('Outdoor Crop Production NW'!$K$2:$O$137,match( $B23,'Outdoor Crop Production NW'!$D$2:$D$137,0),match( J$1,'Outdoor Crop Production NW'!$E$1:$I$1,0)))</f>
        <v>594.6491998</v>
      </c>
      <c r="K23" s="76">
        <f t="array" ref="K23">index('Outdoor Crop Seasonality'!$E$2:$P$138,match( $B23,'Outdoor Crop Seasonality'!$B$2:$B$138,0),match(K$2,'Outdoor Crop Seasonality'!$E$1:$P$1,0))*vlookup($B23,'Outdoor Crop Baseline'!$B:$C,2,false)/10^3*(1+index('Outdoor Crop Production NW'!$K$2:$O$137,match( $B23,'Outdoor Crop Production NW'!$D$2:$D$137,0),match( K$1,'Outdoor Crop Production NW'!$E$1:$I$1,0)))</f>
        <v>4014.944686</v>
      </c>
      <c r="L23" s="76">
        <f t="array" ref="L23">index('Outdoor Crop Seasonality'!$E$2:$P$138,match( $B23,'Outdoor Crop Seasonality'!$B$2:$B$138,0),match(L$2,'Outdoor Crop Seasonality'!$E$1:$P$1,0))*vlookup($B23,'Outdoor Crop Baseline'!$B:$C,2,false)/10^3*(1+index('Outdoor Crop Production NW'!$K$2:$O$137,match( $B23,'Outdoor Crop Production NW'!$D$2:$D$137,0),match( L$1,'Outdoor Crop Production NW'!$E$1:$I$1,0)))</f>
        <v>3420.295487</v>
      </c>
      <c r="M23" s="76">
        <f t="array" ref="M23">index('Outdoor Crop Seasonality'!$E$2:$P$138,match( $B23,'Outdoor Crop Seasonality'!$B$2:$B$138,0),match(M$2,'Outdoor Crop Seasonality'!$E$1:$P$1,0))*vlookup($B23,'Outdoor Crop Baseline'!$B:$C,2,false)/10^3*(1+index('Outdoor Crop Production NW'!$K$2:$O$137,match( $B23,'Outdoor Crop Production NW'!$D$2:$D$137,0),match( M$1,'Outdoor Crop Production NW'!$E$1:$I$1,0)))</f>
        <v>3420.295487</v>
      </c>
      <c r="N23" s="76">
        <f t="array" ref="N23">index('Outdoor Crop Seasonality'!$E$2:$P$138,match( $B23,'Outdoor Crop Seasonality'!$B$2:$B$138,0),match(N$2,'Outdoor Crop Seasonality'!$E$1:$P$1,0))*vlookup($B23,'Outdoor Crop Baseline'!$B:$C,2,false)/10^3*(1+index('Outdoor Crop Production NW'!$K$2:$O$137,match( $B23,'Outdoor Crop Production NW'!$D$2:$D$137,0),match( N$1,'Outdoor Crop Production NW'!$E$1:$I$1,0)))</f>
        <v>3471.87891</v>
      </c>
      <c r="O23" s="77">
        <f t="array" ref="O23">index('Outdoor Crop Seasonality'!$E$2:$P$138,match( $B23,'Outdoor Crop Seasonality'!$B$2:$B$138,0),match(O$2,'Outdoor Crop Seasonality'!$E$1:$P$1,0))*vlookup($B23,'Outdoor Crop Baseline'!$B:$C,2,false)/10^3*(1+index('Outdoor Crop Production NW'!$K$2:$O$137,match( $B23,'Outdoor Crop Production NW'!$D$2:$D$137,0),match( O$1,'Outdoor Crop Production NW'!$E$1:$I$1,0)))</f>
        <v>15.17812528</v>
      </c>
      <c r="P23" s="77">
        <f t="array" ref="P23">index('Outdoor Crop Seasonality'!$E$2:$P$138,match( $B23,'Outdoor Crop Seasonality'!$B$2:$B$138,0),match(P$2,'Outdoor Crop Seasonality'!$E$1:$P$1,0))*vlookup($B23,'Outdoor Crop Baseline'!$B:$C,2,false)/10^3*(1+index('Outdoor Crop Production NW'!$K$2:$O$137,match( $B23,'Outdoor Crop Production NW'!$D$2:$D$137,0),match( P$1,'Outdoor Crop Production NW'!$E$1:$I$1,0)))</f>
        <v>15.17812528</v>
      </c>
      <c r="Q23" s="77">
        <f t="array" ref="Q23">index('Outdoor Crop Seasonality'!$E$2:$P$138,match( $B23,'Outdoor Crop Seasonality'!$B$2:$B$138,0),match(Q$2,'Outdoor Crop Seasonality'!$E$1:$P$1,0))*vlookup($B23,'Outdoor Crop Baseline'!$B:$C,2,false)/10^3*(1+index('Outdoor Crop Production NW'!$K$2:$O$137,match( $B23,'Outdoor Crop Production NW'!$D$2:$D$137,0),match( Q$1,'Outdoor Crop Production NW'!$E$1:$I$1,0)))</f>
        <v>18.90814889</v>
      </c>
      <c r="R23" s="77">
        <f t="array" ref="R23">index('Outdoor Crop Seasonality'!$E$2:$P$138,match( $B23,'Outdoor Crop Seasonality'!$B$2:$B$138,0),match(R$2,'Outdoor Crop Seasonality'!$E$1:$P$1,0))*vlookup($B23,'Outdoor Crop Baseline'!$B:$C,2,false)/10^3*(1+index('Outdoor Crop Production NW'!$K$2:$O$137,match( $B23,'Outdoor Crop Production NW'!$D$2:$D$137,0),match( R$1,'Outdoor Crop Production NW'!$E$1:$I$1,0)))</f>
        <v>14.02380623</v>
      </c>
      <c r="S23" s="77">
        <f t="array" ref="S23">index('Outdoor Crop Seasonality'!$E$2:$P$138,match( $B23,'Outdoor Crop Seasonality'!$B$2:$B$138,0),match(S$2,'Outdoor Crop Seasonality'!$E$1:$P$1,0))*vlookup($B23,'Outdoor Crop Baseline'!$B:$C,2,false)/10^3*(1+index('Outdoor Crop Production NW'!$K$2:$O$137,match( $B23,'Outdoor Crop Production NW'!$D$2:$D$137,0),match( S$1,'Outdoor Crop Production NW'!$E$1:$I$1,0)))</f>
        <v>3.730023614</v>
      </c>
      <c r="T23" s="77">
        <f t="array" ref="T23">index('Outdoor Crop Seasonality'!$E$2:$P$138,match( $B23,'Outdoor Crop Seasonality'!$B$2:$B$138,0),match(T$2,'Outdoor Crop Seasonality'!$E$1:$P$1,0))*vlookup($B23,'Outdoor Crop Baseline'!$B:$C,2,false)/10^3*(1+index('Outdoor Crop Production NW'!$K$2:$O$137,match( $B23,'Outdoor Crop Production NW'!$D$2:$D$137,0),match( T$1,'Outdoor Crop Production NW'!$E$1:$I$1,0)))</f>
        <v>60.03629966</v>
      </c>
      <c r="U23" s="77">
        <f t="array" ref="U23">index('Outdoor Crop Seasonality'!$E$2:$P$138,match( $B23,'Outdoor Crop Seasonality'!$B$2:$B$138,0),match(U$2,'Outdoor Crop Seasonality'!$E$1:$P$1,0))*vlookup($B23,'Outdoor Crop Baseline'!$B:$C,2,false)/10^3*(1+index('Outdoor Crop Production NW'!$K$2:$O$137,match( $B23,'Outdoor Crop Production NW'!$D$2:$D$137,0),match( U$1,'Outdoor Crop Production NW'!$E$1:$I$1,0)))</f>
        <v>56.30627605</v>
      </c>
      <c r="V23" s="77">
        <f t="array" ref="V23">index('Outdoor Crop Seasonality'!$E$2:$P$138,match( $B23,'Outdoor Crop Seasonality'!$B$2:$B$138,0),match(V$2,'Outdoor Crop Seasonality'!$E$1:$P$1,0))*vlookup($B23,'Outdoor Crop Baseline'!$B:$C,2,false)/10^3*(1+index('Outdoor Crop Production NW'!$K$2:$O$137,match( $B23,'Outdoor Crop Production NW'!$D$2:$D$137,0),match( V$1,'Outdoor Crop Production NW'!$E$1:$I$1,0)))</f>
        <v>56.30627605</v>
      </c>
      <c r="W23" s="77">
        <f t="array" ref="W23">index('Outdoor Crop Seasonality'!$E$2:$P$138,match( $B23,'Outdoor Crop Seasonality'!$B$2:$B$138,0),match(W$2,'Outdoor Crop Seasonality'!$E$1:$P$1,0))*vlookup($B23,'Outdoor Crop Baseline'!$B:$C,2,false)/10^3*(1+index('Outdoor Crop Production NW'!$K$2:$O$137,match( $B23,'Outdoor Crop Production NW'!$D$2:$D$137,0),match( W$1,'Outdoor Crop Production NW'!$E$1:$I$1,0)))</f>
        <v>380.1679779</v>
      </c>
      <c r="X23" s="77">
        <f t="array" ref="X23">index('Outdoor Crop Seasonality'!$E$2:$P$138,match( $B23,'Outdoor Crop Seasonality'!$B$2:$B$138,0),match(X$2,'Outdoor Crop Seasonality'!$E$1:$P$1,0))*vlookup($B23,'Outdoor Crop Baseline'!$B:$C,2,false)/10^3*(1+index('Outdoor Crop Production NW'!$K$2:$O$137,match( $B23,'Outdoor Crop Production NW'!$D$2:$D$137,0),match( X$1,'Outdoor Crop Production NW'!$E$1:$I$1,0)))</f>
        <v>323.8617018</v>
      </c>
      <c r="Y23" s="77">
        <f t="array" ref="Y23">index('Outdoor Crop Seasonality'!$E$2:$P$138,match( $B23,'Outdoor Crop Seasonality'!$B$2:$B$138,0),match(Y$2,'Outdoor Crop Seasonality'!$E$1:$P$1,0))*vlookup($B23,'Outdoor Crop Baseline'!$B:$C,2,false)/10^3*(1+index('Outdoor Crop Production NW'!$K$2:$O$137,match( $B23,'Outdoor Crop Production NW'!$D$2:$D$137,0),match( Y$1,'Outdoor Crop Production NW'!$E$1:$I$1,0)))</f>
        <v>323.8617018</v>
      </c>
      <c r="Z23" s="77">
        <f t="array" ref="Z23">index('Outdoor Crop Seasonality'!$E$2:$P$138,match( $B23,'Outdoor Crop Seasonality'!$B$2:$B$138,0),match(Z$2,'Outdoor Crop Seasonality'!$E$1:$P$1,0))*vlookup($B23,'Outdoor Crop Baseline'!$B:$C,2,false)/10^3*(1+index('Outdoor Crop Production NW'!$K$2:$O$137,match( $B23,'Outdoor Crop Production NW'!$D$2:$D$137,0),match( Z$1,'Outdoor Crop Production NW'!$E$1:$I$1,0)))</f>
        <v>328.7460445</v>
      </c>
    </row>
    <row r="24">
      <c r="A24" s="13" t="s">
        <v>74</v>
      </c>
      <c r="B24" s="13" t="s">
        <v>75</v>
      </c>
      <c r="C24" s="76">
        <f t="array" ref="C24">index('Outdoor Crop Seasonality'!$E$2:$P$138,match( $B24,'Outdoor Crop Seasonality'!$B$2:$B$138,0),match(C$2,'Outdoor Crop Seasonality'!$E$1:$P$1,0))*vlookup($B24,'Outdoor Crop Baseline'!$B:$C,2,false)/10^3*(1+index('Outdoor Crop Production NW'!$K$2:$O$137,match( $B24,'Outdoor Crop Production NW'!$D$2:$D$137,0),match( C$1,'Outdoor Crop Production NW'!$E$1:$I$1,0)))</f>
        <v>46.38724988</v>
      </c>
      <c r="D24" s="76">
        <f t="array" ref="D24">index('Outdoor Crop Seasonality'!$E$2:$P$138,match( $B24,'Outdoor Crop Seasonality'!$B$2:$B$138,0),match(D$2,'Outdoor Crop Seasonality'!$E$1:$P$1,0))*vlookup($B24,'Outdoor Crop Baseline'!$B:$C,2,false)/10^3*(1+index('Outdoor Crop Production NW'!$K$2:$O$137,match( $B24,'Outdoor Crop Production NW'!$D$2:$D$137,0),match( D$1,'Outdoor Crop Production NW'!$E$1:$I$1,0)))</f>
        <v>46.38724988</v>
      </c>
      <c r="E24" s="76">
        <f t="array" ref="E24">index('Outdoor Crop Seasonality'!$E$2:$P$138,match( $B24,'Outdoor Crop Seasonality'!$B$2:$B$138,0),match(E$2,'Outdoor Crop Seasonality'!$E$1:$P$1,0))*vlookup($B24,'Outdoor Crop Baseline'!$B:$C,2,false)/10^3*(1+index('Outdoor Crop Production NW'!$K$2:$O$137,match( $B24,'Outdoor Crop Production NW'!$D$2:$D$137,0),match( E$1,'Outdoor Crop Production NW'!$E$1:$I$1,0)))</f>
        <v>46.38724988</v>
      </c>
      <c r="F24" s="76">
        <f t="array" ref="F24">index('Outdoor Crop Seasonality'!$E$2:$P$138,match( $B24,'Outdoor Crop Seasonality'!$B$2:$B$138,0),match(F$2,'Outdoor Crop Seasonality'!$E$1:$P$1,0))*vlookup($B24,'Outdoor Crop Baseline'!$B:$C,2,false)/10^3*(1+index('Outdoor Crop Production NW'!$K$2:$O$137,match( $B24,'Outdoor Crop Production NW'!$D$2:$D$137,0),match( F$1,'Outdoor Crop Production NW'!$E$1:$I$1,0)))</f>
        <v>46.38724988</v>
      </c>
      <c r="G24" s="76">
        <f t="array" ref="G24">index('Outdoor Crop Seasonality'!$E$2:$P$138,match( $B24,'Outdoor Crop Seasonality'!$B$2:$B$138,0),match(G$2,'Outdoor Crop Seasonality'!$E$1:$P$1,0))*vlookup($B24,'Outdoor Crop Baseline'!$B:$C,2,false)/10^3*(1+index('Outdoor Crop Production NW'!$K$2:$O$137,match( $B24,'Outdoor Crop Production NW'!$D$2:$D$137,0),match( G$1,'Outdoor Crop Production NW'!$E$1:$I$1,0)))</f>
        <v>0</v>
      </c>
      <c r="H24" s="76">
        <f t="array" ref="H24">index('Outdoor Crop Seasonality'!$E$2:$P$138,match( $B24,'Outdoor Crop Seasonality'!$B$2:$B$138,0),match(H$2,'Outdoor Crop Seasonality'!$E$1:$P$1,0))*vlookup($B24,'Outdoor Crop Baseline'!$B:$C,2,false)/10^3*(1+index('Outdoor Crop Production NW'!$K$2:$O$137,match( $B24,'Outdoor Crop Production NW'!$D$2:$D$137,0),match( H$1,'Outdoor Crop Production NW'!$E$1:$I$1,0)))</f>
        <v>0</v>
      </c>
      <c r="I24" s="76">
        <f t="array" ref="I24">index('Outdoor Crop Seasonality'!$E$2:$P$138,match( $B24,'Outdoor Crop Seasonality'!$B$2:$B$138,0),match(I$2,'Outdoor Crop Seasonality'!$E$1:$P$1,0))*vlookup($B24,'Outdoor Crop Baseline'!$B:$C,2,false)/10^3*(1+index('Outdoor Crop Production NW'!$K$2:$O$137,match( $B24,'Outdoor Crop Production NW'!$D$2:$D$137,0),match( I$1,'Outdoor Crop Production NW'!$E$1:$I$1,0)))</f>
        <v>0</v>
      </c>
      <c r="J24" s="76">
        <f t="array" ref="J24">index('Outdoor Crop Seasonality'!$E$2:$P$138,match( $B24,'Outdoor Crop Seasonality'!$B$2:$B$138,0),match(J$2,'Outdoor Crop Seasonality'!$E$1:$P$1,0))*vlookup($B24,'Outdoor Crop Baseline'!$B:$C,2,false)/10^3*(1+index('Outdoor Crop Production NW'!$K$2:$O$137,match( $B24,'Outdoor Crop Production NW'!$D$2:$D$137,0),match( J$1,'Outdoor Crop Production NW'!$E$1:$I$1,0)))</f>
        <v>0</v>
      </c>
      <c r="K24" s="76">
        <f t="array" ref="K24">index('Outdoor Crop Seasonality'!$E$2:$P$138,match( $B24,'Outdoor Crop Seasonality'!$B$2:$B$138,0),match(K$2,'Outdoor Crop Seasonality'!$E$1:$P$1,0))*vlookup($B24,'Outdoor Crop Baseline'!$B:$C,2,false)/10^3*(1+index('Outdoor Crop Production NW'!$K$2:$O$137,match( $B24,'Outdoor Crop Production NW'!$D$2:$D$137,0),match( K$1,'Outdoor Crop Production NW'!$E$1:$I$1,0)))</f>
        <v>468.2853911</v>
      </c>
      <c r="L24" s="76">
        <f t="array" ref="L24">index('Outdoor Crop Seasonality'!$E$2:$P$138,match( $B24,'Outdoor Crop Seasonality'!$B$2:$B$138,0),match(L$2,'Outdoor Crop Seasonality'!$E$1:$P$1,0))*vlookup($B24,'Outdoor Crop Baseline'!$B:$C,2,false)/10^3*(1+index('Outdoor Crop Production NW'!$K$2:$O$137,match( $B24,'Outdoor Crop Production NW'!$D$2:$D$137,0),match( L$1,'Outdoor Crop Production NW'!$E$1:$I$1,0)))</f>
        <v>468.2853911</v>
      </c>
      <c r="M24" s="76">
        <f t="array" ref="M24">index('Outdoor Crop Seasonality'!$E$2:$P$138,match( $B24,'Outdoor Crop Seasonality'!$B$2:$B$138,0),match(M$2,'Outdoor Crop Seasonality'!$E$1:$P$1,0))*vlookup($B24,'Outdoor Crop Baseline'!$B:$C,2,false)/10^3*(1+index('Outdoor Crop Production NW'!$K$2:$O$137,match( $B24,'Outdoor Crop Production NW'!$D$2:$D$137,0),match( M$1,'Outdoor Crop Production NW'!$E$1:$I$1,0)))</f>
        <v>468.2853911</v>
      </c>
      <c r="N24" s="76">
        <f t="array" ref="N24">index('Outdoor Crop Seasonality'!$E$2:$P$138,match( $B24,'Outdoor Crop Seasonality'!$B$2:$B$138,0),match(N$2,'Outdoor Crop Seasonality'!$E$1:$P$1,0))*vlookup($B24,'Outdoor Crop Baseline'!$B:$C,2,false)/10^3*(1+index('Outdoor Crop Production NW'!$K$2:$O$137,match( $B24,'Outdoor Crop Production NW'!$D$2:$D$137,0),match( N$1,'Outdoor Crop Production NW'!$E$1:$I$1,0)))</f>
        <v>468.2853911</v>
      </c>
      <c r="O24" s="77">
        <f t="array" ref="O24">index('Outdoor Crop Seasonality'!$E$2:$P$138,match( $B24,'Outdoor Crop Seasonality'!$B$2:$B$138,0),match(O$2,'Outdoor Crop Seasonality'!$E$1:$P$1,0))*vlookup($B24,'Outdoor Crop Baseline'!$B:$C,2,false)/10^3*(1+index('Outdoor Crop Production NW'!$K$2:$O$137,match( $B24,'Outdoor Crop Production NW'!$D$2:$D$137,0),match( O$1,'Outdoor Crop Production NW'!$E$1:$I$1,0)))</f>
        <v>5.874047456</v>
      </c>
      <c r="P24" s="77">
        <f t="array" ref="P24">index('Outdoor Crop Seasonality'!$E$2:$P$138,match( $B24,'Outdoor Crop Seasonality'!$B$2:$B$138,0),match(P$2,'Outdoor Crop Seasonality'!$E$1:$P$1,0))*vlookup($B24,'Outdoor Crop Baseline'!$B:$C,2,false)/10^3*(1+index('Outdoor Crop Production NW'!$K$2:$O$137,match( $B24,'Outdoor Crop Production NW'!$D$2:$D$137,0),match( P$1,'Outdoor Crop Production NW'!$E$1:$I$1,0)))</f>
        <v>5.874047456</v>
      </c>
      <c r="Q24" s="77">
        <f t="array" ref="Q24">index('Outdoor Crop Seasonality'!$E$2:$P$138,match( $B24,'Outdoor Crop Seasonality'!$B$2:$B$138,0),match(Q$2,'Outdoor Crop Seasonality'!$E$1:$P$1,0))*vlookup($B24,'Outdoor Crop Baseline'!$B:$C,2,false)/10^3*(1+index('Outdoor Crop Production NW'!$K$2:$O$137,match( $B24,'Outdoor Crop Production NW'!$D$2:$D$137,0),match( Q$1,'Outdoor Crop Production NW'!$E$1:$I$1,0)))</f>
        <v>5.874047456</v>
      </c>
      <c r="R24" s="77">
        <f t="array" ref="R24">index('Outdoor Crop Seasonality'!$E$2:$P$138,match( $B24,'Outdoor Crop Seasonality'!$B$2:$B$138,0),match(R$2,'Outdoor Crop Seasonality'!$E$1:$P$1,0))*vlookup($B24,'Outdoor Crop Baseline'!$B:$C,2,false)/10^3*(1+index('Outdoor Crop Production NW'!$K$2:$O$137,match( $B24,'Outdoor Crop Production NW'!$D$2:$D$137,0),match( R$1,'Outdoor Crop Production NW'!$E$1:$I$1,0)))</f>
        <v>5.874047456</v>
      </c>
      <c r="S24" s="77">
        <f t="array" ref="S24">index('Outdoor Crop Seasonality'!$E$2:$P$138,match( $B24,'Outdoor Crop Seasonality'!$B$2:$B$138,0),match(S$2,'Outdoor Crop Seasonality'!$E$1:$P$1,0))*vlookup($B24,'Outdoor Crop Baseline'!$B:$C,2,false)/10^3*(1+index('Outdoor Crop Production NW'!$K$2:$O$137,match( $B24,'Outdoor Crop Production NW'!$D$2:$D$137,0),match( S$1,'Outdoor Crop Production NW'!$E$1:$I$1,0)))</f>
        <v>0</v>
      </c>
      <c r="T24" s="77">
        <f t="array" ref="T24">index('Outdoor Crop Seasonality'!$E$2:$P$138,match( $B24,'Outdoor Crop Seasonality'!$B$2:$B$138,0),match(T$2,'Outdoor Crop Seasonality'!$E$1:$P$1,0))*vlookup($B24,'Outdoor Crop Baseline'!$B:$C,2,false)/10^3*(1+index('Outdoor Crop Production NW'!$K$2:$O$137,match( $B24,'Outdoor Crop Production NW'!$D$2:$D$137,0),match( T$1,'Outdoor Crop Production NW'!$E$1:$I$1,0)))</f>
        <v>0</v>
      </c>
      <c r="U24" s="77">
        <f t="array" ref="U24">index('Outdoor Crop Seasonality'!$E$2:$P$138,match( $B24,'Outdoor Crop Seasonality'!$B$2:$B$138,0),match(U$2,'Outdoor Crop Seasonality'!$E$1:$P$1,0))*vlookup($B24,'Outdoor Crop Baseline'!$B:$C,2,false)/10^3*(1+index('Outdoor Crop Production NW'!$K$2:$O$137,match( $B24,'Outdoor Crop Production NW'!$D$2:$D$137,0),match( U$1,'Outdoor Crop Production NW'!$E$1:$I$1,0)))</f>
        <v>0</v>
      </c>
      <c r="V24" s="77">
        <f t="array" ref="V24">index('Outdoor Crop Seasonality'!$E$2:$P$138,match( $B24,'Outdoor Crop Seasonality'!$B$2:$B$138,0),match(V$2,'Outdoor Crop Seasonality'!$E$1:$P$1,0))*vlookup($B24,'Outdoor Crop Baseline'!$B:$C,2,false)/10^3*(1+index('Outdoor Crop Production NW'!$K$2:$O$137,match( $B24,'Outdoor Crop Production NW'!$D$2:$D$137,0),match( V$1,'Outdoor Crop Production NW'!$E$1:$I$1,0)))</f>
        <v>0</v>
      </c>
      <c r="W24" s="77">
        <f t="array" ref="W24">index('Outdoor Crop Seasonality'!$E$2:$P$138,match( $B24,'Outdoor Crop Seasonality'!$B$2:$B$138,0),match(W$2,'Outdoor Crop Seasonality'!$E$1:$P$1,0))*vlookup($B24,'Outdoor Crop Baseline'!$B:$C,2,false)/10^3*(1+index('Outdoor Crop Production NW'!$K$2:$O$137,match( $B24,'Outdoor Crop Production NW'!$D$2:$D$137,0),match( W$1,'Outdoor Crop Production NW'!$E$1:$I$1,0)))</f>
        <v>59.29928197</v>
      </c>
      <c r="X24" s="77">
        <f t="array" ref="X24">index('Outdoor Crop Seasonality'!$E$2:$P$138,match( $B24,'Outdoor Crop Seasonality'!$B$2:$B$138,0),match(X$2,'Outdoor Crop Seasonality'!$E$1:$P$1,0))*vlookup($B24,'Outdoor Crop Baseline'!$B:$C,2,false)/10^3*(1+index('Outdoor Crop Production NW'!$K$2:$O$137,match( $B24,'Outdoor Crop Production NW'!$D$2:$D$137,0),match( X$1,'Outdoor Crop Production NW'!$E$1:$I$1,0)))</f>
        <v>59.29928197</v>
      </c>
      <c r="Y24" s="77">
        <f t="array" ref="Y24">index('Outdoor Crop Seasonality'!$E$2:$P$138,match( $B24,'Outdoor Crop Seasonality'!$B$2:$B$138,0),match(Y$2,'Outdoor Crop Seasonality'!$E$1:$P$1,0))*vlookup($B24,'Outdoor Crop Baseline'!$B:$C,2,false)/10^3*(1+index('Outdoor Crop Production NW'!$K$2:$O$137,match( $B24,'Outdoor Crop Production NW'!$D$2:$D$137,0),match( Y$1,'Outdoor Crop Production NW'!$E$1:$I$1,0)))</f>
        <v>59.29928197</v>
      </c>
      <c r="Z24" s="77">
        <f t="array" ref="Z24">index('Outdoor Crop Seasonality'!$E$2:$P$138,match( $B24,'Outdoor Crop Seasonality'!$B$2:$B$138,0),match(Z$2,'Outdoor Crop Seasonality'!$E$1:$P$1,0))*vlookup($B24,'Outdoor Crop Baseline'!$B:$C,2,false)/10^3*(1+index('Outdoor Crop Production NW'!$K$2:$O$137,match( $B24,'Outdoor Crop Production NW'!$D$2:$D$137,0),match( Z$1,'Outdoor Crop Production NW'!$E$1:$I$1,0)))</f>
        <v>59.29928197</v>
      </c>
    </row>
    <row r="25">
      <c r="A25" s="13" t="s">
        <v>76</v>
      </c>
      <c r="B25" s="13" t="s">
        <v>77</v>
      </c>
      <c r="C25" s="76">
        <f t="array" ref="C25">index('Outdoor Crop Seasonality'!$E$2:$P$138,match( $B25,'Outdoor Crop Seasonality'!$B$2:$B$138,0),match(C$2,'Outdoor Crop Seasonality'!$E$1:$P$1,0))*vlookup($B25,'Outdoor Crop Baseline'!$B:$C,2,false)/10^3*(1+index('Outdoor Crop Production NW'!$K$2:$O$137,match( $B25,'Outdoor Crop Production NW'!$D$2:$D$137,0),match( C$1,'Outdoor Crop Production NW'!$E$1:$I$1,0)))</f>
        <v>0</v>
      </c>
      <c r="D25" s="76">
        <f t="array" ref="D25">index('Outdoor Crop Seasonality'!$E$2:$P$138,match( $B25,'Outdoor Crop Seasonality'!$B$2:$B$138,0),match(D$2,'Outdoor Crop Seasonality'!$E$1:$P$1,0))*vlookup($B25,'Outdoor Crop Baseline'!$B:$C,2,false)/10^3*(1+index('Outdoor Crop Production NW'!$K$2:$O$137,match( $B25,'Outdoor Crop Production NW'!$D$2:$D$137,0),match( D$1,'Outdoor Crop Production NW'!$E$1:$I$1,0)))</f>
        <v>0</v>
      </c>
      <c r="E25" s="76">
        <f t="array" ref="E25">index('Outdoor Crop Seasonality'!$E$2:$P$138,match( $B25,'Outdoor Crop Seasonality'!$B$2:$B$138,0),match(E$2,'Outdoor Crop Seasonality'!$E$1:$P$1,0))*vlookup($B25,'Outdoor Crop Baseline'!$B:$C,2,false)/10^3*(1+index('Outdoor Crop Production NW'!$K$2:$O$137,match( $B25,'Outdoor Crop Production NW'!$D$2:$D$137,0),match( E$1,'Outdoor Crop Production NW'!$E$1:$I$1,0)))</f>
        <v>0</v>
      </c>
      <c r="F25" s="76">
        <f t="array" ref="F25">index('Outdoor Crop Seasonality'!$E$2:$P$138,match( $B25,'Outdoor Crop Seasonality'!$B$2:$B$138,0),match(F$2,'Outdoor Crop Seasonality'!$E$1:$P$1,0))*vlookup($B25,'Outdoor Crop Baseline'!$B:$C,2,false)/10^3*(1+index('Outdoor Crop Production NW'!$K$2:$O$137,match( $B25,'Outdoor Crop Production NW'!$D$2:$D$137,0),match( F$1,'Outdoor Crop Production NW'!$E$1:$I$1,0)))</f>
        <v>0</v>
      </c>
      <c r="G25" s="76">
        <f t="array" ref="G25">index('Outdoor Crop Seasonality'!$E$2:$P$138,match( $B25,'Outdoor Crop Seasonality'!$B$2:$B$138,0),match(G$2,'Outdoor Crop Seasonality'!$E$1:$P$1,0))*vlookup($B25,'Outdoor Crop Baseline'!$B:$C,2,false)/10^3*(1+index('Outdoor Crop Production NW'!$K$2:$O$137,match( $B25,'Outdoor Crop Production NW'!$D$2:$D$137,0),match( G$1,'Outdoor Crop Production NW'!$E$1:$I$1,0)))</f>
        <v>0</v>
      </c>
      <c r="H25" s="76">
        <f t="array" ref="H25">index('Outdoor Crop Seasonality'!$E$2:$P$138,match( $B25,'Outdoor Crop Seasonality'!$B$2:$B$138,0),match(H$2,'Outdoor Crop Seasonality'!$E$1:$P$1,0))*vlookup($B25,'Outdoor Crop Baseline'!$B:$C,2,false)/10^3*(1+index('Outdoor Crop Production NW'!$K$2:$O$137,match( $B25,'Outdoor Crop Production NW'!$D$2:$D$137,0),match( H$1,'Outdoor Crop Production NW'!$E$1:$I$1,0)))</f>
        <v>3.858074804</v>
      </c>
      <c r="I25" s="76">
        <f t="array" ref="I25">index('Outdoor Crop Seasonality'!$E$2:$P$138,match( $B25,'Outdoor Crop Seasonality'!$B$2:$B$138,0),match(I$2,'Outdoor Crop Seasonality'!$E$1:$P$1,0))*vlookup($B25,'Outdoor Crop Baseline'!$B:$C,2,false)/10^3*(1+index('Outdoor Crop Production NW'!$K$2:$O$137,match( $B25,'Outdoor Crop Production NW'!$D$2:$D$137,0),match( I$1,'Outdoor Crop Production NW'!$E$1:$I$1,0)))</f>
        <v>3.858074804</v>
      </c>
      <c r="J25" s="76">
        <f t="array" ref="J25">index('Outdoor Crop Seasonality'!$E$2:$P$138,match( $B25,'Outdoor Crop Seasonality'!$B$2:$B$138,0),match(J$2,'Outdoor Crop Seasonality'!$E$1:$P$1,0))*vlookup($B25,'Outdoor Crop Baseline'!$B:$C,2,false)/10^3*(1+index('Outdoor Crop Production NW'!$K$2:$O$137,match( $B25,'Outdoor Crop Production NW'!$D$2:$D$137,0),match( J$1,'Outdoor Crop Production NW'!$E$1:$I$1,0)))</f>
        <v>3.858074804</v>
      </c>
      <c r="K25" s="76">
        <f t="array" ref="K25">index('Outdoor Crop Seasonality'!$E$2:$P$138,match( $B25,'Outdoor Crop Seasonality'!$B$2:$B$138,0),match(K$2,'Outdoor Crop Seasonality'!$E$1:$P$1,0))*vlookup($B25,'Outdoor Crop Baseline'!$B:$C,2,false)/10^3*(1+index('Outdoor Crop Production NW'!$K$2:$O$137,match( $B25,'Outdoor Crop Production NW'!$D$2:$D$137,0),match( K$1,'Outdoor Crop Production NW'!$E$1:$I$1,0)))</f>
        <v>3.858074804</v>
      </c>
      <c r="L25" s="76">
        <f t="array" ref="L25">index('Outdoor Crop Seasonality'!$E$2:$P$138,match( $B25,'Outdoor Crop Seasonality'!$B$2:$B$138,0),match(L$2,'Outdoor Crop Seasonality'!$E$1:$P$1,0))*vlookup($B25,'Outdoor Crop Baseline'!$B:$C,2,false)/10^3*(1+index('Outdoor Crop Production NW'!$K$2:$O$137,match( $B25,'Outdoor Crop Production NW'!$D$2:$D$137,0),match( L$1,'Outdoor Crop Production NW'!$E$1:$I$1,0)))</f>
        <v>0</v>
      </c>
      <c r="M25" s="76">
        <f t="array" ref="M25">index('Outdoor Crop Seasonality'!$E$2:$P$138,match( $B25,'Outdoor Crop Seasonality'!$B$2:$B$138,0),match(M$2,'Outdoor Crop Seasonality'!$E$1:$P$1,0))*vlookup($B25,'Outdoor Crop Baseline'!$B:$C,2,false)/10^3*(1+index('Outdoor Crop Production NW'!$K$2:$O$137,match( $B25,'Outdoor Crop Production NW'!$D$2:$D$137,0),match( M$1,'Outdoor Crop Production NW'!$E$1:$I$1,0)))</f>
        <v>0</v>
      </c>
      <c r="N25" s="76">
        <f t="array" ref="N25">index('Outdoor Crop Seasonality'!$E$2:$P$138,match( $B25,'Outdoor Crop Seasonality'!$B$2:$B$138,0),match(N$2,'Outdoor Crop Seasonality'!$E$1:$P$1,0))*vlookup($B25,'Outdoor Crop Baseline'!$B:$C,2,false)/10^3*(1+index('Outdoor Crop Production NW'!$K$2:$O$137,match( $B25,'Outdoor Crop Production NW'!$D$2:$D$137,0),match( N$1,'Outdoor Crop Production NW'!$E$1:$I$1,0)))</f>
        <v>0</v>
      </c>
      <c r="O25" s="77">
        <f t="array" ref="O25">index('Outdoor Crop Seasonality'!$E$2:$P$138,match( $B25,'Outdoor Crop Seasonality'!$B$2:$B$138,0),match(O$2,'Outdoor Crop Seasonality'!$E$1:$P$1,0))*vlookup($B25,'Outdoor Crop Baseline'!$B:$C,2,false)/10^3*(1+index('Outdoor Crop Production NW'!$K$2:$O$137,match( $B25,'Outdoor Crop Production NW'!$D$2:$D$137,0),match( O$1,'Outdoor Crop Production NW'!$E$1:$I$1,0)))</f>
        <v>0</v>
      </c>
      <c r="P25" s="77">
        <f t="array" ref="P25">index('Outdoor Crop Seasonality'!$E$2:$P$138,match( $B25,'Outdoor Crop Seasonality'!$B$2:$B$138,0),match(P$2,'Outdoor Crop Seasonality'!$E$1:$P$1,0))*vlookup($B25,'Outdoor Crop Baseline'!$B:$C,2,false)/10^3*(1+index('Outdoor Crop Production NW'!$K$2:$O$137,match( $B25,'Outdoor Crop Production NW'!$D$2:$D$137,0),match( P$1,'Outdoor Crop Production NW'!$E$1:$I$1,0)))</f>
        <v>0</v>
      </c>
      <c r="Q25" s="77">
        <f t="array" ref="Q25">index('Outdoor Crop Seasonality'!$E$2:$P$138,match( $B25,'Outdoor Crop Seasonality'!$B$2:$B$138,0),match(Q$2,'Outdoor Crop Seasonality'!$E$1:$P$1,0))*vlookup($B25,'Outdoor Crop Baseline'!$B:$C,2,false)/10^3*(1+index('Outdoor Crop Production NW'!$K$2:$O$137,match( $B25,'Outdoor Crop Production NW'!$D$2:$D$137,0),match( Q$1,'Outdoor Crop Production NW'!$E$1:$I$1,0)))</f>
        <v>0</v>
      </c>
      <c r="R25" s="77">
        <f t="array" ref="R25">index('Outdoor Crop Seasonality'!$E$2:$P$138,match( $B25,'Outdoor Crop Seasonality'!$B$2:$B$138,0),match(R$2,'Outdoor Crop Seasonality'!$E$1:$P$1,0))*vlookup($B25,'Outdoor Crop Baseline'!$B:$C,2,false)/10^3*(1+index('Outdoor Crop Production NW'!$K$2:$O$137,match( $B25,'Outdoor Crop Production NW'!$D$2:$D$137,0),match( R$1,'Outdoor Crop Production NW'!$E$1:$I$1,0)))</f>
        <v>0</v>
      </c>
      <c r="S25" s="77">
        <f t="array" ref="S25">index('Outdoor Crop Seasonality'!$E$2:$P$138,match( $B25,'Outdoor Crop Seasonality'!$B$2:$B$138,0),match(S$2,'Outdoor Crop Seasonality'!$E$1:$P$1,0))*vlookup($B25,'Outdoor Crop Baseline'!$B:$C,2,false)/10^3*(1+index('Outdoor Crop Production NW'!$K$2:$O$137,match( $B25,'Outdoor Crop Production NW'!$D$2:$D$137,0),match( S$1,'Outdoor Crop Production NW'!$E$1:$I$1,0)))</f>
        <v>0</v>
      </c>
      <c r="T25" s="77">
        <f t="array" ref="T25">index('Outdoor Crop Seasonality'!$E$2:$P$138,match( $B25,'Outdoor Crop Seasonality'!$B$2:$B$138,0),match(T$2,'Outdoor Crop Seasonality'!$E$1:$P$1,0))*vlookup($B25,'Outdoor Crop Baseline'!$B:$C,2,false)/10^3*(1+index('Outdoor Crop Production NW'!$K$2:$O$137,match( $B25,'Outdoor Crop Production NW'!$D$2:$D$137,0),match( T$1,'Outdoor Crop Production NW'!$E$1:$I$1,0)))</f>
        <v>3.858074804</v>
      </c>
      <c r="U25" s="77">
        <f t="array" ref="U25">index('Outdoor Crop Seasonality'!$E$2:$P$138,match( $B25,'Outdoor Crop Seasonality'!$B$2:$B$138,0),match(U$2,'Outdoor Crop Seasonality'!$E$1:$P$1,0))*vlookup($B25,'Outdoor Crop Baseline'!$B:$C,2,false)/10^3*(1+index('Outdoor Crop Production NW'!$K$2:$O$137,match( $B25,'Outdoor Crop Production NW'!$D$2:$D$137,0),match( U$1,'Outdoor Crop Production NW'!$E$1:$I$1,0)))</f>
        <v>3.858074804</v>
      </c>
      <c r="V25" s="77">
        <f t="array" ref="V25">index('Outdoor Crop Seasonality'!$E$2:$P$138,match( $B25,'Outdoor Crop Seasonality'!$B$2:$B$138,0),match(V$2,'Outdoor Crop Seasonality'!$E$1:$P$1,0))*vlookup($B25,'Outdoor Crop Baseline'!$B:$C,2,false)/10^3*(1+index('Outdoor Crop Production NW'!$K$2:$O$137,match( $B25,'Outdoor Crop Production NW'!$D$2:$D$137,0),match( V$1,'Outdoor Crop Production NW'!$E$1:$I$1,0)))</f>
        <v>3.858074804</v>
      </c>
      <c r="W25" s="77">
        <f t="array" ref="W25">index('Outdoor Crop Seasonality'!$E$2:$P$138,match( $B25,'Outdoor Crop Seasonality'!$B$2:$B$138,0),match(W$2,'Outdoor Crop Seasonality'!$E$1:$P$1,0))*vlookup($B25,'Outdoor Crop Baseline'!$B:$C,2,false)/10^3*(1+index('Outdoor Crop Production NW'!$K$2:$O$137,match( $B25,'Outdoor Crop Production NW'!$D$2:$D$137,0),match( W$1,'Outdoor Crop Production NW'!$E$1:$I$1,0)))</f>
        <v>3.858074804</v>
      </c>
      <c r="X25" s="77">
        <f t="array" ref="X25">index('Outdoor Crop Seasonality'!$E$2:$P$138,match( $B25,'Outdoor Crop Seasonality'!$B$2:$B$138,0),match(X$2,'Outdoor Crop Seasonality'!$E$1:$P$1,0))*vlookup($B25,'Outdoor Crop Baseline'!$B:$C,2,false)/10^3*(1+index('Outdoor Crop Production NW'!$K$2:$O$137,match( $B25,'Outdoor Crop Production NW'!$D$2:$D$137,0),match( X$1,'Outdoor Crop Production NW'!$E$1:$I$1,0)))</f>
        <v>0</v>
      </c>
      <c r="Y25" s="77">
        <f t="array" ref="Y25">index('Outdoor Crop Seasonality'!$E$2:$P$138,match( $B25,'Outdoor Crop Seasonality'!$B$2:$B$138,0),match(Y$2,'Outdoor Crop Seasonality'!$E$1:$P$1,0))*vlookup($B25,'Outdoor Crop Baseline'!$B:$C,2,false)/10^3*(1+index('Outdoor Crop Production NW'!$K$2:$O$137,match( $B25,'Outdoor Crop Production NW'!$D$2:$D$137,0),match( Y$1,'Outdoor Crop Production NW'!$E$1:$I$1,0)))</f>
        <v>0</v>
      </c>
      <c r="Z25" s="77">
        <f t="array" ref="Z25">index('Outdoor Crop Seasonality'!$E$2:$P$138,match( $B25,'Outdoor Crop Seasonality'!$B$2:$B$138,0),match(Z$2,'Outdoor Crop Seasonality'!$E$1:$P$1,0))*vlookup($B25,'Outdoor Crop Baseline'!$B:$C,2,false)/10^3*(1+index('Outdoor Crop Production NW'!$K$2:$O$137,match( $B25,'Outdoor Crop Production NW'!$D$2:$D$137,0),match( Z$1,'Outdoor Crop Production NW'!$E$1:$I$1,0)))</f>
        <v>0</v>
      </c>
    </row>
    <row r="26">
      <c r="A26" s="13" t="s">
        <v>78</v>
      </c>
      <c r="B26" s="13" t="s">
        <v>79</v>
      </c>
      <c r="C26" s="76">
        <f t="array" ref="C26">index('Outdoor Crop Seasonality'!$E$2:$P$138,match( $B26,'Outdoor Crop Seasonality'!$B$2:$B$138,0),match(C$2,'Outdoor Crop Seasonality'!$E$1:$P$1,0))*vlookup($B26,'Outdoor Crop Baseline'!$B:$C,2,false)/10^3*(1+index('Outdoor Crop Production NW'!$K$2:$O$137,match( $B26,'Outdoor Crop Production NW'!$D$2:$D$137,0),match( C$1,'Outdoor Crop Production NW'!$E$1:$I$1,0)))</f>
        <v>110.343612</v>
      </c>
      <c r="D26" s="76">
        <f t="array" ref="D26">index('Outdoor Crop Seasonality'!$E$2:$P$138,match( $B26,'Outdoor Crop Seasonality'!$B$2:$B$138,0),match(D$2,'Outdoor Crop Seasonality'!$E$1:$P$1,0))*vlookup($B26,'Outdoor Crop Baseline'!$B:$C,2,false)/10^3*(1+index('Outdoor Crop Production NW'!$K$2:$O$137,match( $B26,'Outdoor Crop Production NW'!$D$2:$D$137,0),match( D$1,'Outdoor Crop Production NW'!$E$1:$I$1,0)))</f>
        <v>110.343612</v>
      </c>
      <c r="E26" s="76">
        <f t="array" ref="E26">index('Outdoor Crop Seasonality'!$E$2:$P$138,match( $B26,'Outdoor Crop Seasonality'!$B$2:$B$138,0),match(E$2,'Outdoor Crop Seasonality'!$E$1:$P$1,0))*vlookup($B26,'Outdoor Crop Baseline'!$B:$C,2,false)/10^3*(1+index('Outdoor Crop Production NW'!$K$2:$O$137,match( $B26,'Outdoor Crop Production NW'!$D$2:$D$137,0),match( E$1,'Outdoor Crop Production NW'!$E$1:$I$1,0)))</f>
        <v>584.7352203</v>
      </c>
      <c r="F26" s="76">
        <f t="array" ref="F26">index('Outdoor Crop Seasonality'!$E$2:$P$138,match( $B26,'Outdoor Crop Seasonality'!$B$2:$B$138,0),match(F$2,'Outdoor Crop Seasonality'!$E$1:$P$1,0))*vlookup($B26,'Outdoor Crop Baseline'!$B:$C,2,false)/10^3*(1+index('Outdoor Crop Production NW'!$K$2:$O$137,match( $B26,'Outdoor Crop Production NW'!$D$2:$D$137,0),match( F$1,'Outdoor Crop Production NW'!$E$1:$I$1,0)))</f>
        <v>584.7352203</v>
      </c>
      <c r="G26" s="76">
        <f t="array" ref="G26">index('Outdoor Crop Seasonality'!$E$2:$P$138,match( $B26,'Outdoor Crop Seasonality'!$B$2:$B$138,0),match(G$2,'Outdoor Crop Seasonality'!$E$1:$P$1,0))*vlookup($B26,'Outdoor Crop Baseline'!$B:$C,2,false)/10^3*(1+index('Outdoor Crop Production NW'!$K$2:$O$137,match( $B26,'Outdoor Crop Production NW'!$D$2:$D$137,0),match( G$1,'Outdoor Crop Production NW'!$E$1:$I$1,0)))</f>
        <v>474.3916083</v>
      </c>
      <c r="H26" s="76">
        <f t="array" ref="H26">index('Outdoor Crop Seasonality'!$E$2:$P$138,match( $B26,'Outdoor Crop Seasonality'!$B$2:$B$138,0),match(H$2,'Outdoor Crop Seasonality'!$E$1:$P$1,0))*vlookup($B26,'Outdoor Crop Baseline'!$B:$C,2,false)/10^3*(1+index('Outdoor Crop Production NW'!$K$2:$O$137,match( $B26,'Outdoor Crop Production NW'!$D$2:$D$137,0),match( H$1,'Outdoor Crop Production NW'!$E$1:$I$1,0)))</f>
        <v>474.3916083</v>
      </c>
      <c r="I26" s="76">
        <f t="array" ref="I26">index('Outdoor Crop Seasonality'!$E$2:$P$138,match( $B26,'Outdoor Crop Seasonality'!$B$2:$B$138,0),match(I$2,'Outdoor Crop Seasonality'!$E$1:$P$1,0))*vlookup($B26,'Outdoor Crop Baseline'!$B:$C,2,false)/10^3*(1+index('Outdoor Crop Production NW'!$K$2:$O$137,match( $B26,'Outdoor Crop Production NW'!$D$2:$D$137,0),match( I$1,'Outdoor Crop Production NW'!$E$1:$I$1,0)))</f>
        <v>0</v>
      </c>
      <c r="J26" s="76">
        <f t="array" ref="J26">index('Outdoor Crop Seasonality'!$E$2:$P$138,match( $B26,'Outdoor Crop Seasonality'!$B$2:$B$138,0),match(J$2,'Outdoor Crop Seasonality'!$E$1:$P$1,0))*vlookup($B26,'Outdoor Crop Baseline'!$B:$C,2,false)/10^3*(1+index('Outdoor Crop Production NW'!$K$2:$O$137,match( $B26,'Outdoor Crop Production NW'!$D$2:$D$137,0),match( J$1,'Outdoor Crop Production NW'!$E$1:$I$1,0)))</f>
        <v>0</v>
      </c>
      <c r="K26" s="76">
        <f t="array" ref="K26">index('Outdoor Crop Seasonality'!$E$2:$P$138,match( $B26,'Outdoor Crop Seasonality'!$B$2:$B$138,0),match(K$2,'Outdoor Crop Seasonality'!$E$1:$P$1,0))*vlookup($B26,'Outdoor Crop Baseline'!$B:$C,2,false)/10^3*(1+index('Outdoor Crop Production NW'!$K$2:$O$137,match( $B26,'Outdoor Crop Production NW'!$D$2:$D$137,0),match( K$1,'Outdoor Crop Production NW'!$E$1:$I$1,0)))</f>
        <v>2826.37625</v>
      </c>
      <c r="L26" s="76">
        <f t="array" ref="L26">index('Outdoor Crop Seasonality'!$E$2:$P$138,match( $B26,'Outdoor Crop Seasonality'!$B$2:$B$138,0),match(L$2,'Outdoor Crop Seasonality'!$E$1:$P$1,0))*vlookup($B26,'Outdoor Crop Baseline'!$B:$C,2,false)/10^3*(1+index('Outdoor Crop Production NW'!$K$2:$O$137,match( $B26,'Outdoor Crop Production NW'!$D$2:$D$137,0),match( L$1,'Outdoor Crop Production NW'!$E$1:$I$1,0)))</f>
        <v>2826.37625</v>
      </c>
      <c r="M26" s="76">
        <f t="array" ref="M26">index('Outdoor Crop Seasonality'!$E$2:$P$138,match( $B26,'Outdoor Crop Seasonality'!$B$2:$B$138,0),match(M$2,'Outdoor Crop Seasonality'!$E$1:$P$1,0))*vlookup($B26,'Outdoor Crop Baseline'!$B:$C,2,false)/10^3*(1+index('Outdoor Crop Production NW'!$K$2:$O$137,match( $B26,'Outdoor Crop Production NW'!$D$2:$D$137,0),match( M$1,'Outdoor Crop Production NW'!$E$1:$I$1,0)))</f>
        <v>2826.37625</v>
      </c>
      <c r="N26" s="76">
        <f t="array" ref="N26">index('Outdoor Crop Seasonality'!$E$2:$P$138,match( $B26,'Outdoor Crop Seasonality'!$B$2:$B$138,0),match(N$2,'Outdoor Crop Seasonality'!$E$1:$P$1,0))*vlookup($B26,'Outdoor Crop Baseline'!$B:$C,2,false)/10^3*(1+index('Outdoor Crop Production NW'!$K$2:$O$137,match( $B26,'Outdoor Crop Production NW'!$D$2:$D$137,0),match( N$1,'Outdoor Crop Production NW'!$E$1:$I$1,0)))</f>
        <v>2826.37625</v>
      </c>
      <c r="O26" s="77">
        <f t="array" ref="O26">index('Outdoor Crop Seasonality'!$E$2:$P$138,match( $B26,'Outdoor Crop Seasonality'!$B$2:$B$138,0),match(O$2,'Outdoor Crop Seasonality'!$E$1:$P$1,0))*vlookup($B26,'Outdoor Crop Baseline'!$B:$C,2,false)/10^3*(1+index('Outdoor Crop Production NW'!$K$2:$O$137,match( $B26,'Outdoor Crop Production NW'!$D$2:$D$137,0),match( O$1,'Outdoor Crop Production NW'!$E$1:$I$1,0)))</f>
        <v>5.873487951</v>
      </c>
      <c r="P26" s="77">
        <f t="array" ref="P26">index('Outdoor Crop Seasonality'!$E$2:$P$138,match( $B26,'Outdoor Crop Seasonality'!$B$2:$B$138,0),match(P$2,'Outdoor Crop Seasonality'!$E$1:$P$1,0))*vlookup($B26,'Outdoor Crop Baseline'!$B:$C,2,false)/10^3*(1+index('Outdoor Crop Production NW'!$K$2:$O$137,match( $B26,'Outdoor Crop Production NW'!$D$2:$D$137,0),match( P$1,'Outdoor Crop Production NW'!$E$1:$I$1,0)))</f>
        <v>5.873487951</v>
      </c>
      <c r="Q26" s="77">
        <f t="array" ref="Q26">index('Outdoor Crop Seasonality'!$E$2:$P$138,match( $B26,'Outdoor Crop Seasonality'!$B$2:$B$138,0),match(Q$2,'Outdoor Crop Seasonality'!$E$1:$P$1,0))*vlookup($B26,'Outdoor Crop Baseline'!$B:$C,2,false)/10^3*(1+index('Outdoor Crop Production NW'!$K$2:$O$137,match( $B26,'Outdoor Crop Production NW'!$D$2:$D$137,0),match( Q$1,'Outdoor Crop Production NW'!$E$1:$I$1,0)))</f>
        <v>31.12491252</v>
      </c>
      <c r="R26" s="77">
        <f t="array" ref="R26">index('Outdoor Crop Seasonality'!$E$2:$P$138,match( $B26,'Outdoor Crop Seasonality'!$B$2:$B$138,0),match(R$2,'Outdoor Crop Seasonality'!$E$1:$P$1,0))*vlookup($B26,'Outdoor Crop Baseline'!$B:$C,2,false)/10^3*(1+index('Outdoor Crop Production NW'!$K$2:$O$137,match( $B26,'Outdoor Crop Production NW'!$D$2:$D$137,0),match( R$1,'Outdoor Crop Production NW'!$E$1:$I$1,0)))</f>
        <v>31.12491252</v>
      </c>
      <c r="S26" s="77">
        <f t="array" ref="S26">index('Outdoor Crop Seasonality'!$E$2:$P$138,match( $B26,'Outdoor Crop Seasonality'!$B$2:$B$138,0),match(S$2,'Outdoor Crop Seasonality'!$E$1:$P$1,0))*vlookup($B26,'Outdoor Crop Baseline'!$B:$C,2,false)/10^3*(1+index('Outdoor Crop Production NW'!$K$2:$O$137,match( $B26,'Outdoor Crop Production NW'!$D$2:$D$137,0),match( S$1,'Outdoor Crop Production NW'!$E$1:$I$1,0)))</f>
        <v>25.25142457</v>
      </c>
      <c r="T26" s="77">
        <f t="array" ref="T26">index('Outdoor Crop Seasonality'!$E$2:$P$138,match( $B26,'Outdoor Crop Seasonality'!$B$2:$B$138,0),match(T$2,'Outdoor Crop Seasonality'!$E$1:$P$1,0))*vlookup($B26,'Outdoor Crop Baseline'!$B:$C,2,false)/10^3*(1+index('Outdoor Crop Production NW'!$K$2:$O$137,match( $B26,'Outdoor Crop Production NW'!$D$2:$D$137,0),match( T$1,'Outdoor Crop Production NW'!$E$1:$I$1,0)))</f>
        <v>25.25142457</v>
      </c>
      <c r="U26" s="77">
        <f t="array" ref="U26">index('Outdoor Crop Seasonality'!$E$2:$P$138,match( $B26,'Outdoor Crop Seasonality'!$B$2:$B$138,0),match(U$2,'Outdoor Crop Seasonality'!$E$1:$P$1,0))*vlookup($B26,'Outdoor Crop Baseline'!$B:$C,2,false)/10^3*(1+index('Outdoor Crop Production NW'!$K$2:$O$137,match( $B26,'Outdoor Crop Production NW'!$D$2:$D$137,0),match( U$1,'Outdoor Crop Production NW'!$E$1:$I$1,0)))</f>
        <v>0</v>
      </c>
      <c r="V26" s="77">
        <f t="array" ref="V26">index('Outdoor Crop Seasonality'!$E$2:$P$138,match( $B26,'Outdoor Crop Seasonality'!$B$2:$B$138,0),match(V$2,'Outdoor Crop Seasonality'!$E$1:$P$1,0))*vlookup($B26,'Outdoor Crop Baseline'!$B:$C,2,false)/10^3*(1+index('Outdoor Crop Production NW'!$K$2:$O$137,match( $B26,'Outdoor Crop Production NW'!$D$2:$D$137,0),match( V$1,'Outdoor Crop Production NW'!$E$1:$I$1,0)))</f>
        <v>0</v>
      </c>
      <c r="W26" s="77">
        <f t="array" ref="W26">index('Outdoor Crop Seasonality'!$E$2:$P$138,match( $B26,'Outdoor Crop Seasonality'!$B$2:$B$138,0),match(W$2,'Outdoor Crop Seasonality'!$E$1:$P$1,0))*vlookup($B26,'Outdoor Crop Baseline'!$B:$C,2,false)/10^3*(1+index('Outdoor Crop Production NW'!$K$2:$O$137,match( $B26,'Outdoor Crop Production NW'!$D$2:$D$137,0),match( W$1,'Outdoor Crop Production NW'!$E$1:$I$1,0)))</f>
        <v>150.4453819</v>
      </c>
      <c r="X26" s="77">
        <f t="array" ref="X26">index('Outdoor Crop Seasonality'!$E$2:$P$138,match( $B26,'Outdoor Crop Seasonality'!$B$2:$B$138,0),match(X$2,'Outdoor Crop Seasonality'!$E$1:$P$1,0))*vlookup($B26,'Outdoor Crop Baseline'!$B:$C,2,false)/10^3*(1+index('Outdoor Crop Production NW'!$K$2:$O$137,match( $B26,'Outdoor Crop Production NW'!$D$2:$D$137,0),match( X$1,'Outdoor Crop Production NW'!$E$1:$I$1,0)))</f>
        <v>150.4453819</v>
      </c>
      <c r="Y26" s="77">
        <f t="array" ref="Y26">index('Outdoor Crop Seasonality'!$E$2:$P$138,match( $B26,'Outdoor Crop Seasonality'!$B$2:$B$138,0),match(Y$2,'Outdoor Crop Seasonality'!$E$1:$P$1,0))*vlookup($B26,'Outdoor Crop Baseline'!$B:$C,2,false)/10^3*(1+index('Outdoor Crop Production NW'!$K$2:$O$137,match( $B26,'Outdoor Crop Production NW'!$D$2:$D$137,0),match( Y$1,'Outdoor Crop Production NW'!$E$1:$I$1,0)))</f>
        <v>150.4453819</v>
      </c>
      <c r="Z26" s="77">
        <f t="array" ref="Z26">index('Outdoor Crop Seasonality'!$E$2:$P$138,match( $B26,'Outdoor Crop Seasonality'!$B$2:$B$138,0),match(Z$2,'Outdoor Crop Seasonality'!$E$1:$P$1,0))*vlookup($B26,'Outdoor Crop Baseline'!$B:$C,2,false)/10^3*(1+index('Outdoor Crop Production NW'!$K$2:$O$137,match( $B26,'Outdoor Crop Production NW'!$D$2:$D$137,0),match( Z$1,'Outdoor Crop Production NW'!$E$1:$I$1,0)))</f>
        <v>150.4453819</v>
      </c>
    </row>
    <row r="27">
      <c r="A27" s="13" t="s">
        <v>80</v>
      </c>
      <c r="B27" s="13" t="s">
        <v>81</v>
      </c>
      <c r="C27" s="76">
        <f t="array" ref="C27">index('Outdoor Crop Seasonality'!$E$2:$P$138,match( $B27,'Outdoor Crop Seasonality'!$B$2:$B$138,0),match(C$2,'Outdoor Crop Seasonality'!$E$1:$P$1,0))*vlookup($B27,'Outdoor Crop Baseline'!$B:$C,2,false)/10^3*(1+index('Outdoor Crop Production NW'!$K$2:$O$137,match( $B27,'Outdoor Crop Production NW'!$D$2:$D$137,0),match( C$1,'Outdoor Crop Production NW'!$E$1:$I$1,0)))</f>
        <v>76.21918266</v>
      </c>
      <c r="D27" s="76">
        <f t="array" ref="D27">index('Outdoor Crop Seasonality'!$E$2:$P$138,match( $B27,'Outdoor Crop Seasonality'!$B$2:$B$138,0),match(D$2,'Outdoor Crop Seasonality'!$E$1:$P$1,0))*vlookup($B27,'Outdoor Crop Baseline'!$B:$C,2,false)/10^3*(1+index('Outdoor Crop Production NW'!$K$2:$O$137,match( $B27,'Outdoor Crop Production NW'!$D$2:$D$137,0),match( D$1,'Outdoor Crop Production NW'!$E$1:$I$1,0)))</f>
        <v>76.21918266</v>
      </c>
      <c r="E27" s="76">
        <f t="array" ref="E27">index('Outdoor Crop Seasonality'!$E$2:$P$138,match( $B27,'Outdoor Crop Seasonality'!$B$2:$B$138,0),match(E$2,'Outdoor Crop Seasonality'!$E$1:$P$1,0))*vlookup($B27,'Outdoor Crop Baseline'!$B:$C,2,false)/10^3*(1+index('Outdoor Crop Production NW'!$K$2:$O$137,match( $B27,'Outdoor Crop Production NW'!$D$2:$D$137,0),match( E$1,'Outdoor Crop Production NW'!$E$1:$I$1,0)))</f>
        <v>76.21918266</v>
      </c>
      <c r="F27" s="76">
        <f t="array" ref="F27">index('Outdoor Crop Seasonality'!$E$2:$P$138,match( $B27,'Outdoor Crop Seasonality'!$B$2:$B$138,0),match(F$2,'Outdoor Crop Seasonality'!$E$1:$P$1,0))*vlookup($B27,'Outdoor Crop Baseline'!$B:$C,2,false)/10^3*(1+index('Outdoor Crop Production NW'!$K$2:$O$137,match( $B27,'Outdoor Crop Production NW'!$D$2:$D$137,0),match( F$1,'Outdoor Crop Production NW'!$E$1:$I$1,0)))</f>
        <v>76.21918266</v>
      </c>
      <c r="G27" s="76">
        <f t="array" ref="G27">index('Outdoor Crop Seasonality'!$E$2:$P$138,match( $B27,'Outdoor Crop Seasonality'!$B$2:$B$138,0),match(G$2,'Outdoor Crop Seasonality'!$E$1:$P$1,0))*vlookup($B27,'Outdoor Crop Baseline'!$B:$C,2,false)/10^3*(1+index('Outdoor Crop Production NW'!$K$2:$O$137,match( $B27,'Outdoor Crop Production NW'!$D$2:$D$137,0),match( G$1,'Outdoor Crop Production NW'!$E$1:$I$1,0)))</f>
        <v>0</v>
      </c>
      <c r="H27" s="76">
        <f t="array" ref="H27">index('Outdoor Crop Seasonality'!$E$2:$P$138,match( $B27,'Outdoor Crop Seasonality'!$B$2:$B$138,0),match(H$2,'Outdoor Crop Seasonality'!$E$1:$P$1,0))*vlookup($B27,'Outdoor Crop Baseline'!$B:$C,2,false)/10^3*(1+index('Outdoor Crop Production NW'!$K$2:$O$137,match( $B27,'Outdoor Crop Production NW'!$D$2:$D$137,0),match( H$1,'Outdoor Crop Production NW'!$E$1:$I$1,0)))</f>
        <v>1713.395064</v>
      </c>
      <c r="I27" s="76">
        <f t="array" ref="I27">index('Outdoor Crop Seasonality'!$E$2:$P$138,match( $B27,'Outdoor Crop Seasonality'!$B$2:$B$138,0),match(I$2,'Outdoor Crop Seasonality'!$E$1:$P$1,0))*vlookup($B27,'Outdoor Crop Baseline'!$B:$C,2,false)/10^3*(1+index('Outdoor Crop Production NW'!$K$2:$O$137,match( $B27,'Outdoor Crop Production NW'!$D$2:$D$137,0),match( I$1,'Outdoor Crop Production NW'!$E$1:$I$1,0)))</f>
        <v>1713.395064</v>
      </c>
      <c r="J27" s="76">
        <f t="array" ref="J27">index('Outdoor Crop Seasonality'!$E$2:$P$138,match( $B27,'Outdoor Crop Seasonality'!$B$2:$B$138,0),match(J$2,'Outdoor Crop Seasonality'!$E$1:$P$1,0))*vlookup($B27,'Outdoor Crop Baseline'!$B:$C,2,false)/10^3*(1+index('Outdoor Crop Production NW'!$K$2:$O$137,match( $B27,'Outdoor Crop Production NW'!$D$2:$D$137,0),match( J$1,'Outdoor Crop Production NW'!$E$1:$I$1,0)))</f>
        <v>1713.395064</v>
      </c>
      <c r="K27" s="76">
        <f t="array" ref="K27">index('Outdoor Crop Seasonality'!$E$2:$P$138,match( $B27,'Outdoor Crop Seasonality'!$B$2:$B$138,0),match(K$2,'Outdoor Crop Seasonality'!$E$1:$P$1,0))*vlookup($B27,'Outdoor Crop Baseline'!$B:$C,2,false)/10^3*(1+index('Outdoor Crop Production NW'!$K$2:$O$137,match( $B27,'Outdoor Crop Production NW'!$D$2:$D$137,0),match( K$1,'Outdoor Crop Production NW'!$E$1:$I$1,0)))</f>
        <v>1713.395064</v>
      </c>
      <c r="L27" s="76">
        <f t="array" ref="L27">index('Outdoor Crop Seasonality'!$E$2:$P$138,match( $B27,'Outdoor Crop Seasonality'!$B$2:$B$138,0),match(L$2,'Outdoor Crop Seasonality'!$E$1:$P$1,0))*vlookup($B27,'Outdoor Crop Baseline'!$B:$C,2,false)/10^3*(1+index('Outdoor Crop Production NW'!$K$2:$O$137,match( $B27,'Outdoor Crop Production NW'!$D$2:$D$137,0),match( L$1,'Outdoor Crop Production NW'!$E$1:$I$1,0)))</f>
        <v>0</v>
      </c>
      <c r="M27" s="76">
        <f t="array" ref="M27">index('Outdoor Crop Seasonality'!$E$2:$P$138,match( $B27,'Outdoor Crop Seasonality'!$B$2:$B$138,0),match(M$2,'Outdoor Crop Seasonality'!$E$1:$P$1,0))*vlookup($B27,'Outdoor Crop Baseline'!$B:$C,2,false)/10^3*(1+index('Outdoor Crop Production NW'!$K$2:$O$137,match( $B27,'Outdoor Crop Production NW'!$D$2:$D$137,0),match( M$1,'Outdoor Crop Production NW'!$E$1:$I$1,0)))</f>
        <v>0</v>
      </c>
      <c r="N27" s="76">
        <f t="array" ref="N27">index('Outdoor Crop Seasonality'!$E$2:$P$138,match( $B27,'Outdoor Crop Seasonality'!$B$2:$B$138,0),match(N$2,'Outdoor Crop Seasonality'!$E$1:$P$1,0))*vlookup($B27,'Outdoor Crop Baseline'!$B:$C,2,false)/10^3*(1+index('Outdoor Crop Production NW'!$K$2:$O$137,match( $B27,'Outdoor Crop Production NW'!$D$2:$D$137,0),match( N$1,'Outdoor Crop Production NW'!$E$1:$I$1,0)))</f>
        <v>0</v>
      </c>
      <c r="O27" s="77">
        <f t="array" ref="O27">index('Outdoor Crop Seasonality'!$E$2:$P$138,match( $B27,'Outdoor Crop Seasonality'!$B$2:$B$138,0),match(O$2,'Outdoor Crop Seasonality'!$E$1:$P$1,0))*vlookup($B27,'Outdoor Crop Baseline'!$B:$C,2,false)/10^3*(1+index('Outdoor Crop Production NW'!$K$2:$O$137,match( $B27,'Outdoor Crop Production NW'!$D$2:$D$137,0),match( O$1,'Outdoor Crop Production NW'!$E$1:$I$1,0)))</f>
        <v>12.43930874</v>
      </c>
      <c r="P27" s="77">
        <f t="array" ref="P27">index('Outdoor Crop Seasonality'!$E$2:$P$138,match( $B27,'Outdoor Crop Seasonality'!$B$2:$B$138,0),match(P$2,'Outdoor Crop Seasonality'!$E$1:$P$1,0))*vlookup($B27,'Outdoor Crop Baseline'!$B:$C,2,false)/10^3*(1+index('Outdoor Crop Production NW'!$K$2:$O$137,match( $B27,'Outdoor Crop Production NW'!$D$2:$D$137,0),match( P$1,'Outdoor Crop Production NW'!$E$1:$I$1,0)))</f>
        <v>12.43930874</v>
      </c>
      <c r="Q27" s="77">
        <f t="array" ref="Q27">index('Outdoor Crop Seasonality'!$E$2:$P$138,match( $B27,'Outdoor Crop Seasonality'!$B$2:$B$138,0),match(Q$2,'Outdoor Crop Seasonality'!$E$1:$P$1,0))*vlookup($B27,'Outdoor Crop Baseline'!$B:$C,2,false)/10^3*(1+index('Outdoor Crop Production NW'!$K$2:$O$137,match( $B27,'Outdoor Crop Production NW'!$D$2:$D$137,0),match( Q$1,'Outdoor Crop Production NW'!$E$1:$I$1,0)))</f>
        <v>12.43930874</v>
      </c>
      <c r="R27" s="77">
        <f t="array" ref="R27">index('Outdoor Crop Seasonality'!$E$2:$P$138,match( $B27,'Outdoor Crop Seasonality'!$B$2:$B$138,0),match(R$2,'Outdoor Crop Seasonality'!$E$1:$P$1,0))*vlookup($B27,'Outdoor Crop Baseline'!$B:$C,2,false)/10^3*(1+index('Outdoor Crop Production NW'!$K$2:$O$137,match( $B27,'Outdoor Crop Production NW'!$D$2:$D$137,0),match( R$1,'Outdoor Crop Production NW'!$E$1:$I$1,0)))</f>
        <v>12.43930874</v>
      </c>
      <c r="S27" s="77">
        <f t="array" ref="S27">index('Outdoor Crop Seasonality'!$E$2:$P$138,match( $B27,'Outdoor Crop Seasonality'!$B$2:$B$138,0),match(S$2,'Outdoor Crop Seasonality'!$E$1:$P$1,0))*vlookup($B27,'Outdoor Crop Baseline'!$B:$C,2,false)/10^3*(1+index('Outdoor Crop Production NW'!$K$2:$O$137,match( $B27,'Outdoor Crop Production NW'!$D$2:$D$137,0),match( S$1,'Outdoor Crop Production NW'!$E$1:$I$1,0)))</f>
        <v>0</v>
      </c>
      <c r="T27" s="77">
        <f t="array" ref="T27">index('Outdoor Crop Seasonality'!$E$2:$P$138,match( $B27,'Outdoor Crop Seasonality'!$B$2:$B$138,0),match(T$2,'Outdoor Crop Seasonality'!$E$1:$P$1,0))*vlookup($B27,'Outdoor Crop Baseline'!$B:$C,2,false)/10^3*(1+index('Outdoor Crop Production NW'!$K$2:$O$137,match( $B27,'Outdoor Crop Production NW'!$D$2:$D$137,0),match( T$1,'Outdoor Crop Production NW'!$E$1:$I$1,0)))</f>
        <v>279.6336756</v>
      </c>
      <c r="U27" s="77">
        <f t="array" ref="U27">index('Outdoor Crop Seasonality'!$E$2:$P$138,match( $B27,'Outdoor Crop Seasonality'!$B$2:$B$138,0),match(U$2,'Outdoor Crop Seasonality'!$E$1:$P$1,0))*vlookup($B27,'Outdoor Crop Baseline'!$B:$C,2,false)/10^3*(1+index('Outdoor Crop Production NW'!$K$2:$O$137,match( $B27,'Outdoor Crop Production NW'!$D$2:$D$137,0),match( U$1,'Outdoor Crop Production NW'!$E$1:$I$1,0)))</f>
        <v>279.6336756</v>
      </c>
      <c r="V27" s="77">
        <f t="array" ref="V27">index('Outdoor Crop Seasonality'!$E$2:$P$138,match( $B27,'Outdoor Crop Seasonality'!$B$2:$B$138,0),match(V$2,'Outdoor Crop Seasonality'!$E$1:$P$1,0))*vlookup($B27,'Outdoor Crop Baseline'!$B:$C,2,false)/10^3*(1+index('Outdoor Crop Production NW'!$K$2:$O$137,match( $B27,'Outdoor Crop Production NW'!$D$2:$D$137,0),match( V$1,'Outdoor Crop Production NW'!$E$1:$I$1,0)))</f>
        <v>279.6336756</v>
      </c>
      <c r="W27" s="77">
        <f t="array" ref="W27">index('Outdoor Crop Seasonality'!$E$2:$P$138,match( $B27,'Outdoor Crop Seasonality'!$B$2:$B$138,0),match(W$2,'Outdoor Crop Seasonality'!$E$1:$P$1,0))*vlookup($B27,'Outdoor Crop Baseline'!$B:$C,2,false)/10^3*(1+index('Outdoor Crop Production NW'!$K$2:$O$137,match( $B27,'Outdoor Crop Production NW'!$D$2:$D$137,0),match( W$1,'Outdoor Crop Production NW'!$E$1:$I$1,0)))</f>
        <v>279.6336756</v>
      </c>
      <c r="X27" s="77">
        <f t="array" ref="X27">index('Outdoor Crop Seasonality'!$E$2:$P$138,match( $B27,'Outdoor Crop Seasonality'!$B$2:$B$138,0),match(X$2,'Outdoor Crop Seasonality'!$E$1:$P$1,0))*vlookup($B27,'Outdoor Crop Baseline'!$B:$C,2,false)/10^3*(1+index('Outdoor Crop Production NW'!$K$2:$O$137,match( $B27,'Outdoor Crop Production NW'!$D$2:$D$137,0),match( X$1,'Outdoor Crop Production NW'!$E$1:$I$1,0)))</f>
        <v>0</v>
      </c>
      <c r="Y27" s="77">
        <f t="array" ref="Y27">index('Outdoor Crop Seasonality'!$E$2:$P$138,match( $B27,'Outdoor Crop Seasonality'!$B$2:$B$138,0),match(Y$2,'Outdoor Crop Seasonality'!$E$1:$P$1,0))*vlookup($B27,'Outdoor Crop Baseline'!$B:$C,2,false)/10^3*(1+index('Outdoor Crop Production NW'!$K$2:$O$137,match( $B27,'Outdoor Crop Production NW'!$D$2:$D$137,0),match( Y$1,'Outdoor Crop Production NW'!$E$1:$I$1,0)))</f>
        <v>0</v>
      </c>
      <c r="Z27" s="77">
        <f t="array" ref="Z27">index('Outdoor Crop Seasonality'!$E$2:$P$138,match( $B27,'Outdoor Crop Seasonality'!$B$2:$B$138,0),match(Z$2,'Outdoor Crop Seasonality'!$E$1:$P$1,0))*vlookup($B27,'Outdoor Crop Baseline'!$B:$C,2,false)/10^3*(1+index('Outdoor Crop Production NW'!$K$2:$O$137,match( $B27,'Outdoor Crop Production NW'!$D$2:$D$137,0),match( Z$1,'Outdoor Crop Production NW'!$E$1:$I$1,0)))</f>
        <v>0</v>
      </c>
    </row>
    <row r="28">
      <c r="A28" s="13" t="s">
        <v>82</v>
      </c>
      <c r="B28" s="13" t="s">
        <v>83</v>
      </c>
      <c r="C28" s="76">
        <f t="array" ref="C28">index('Outdoor Crop Seasonality'!$E$2:$P$138,match( $B28,'Outdoor Crop Seasonality'!$B$2:$B$138,0),match(C$2,'Outdoor Crop Seasonality'!$E$1:$P$1,0))*vlookup($B28,'Outdoor Crop Baseline'!$B:$C,2,false)/10^3*(1+index('Outdoor Crop Production NW'!$K$2:$O$137,match( $B28,'Outdoor Crop Production NW'!$D$2:$D$137,0),match( C$1,'Outdoor Crop Production NW'!$E$1:$I$1,0)))</f>
        <v>0</v>
      </c>
      <c r="D28" s="76">
        <f t="array" ref="D28">index('Outdoor Crop Seasonality'!$E$2:$P$138,match( $B28,'Outdoor Crop Seasonality'!$B$2:$B$138,0),match(D$2,'Outdoor Crop Seasonality'!$E$1:$P$1,0))*vlookup($B28,'Outdoor Crop Baseline'!$B:$C,2,false)/10^3*(1+index('Outdoor Crop Production NW'!$K$2:$O$137,match( $B28,'Outdoor Crop Production NW'!$D$2:$D$137,0),match( D$1,'Outdoor Crop Production NW'!$E$1:$I$1,0)))</f>
        <v>0</v>
      </c>
      <c r="E28" s="76">
        <f t="array" ref="E28">index('Outdoor Crop Seasonality'!$E$2:$P$138,match( $B28,'Outdoor Crop Seasonality'!$B$2:$B$138,0),match(E$2,'Outdoor Crop Seasonality'!$E$1:$P$1,0))*vlookup($B28,'Outdoor Crop Baseline'!$B:$C,2,false)/10^3*(1+index('Outdoor Crop Production NW'!$K$2:$O$137,match( $B28,'Outdoor Crop Production NW'!$D$2:$D$137,0),match( E$1,'Outdoor Crop Production NW'!$E$1:$I$1,0)))</f>
        <v>0</v>
      </c>
      <c r="F28" s="76">
        <f t="array" ref="F28">index('Outdoor Crop Seasonality'!$E$2:$P$138,match( $B28,'Outdoor Crop Seasonality'!$B$2:$B$138,0),match(F$2,'Outdoor Crop Seasonality'!$E$1:$P$1,0))*vlookup($B28,'Outdoor Crop Baseline'!$B:$C,2,false)/10^3*(1+index('Outdoor Crop Production NW'!$K$2:$O$137,match( $B28,'Outdoor Crop Production NW'!$D$2:$D$137,0),match( F$1,'Outdoor Crop Production NW'!$E$1:$I$1,0)))</f>
        <v>0</v>
      </c>
      <c r="G28" s="76">
        <f t="array" ref="G28">index('Outdoor Crop Seasonality'!$E$2:$P$138,match( $B28,'Outdoor Crop Seasonality'!$B$2:$B$138,0),match(G$2,'Outdoor Crop Seasonality'!$E$1:$P$1,0))*vlookup($B28,'Outdoor Crop Baseline'!$B:$C,2,false)/10^3*(1+index('Outdoor Crop Production NW'!$K$2:$O$137,match( $B28,'Outdoor Crop Production NW'!$D$2:$D$137,0),match( G$1,'Outdoor Crop Production NW'!$E$1:$I$1,0)))</f>
        <v>0</v>
      </c>
      <c r="H28" s="76">
        <f t="array" ref="H28">index('Outdoor Crop Seasonality'!$E$2:$P$138,match( $B28,'Outdoor Crop Seasonality'!$B$2:$B$138,0),match(H$2,'Outdoor Crop Seasonality'!$E$1:$P$1,0))*vlookup($B28,'Outdoor Crop Baseline'!$B:$C,2,false)/10^3*(1+index('Outdoor Crop Production NW'!$K$2:$O$137,match( $B28,'Outdoor Crop Production NW'!$D$2:$D$137,0),match( H$1,'Outdoor Crop Production NW'!$E$1:$I$1,0)))</f>
        <v>0</v>
      </c>
      <c r="I28" s="76">
        <f t="array" ref="I28">index('Outdoor Crop Seasonality'!$E$2:$P$138,match( $B28,'Outdoor Crop Seasonality'!$B$2:$B$138,0),match(I$2,'Outdoor Crop Seasonality'!$E$1:$P$1,0))*vlookup($B28,'Outdoor Crop Baseline'!$B:$C,2,false)/10^3*(1+index('Outdoor Crop Production NW'!$K$2:$O$137,match( $B28,'Outdoor Crop Production NW'!$D$2:$D$137,0),match( I$1,'Outdoor Crop Production NW'!$E$1:$I$1,0)))</f>
        <v>0</v>
      </c>
      <c r="J28" s="76">
        <f t="array" ref="J28">index('Outdoor Crop Seasonality'!$E$2:$P$138,match( $B28,'Outdoor Crop Seasonality'!$B$2:$B$138,0),match(J$2,'Outdoor Crop Seasonality'!$E$1:$P$1,0))*vlookup($B28,'Outdoor Crop Baseline'!$B:$C,2,false)/10^3*(1+index('Outdoor Crop Production NW'!$K$2:$O$137,match( $B28,'Outdoor Crop Production NW'!$D$2:$D$137,0),match( J$1,'Outdoor Crop Production NW'!$E$1:$I$1,0)))</f>
        <v>0</v>
      </c>
      <c r="K28" s="76">
        <f t="array" ref="K28">index('Outdoor Crop Seasonality'!$E$2:$P$138,match( $B28,'Outdoor Crop Seasonality'!$B$2:$B$138,0),match(K$2,'Outdoor Crop Seasonality'!$E$1:$P$1,0))*vlookup($B28,'Outdoor Crop Baseline'!$B:$C,2,false)/10^3*(1+index('Outdoor Crop Production NW'!$K$2:$O$137,match( $B28,'Outdoor Crop Production NW'!$D$2:$D$137,0),match( K$1,'Outdoor Crop Production NW'!$E$1:$I$1,0)))</f>
        <v>0</v>
      </c>
      <c r="L28" s="76">
        <f t="array" ref="L28">index('Outdoor Crop Seasonality'!$E$2:$P$138,match( $B28,'Outdoor Crop Seasonality'!$B$2:$B$138,0),match(L$2,'Outdoor Crop Seasonality'!$E$1:$P$1,0))*vlookup($B28,'Outdoor Crop Baseline'!$B:$C,2,false)/10^3*(1+index('Outdoor Crop Production NW'!$K$2:$O$137,match( $B28,'Outdoor Crop Production NW'!$D$2:$D$137,0),match( L$1,'Outdoor Crop Production NW'!$E$1:$I$1,0)))</f>
        <v>0</v>
      </c>
      <c r="M28" s="76">
        <f t="array" ref="M28">index('Outdoor Crop Seasonality'!$E$2:$P$138,match( $B28,'Outdoor Crop Seasonality'!$B$2:$B$138,0),match(M$2,'Outdoor Crop Seasonality'!$E$1:$P$1,0))*vlookup($B28,'Outdoor Crop Baseline'!$B:$C,2,false)/10^3*(1+index('Outdoor Crop Production NW'!$K$2:$O$137,match( $B28,'Outdoor Crop Production NW'!$D$2:$D$137,0),match( M$1,'Outdoor Crop Production NW'!$E$1:$I$1,0)))</f>
        <v>0</v>
      </c>
      <c r="N28" s="76">
        <f t="array" ref="N28">index('Outdoor Crop Seasonality'!$E$2:$P$138,match( $B28,'Outdoor Crop Seasonality'!$B$2:$B$138,0),match(N$2,'Outdoor Crop Seasonality'!$E$1:$P$1,0))*vlookup($B28,'Outdoor Crop Baseline'!$B:$C,2,false)/10^3*(1+index('Outdoor Crop Production NW'!$K$2:$O$137,match( $B28,'Outdoor Crop Production NW'!$D$2:$D$137,0),match( N$1,'Outdoor Crop Production NW'!$E$1:$I$1,0)))</f>
        <v>0</v>
      </c>
      <c r="O28" s="77">
        <f t="array" ref="O28">index('Outdoor Crop Seasonality'!$E$2:$P$138,match( $B28,'Outdoor Crop Seasonality'!$B$2:$B$138,0),match(O$2,'Outdoor Crop Seasonality'!$E$1:$P$1,0))*vlookup($B28,'Outdoor Crop Baseline'!$B:$C,2,false)/10^3*(1+index('Outdoor Crop Production NW'!$K$2:$O$137,match( $B28,'Outdoor Crop Production NW'!$D$2:$D$137,0),match( O$1,'Outdoor Crop Production NW'!$E$1:$I$1,0)))</f>
        <v>0</v>
      </c>
      <c r="P28" s="77">
        <f t="array" ref="P28">index('Outdoor Crop Seasonality'!$E$2:$P$138,match( $B28,'Outdoor Crop Seasonality'!$B$2:$B$138,0),match(P$2,'Outdoor Crop Seasonality'!$E$1:$P$1,0))*vlookup($B28,'Outdoor Crop Baseline'!$B:$C,2,false)/10^3*(1+index('Outdoor Crop Production NW'!$K$2:$O$137,match( $B28,'Outdoor Crop Production NW'!$D$2:$D$137,0),match( P$1,'Outdoor Crop Production NW'!$E$1:$I$1,0)))</f>
        <v>0</v>
      </c>
      <c r="Q28" s="77">
        <f t="array" ref="Q28">index('Outdoor Crop Seasonality'!$E$2:$P$138,match( $B28,'Outdoor Crop Seasonality'!$B$2:$B$138,0),match(Q$2,'Outdoor Crop Seasonality'!$E$1:$P$1,0))*vlookup($B28,'Outdoor Crop Baseline'!$B:$C,2,false)/10^3*(1+index('Outdoor Crop Production NW'!$K$2:$O$137,match( $B28,'Outdoor Crop Production NW'!$D$2:$D$137,0),match( Q$1,'Outdoor Crop Production NW'!$E$1:$I$1,0)))</f>
        <v>0</v>
      </c>
      <c r="R28" s="77">
        <f t="array" ref="R28">index('Outdoor Crop Seasonality'!$E$2:$P$138,match( $B28,'Outdoor Crop Seasonality'!$B$2:$B$138,0),match(R$2,'Outdoor Crop Seasonality'!$E$1:$P$1,0))*vlookup($B28,'Outdoor Crop Baseline'!$B:$C,2,false)/10^3*(1+index('Outdoor Crop Production NW'!$K$2:$O$137,match( $B28,'Outdoor Crop Production NW'!$D$2:$D$137,0),match( R$1,'Outdoor Crop Production NW'!$E$1:$I$1,0)))</f>
        <v>0</v>
      </c>
      <c r="S28" s="77">
        <f t="array" ref="S28">index('Outdoor Crop Seasonality'!$E$2:$P$138,match( $B28,'Outdoor Crop Seasonality'!$B$2:$B$138,0),match(S$2,'Outdoor Crop Seasonality'!$E$1:$P$1,0))*vlookup($B28,'Outdoor Crop Baseline'!$B:$C,2,false)/10^3*(1+index('Outdoor Crop Production NW'!$K$2:$O$137,match( $B28,'Outdoor Crop Production NW'!$D$2:$D$137,0),match( S$1,'Outdoor Crop Production NW'!$E$1:$I$1,0)))</f>
        <v>0</v>
      </c>
      <c r="T28" s="77">
        <f t="array" ref="T28">index('Outdoor Crop Seasonality'!$E$2:$P$138,match( $B28,'Outdoor Crop Seasonality'!$B$2:$B$138,0),match(T$2,'Outdoor Crop Seasonality'!$E$1:$P$1,0))*vlookup($B28,'Outdoor Crop Baseline'!$B:$C,2,false)/10^3*(1+index('Outdoor Crop Production NW'!$K$2:$O$137,match( $B28,'Outdoor Crop Production NW'!$D$2:$D$137,0),match( T$1,'Outdoor Crop Production NW'!$E$1:$I$1,0)))</f>
        <v>0</v>
      </c>
      <c r="U28" s="77">
        <f t="array" ref="U28">index('Outdoor Crop Seasonality'!$E$2:$P$138,match( $B28,'Outdoor Crop Seasonality'!$B$2:$B$138,0),match(U$2,'Outdoor Crop Seasonality'!$E$1:$P$1,0))*vlookup($B28,'Outdoor Crop Baseline'!$B:$C,2,false)/10^3*(1+index('Outdoor Crop Production NW'!$K$2:$O$137,match( $B28,'Outdoor Crop Production NW'!$D$2:$D$137,0),match( U$1,'Outdoor Crop Production NW'!$E$1:$I$1,0)))</f>
        <v>0</v>
      </c>
      <c r="V28" s="77">
        <f t="array" ref="V28">index('Outdoor Crop Seasonality'!$E$2:$P$138,match( $B28,'Outdoor Crop Seasonality'!$B$2:$B$138,0),match(V$2,'Outdoor Crop Seasonality'!$E$1:$P$1,0))*vlookup($B28,'Outdoor Crop Baseline'!$B:$C,2,false)/10^3*(1+index('Outdoor Crop Production NW'!$K$2:$O$137,match( $B28,'Outdoor Crop Production NW'!$D$2:$D$137,0),match( V$1,'Outdoor Crop Production NW'!$E$1:$I$1,0)))</f>
        <v>0</v>
      </c>
      <c r="W28" s="77">
        <f t="array" ref="W28">index('Outdoor Crop Seasonality'!$E$2:$P$138,match( $B28,'Outdoor Crop Seasonality'!$B$2:$B$138,0),match(W$2,'Outdoor Crop Seasonality'!$E$1:$P$1,0))*vlookup($B28,'Outdoor Crop Baseline'!$B:$C,2,false)/10^3*(1+index('Outdoor Crop Production NW'!$K$2:$O$137,match( $B28,'Outdoor Crop Production NW'!$D$2:$D$137,0),match( W$1,'Outdoor Crop Production NW'!$E$1:$I$1,0)))</f>
        <v>0</v>
      </c>
      <c r="X28" s="77">
        <f t="array" ref="X28">index('Outdoor Crop Seasonality'!$E$2:$P$138,match( $B28,'Outdoor Crop Seasonality'!$B$2:$B$138,0),match(X$2,'Outdoor Crop Seasonality'!$E$1:$P$1,0))*vlookup($B28,'Outdoor Crop Baseline'!$B:$C,2,false)/10^3*(1+index('Outdoor Crop Production NW'!$K$2:$O$137,match( $B28,'Outdoor Crop Production NW'!$D$2:$D$137,0),match( X$1,'Outdoor Crop Production NW'!$E$1:$I$1,0)))</f>
        <v>0</v>
      </c>
      <c r="Y28" s="77">
        <f t="array" ref="Y28">index('Outdoor Crop Seasonality'!$E$2:$P$138,match( $B28,'Outdoor Crop Seasonality'!$B$2:$B$138,0),match(Y$2,'Outdoor Crop Seasonality'!$E$1:$P$1,0))*vlookup($B28,'Outdoor Crop Baseline'!$B:$C,2,false)/10^3*(1+index('Outdoor Crop Production NW'!$K$2:$O$137,match( $B28,'Outdoor Crop Production NW'!$D$2:$D$137,0),match( Y$1,'Outdoor Crop Production NW'!$E$1:$I$1,0)))</f>
        <v>0</v>
      </c>
      <c r="Z28" s="77">
        <f t="array" ref="Z28">index('Outdoor Crop Seasonality'!$E$2:$P$138,match( $B28,'Outdoor Crop Seasonality'!$B$2:$B$138,0),match(Z$2,'Outdoor Crop Seasonality'!$E$1:$P$1,0))*vlookup($B28,'Outdoor Crop Baseline'!$B:$C,2,false)/10^3*(1+index('Outdoor Crop Production NW'!$K$2:$O$137,match( $B28,'Outdoor Crop Production NW'!$D$2:$D$137,0),match( Z$1,'Outdoor Crop Production NW'!$E$1:$I$1,0)))</f>
        <v>0</v>
      </c>
    </row>
    <row r="29">
      <c r="A29" s="13" t="s">
        <v>84</v>
      </c>
      <c r="B29" s="13" t="s">
        <v>85</v>
      </c>
      <c r="C29" s="76">
        <f t="array" ref="C29">index('Outdoor Crop Seasonality'!$E$2:$P$138,match( $B29,'Outdoor Crop Seasonality'!$B$2:$B$138,0),match(C$2,'Outdoor Crop Seasonality'!$E$1:$P$1,0))*vlookup($B29,'Outdoor Crop Baseline'!$B:$C,2,false)/10^3*(1+index('Outdoor Crop Production NW'!$K$2:$O$137,match( $B29,'Outdoor Crop Production NW'!$D$2:$D$137,0),match( C$1,'Outdoor Crop Production NW'!$E$1:$I$1,0)))</f>
        <v>12.64720303</v>
      </c>
      <c r="D29" s="76">
        <f t="array" ref="D29">index('Outdoor Crop Seasonality'!$E$2:$P$138,match( $B29,'Outdoor Crop Seasonality'!$B$2:$B$138,0),match(D$2,'Outdoor Crop Seasonality'!$E$1:$P$1,0))*vlookup($B29,'Outdoor Crop Baseline'!$B:$C,2,false)/10^3*(1+index('Outdoor Crop Production NW'!$K$2:$O$137,match( $B29,'Outdoor Crop Production NW'!$D$2:$D$137,0),match( D$1,'Outdoor Crop Production NW'!$E$1:$I$1,0)))</f>
        <v>12.64720303</v>
      </c>
      <c r="E29" s="76">
        <f t="array" ref="E29">index('Outdoor Crop Seasonality'!$E$2:$P$138,match( $B29,'Outdoor Crop Seasonality'!$B$2:$B$138,0),match(E$2,'Outdoor Crop Seasonality'!$E$1:$P$1,0))*vlookup($B29,'Outdoor Crop Baseline'!$B:$C,2,false)/10^3*(1+index('Outdoor Crop Production NW'!$K$2:$O$137,match( $B29,'Outdoor Crop Production NW'!$D$2:$D$137,0),match( E$1,'Outdoor Crop Production NW'!$E$1:$I$1,0)))</f>
        <v>12.64720303</v>
      </c>
      <c r="F29" s="76">
        <f t="array" ref="F29">index('Outdoor Crop Seasonality'!$E$2:$P$138,match( $B29,'Outdoor Crop Seasonality'!$B$2:$B$138,0),match(F$2,'Outdoor Crop Seasonality'!$E$1:$P$1,0))*vlookup($B29,'Outdoor Crop Baseline'!$B:$C,2,false)/10^3*(1+index('Outdoor Crop Production NW'!$K$2:$O$137,match( $B29,'Outdoor Crop Production NW'!$D$2:$D$137,0),match( F$1,'Outdoor Crop Production NW'!$E$1:$I$1,0)))</f>
        <v>12.64720303</v>
      </c>
      <c r="G29" s="76">
        <f t="array" ref="G29">index('Outdoor Crop Seasonality'!$E$2:$P$138,match( $B29,'Outdoor Crop Seasonality'!$B$2:$B$138,0),match(G$2,'Outdoor Crop Seasonality'!$E$1:$P$1,0))*vlookup($B29,'Outdoor Crop Baseline'!$B:$C,2,false)/10^3*(1+index('Outdoor Crop Production NW'!$K$2:$O$137,match( $B29,'Outdoor Crop Production NW'!$D$2:$D$137,0),match( G$1,'Outdoor Crop Production NW'!$E$1:$I$1,0)))</f>
        <v>0</v>
      </c>
      <c r="H29" s="76">
        <f t="array" ref="H29">index('Outdoor Crop Seasonality'!$E$2:$P$138,match( $B29,'Outdoor Crop Seasonality'!$B$2:$B$138,0),match(H$2,'Outdoor Crop Seasonality'!$E$1:$P$1,0))*vlookup($B29,'Outdoor Crop Baseline'!$B:$C,2,false)/10^3*(1+index('Outdoor Crop Production NW'!$K$2:$O$137,match( $B29,'Outdoor Crop Production NW'!$D$2:$D$137,0),match( H$1,'Outdoor Crop Production NW'!$E$1:$I$1,0)))</f>
        <v>124.6381859</v>
      </c>
      <c r="I29" s="76">
        <f t="array" ref="I29">index('Outdoor Crop Seasonality'!$E$2:$P$138,match( $B29,'Outdoor Crop Seasonality'!$B$2:$B$138,0),match(I$2,'Outdoor Crop Seasonality'!$E$1:$P$1,0))*vlookup($B29,'Outdoor Crop Baseline'!$B:$C,2,false)/10^3*(1+index('Outdoor Crop Production NW'!$K$2:$O$137,match( $B29,'Outdoor Crop Production NW'!$D$2:$D$137,0),match( I$1,'Outdoor Crop Production NW'!$E$1:$I$1,0)))</f>
        <v>124.6381859</v>
      </c>
      <c r="J29" s="76">
        <f t="array" ref="J29">index('Outdoor Crop Seasonality'!$E$2:$P$138,match( $B29,'Outdoor Crop Seasonality'!$B$2:$B$138,0),match(J$2,'Outdoor Crop Seasonality'!$E$1:$P$1,0))*vlookup($B29,'Outdoor Crop Baseline'!$B:$C,2,false)/10^3*(1+index('Outdoor Crop Production NW'!$K$2:$O$137,match( $B29,'Outdoor Crop Production NW'!$D$2:$D$137,0),match( J$1,'Outdoor Crop Production NW'!$E$1:$I$1,0)))</f>
        <v>124.6381859</v>
      </c>
      <c r="K29" s="76">
        <f t="array" ref="K29">index('Outdoor Crop Seasonality'!$E$2:$P$138,match( $B29,'Outdoor Crop Seasonality'!$B$2:$B$138,0),match(K$2,'Outdoor Crop Seasonality'!$E$1:$P$1,0))*vlookup($B29,'Outdoor Crop Baseline'!$B:$C,2,false)/10^3*(1+index('Outdoor Crop Production NW'!$K$2:$O$137,match( $B29,'Outdoor Crop Production NW'!$D$2:$D$137,0),match( K$1,'Outdoor Crop Production NW'!$E$1:$I$1,0)))</f>
        <v>124.6381859</v>
      </c>
      <c r="L29" s="76">
        <f t="array" ref="L29">index('Outdoor Crop Seasonality'!$E$2:$P$138,match( $B29,'Outdoor Crop Seasonality'!$B$2:$B$138,0),match(L$2,'Outdoor Crop Seasonality'!$E$1:$P$1,0))*vlookup($B29,'Outdoor Crop Baseline'!$B:$C,2,false)/10^3*(1+index('Outdoor Crop Production NW'!$K$2:$O$137,match( $B29,'Outdoor Crop Production NW'!$D$2:$D$137,0),match( L$1,'Outdoor Crop Production NW'!$E$1:$I$1,0)))</f>
        <v>0</v>
      </c>
      <c r="M29" s="76">
        <f t="array" ref="M29">index('Outdoor Crop Seasonality'!$E$2:$P$138,match( $B29,'Outdoor Crop Seasonality'!$B$2:$B$138,0),match(M$2,'Outdoor Crop Seasonality'!$E$1:$P$1,0))*vlookup($B29,'Outdoor Crop Baseline'!$B:$C,2,false)/10^3*(1+index('Outdoor Crop Production NW'!$K$2:$O$137,match( $B29,'Outdoor Crop Production NW'!$D$2:$D$137,0),match( M$1,'Outdoor Crop Production NW'!$E$1:$I$1,0)))</f>
        <v>0</v>
      </c>
      <c r="N29" s="76">
        <f t="array" ref="N29">index('Outdoor Crop Seasonality'!$E$2:$P$138,match( $B29,'Outdoor Crop Seasonality'!$B$2:$B$138,0),match(N$2,'Outdoor Crop Seasonality'!$E$1:$P$1,0))*vlookup($B29,'Outdoor Crop Baseline'!$B:$C,2,false)/10^3*(1+index('Outdoor Crop Production NW'!$K$2:$O$137,match( $B29,'Outdoor Crop Production NW'!$D$2:$D$137,0),match( N$1,'Outdoor Crop Production NW'!$E$1:$I$1,0)))</f>
        <v>0</v>
      </c>
      <c r="O29" s="77">
        <f t="array" ref="O29">index('Outdoor Crop Seasonality'!$E$2:$P$138,match( $B29,'Outdoor Crop Seasonality'!$B$2:$B$138,0),match(O$2,'Outdoor Crop Seasonality'!$E$1:$P$1,0))*vlookup($B29,'Outdoor Crop Baseline'!$B:$C,2,false)/10^3*(1+index('Outdoor Crop Production NW'!$K$2:$O$137,match( $B29,'Outdoor Crop Production NW'!$D$2:$D$137,0),match( O$1,'Outdoor Crop Production NW'!$E$1:$I$1,0)))</f>
        <v>1.725844176</v>
      </c>
      <c r="P29" s="77">
        <f t="array" ref="P29">index('Outdoor Crop Seasonality'!$E$2:$P$138,match( $B29,'Outdoor Crop Seasonality'!$B$2:$B$138,0),match(P$2,'Outdoor Crop Seasonality'!$E$1:$P$1,0))*vlookup($B29,'Outdoor Crop Baseline'!$B:$C,2,false)/10^3*(1+index('Outdoor Crop Production NW'!$K$2:$O$137,match( $B29,'Outdoor Crop Production NW'!$D$2:$D$137,0),match( P$1,'Outdoor Crop Production NW'!$E$1:$I$1,0)))</f>
        <v>1.725844176</v>
      </c>
      <c r="Q29" s="77">
        <f t="array" ref="Q29">index('Outdoor Crop Seasonality'!$E$2:$P$138,match( $B29,'Outdoor Crop Seasonality'!$B$2:$B$138,0),match(Q$2,'Outdoor Crop Seasonality'!$E$1:$P$1,0))*vlookup($B29,'Outdoor Crop Baseline'!$B:$C,2,false)/10^3*(1+index('Outdoor Crop Production NW'!$K$2:$O$137,match( $B29,'Outdoor Crop Production NW'!$D$2:$D$137,0),match( Q$1,'Outdoor Crop Production NW'!$E$1:$I$1,0)))</f>
        <v>1.725844176</v>
      </c>
      <c r="R29" s="77">
        <f t="array" ref="R29">index('Outdoor Crop Seasonality'!$E$2:$P$138,match( $B29,'Outdoor Crop Seasonality'!$B$2:$B$138,0),match(R$2,'Outdoor Crop Seasonality'!$E$1:$P$1,0))*vlookup($B29,'Outdoor Crop Baseline'!$B:$C,2,false)/10^3*(1+index('Outdoor Crop Production NW'!$K$2:$O$137,match( $B29,'Outdoor Crop Production NW'!$D$2:$D$137,0),match( R$1,'Outdoor Crop Production NW'!$E$1:$I$1,0)))</f>
        <v>1.725844176</v>
      </c>
      <c r="S29" s="77">
        <f t="array" ref="S29">index('Outdoor Crop Seasonality'!$E$2:$P$138,match( $B29,'Outdoor Crop Seasonality'!$B$2:$B$138,0),match(S$2,'Outdoor Crop Seasonality'!$E$1:$P$1,0))*vlookup($B29,'Outdoor Crop Baseline'!$B:$C,2,false)/10^3*(1+index('Outdoor Crop Production NW'!$K$2:$O$137,match( $B29,'Outdoor Crop Production NW'!$D$2:$D$137,0),match( S$1,'Outdoor Crop Production NW'!$E$1:$I$1,0)))</f>
        <v>0</v>
      </c>
      <c r="T29" s="77">
        <f t="array" ref="T29">index('Outdoor Crop Seasonality'!$E$2:$P$138,match( $B29,'Outdoor Crop Seasonality'!$B$2:$B$138,0),match(T$2,'Outdoor Crop Seasonality'!$E$1:$P$1,0))*vlookup($B29,'Outdoor Crop Baseline'!$B:$C,2,false)/10^3*(1+index('Outdoor Crop Production NW'!$K$2:$O$137,match( $B29,'Outdoor Crop Production NW'!$D$2:$D$137,0),match( T$1,'Outdoor Crop Production NW'!$E$1:$I$1,0)))</f>
        <v>17.00819436</v>
      </c>
      <c r="U29" s="77">
        <f t="array" ref="U29">index('Outdoor Crop Seasonality'!$E$2:$P$138,match( $B29,'Outdoor Crop Seasonality'!$B$2:$B$138,0),match(U$2,'Outdoor Crop Seasonality'!$E$1:$P$1,0))*vlookup($B29,'Outdoor Crop Baseline'!$B:$C,2,false)/10^3*(1+index('Outdoor Crop Production NW'!$K$2:$O$137,match( $B29,'Outdoor Crop Production NW'!$D$2:$D$137,0),match( U$1,'Outdoor Crop Production NW'!$E$1:$I$1,0)))</f>
        <v>17.00819436</v>
      </c>
      <c r="V29" s="77">
        <f t="array" ref="V29">index('Outdoor Crop Seasonality'!$E$2:$P$138,match( $B29,'Outdoor Crop Seasonality'!$B$2:$B$138,0),match(V$2,'Outdoor Crop Seasonality'!$E$1:$P$1,0))*vlookup($B29,'Outdoor Crop Baseline'!$B:$C,2,false)/10^3*(1+index('Outdoor Crop Production NW'!$K$2:$O$137,match( $B29,'Outdoor Crop Production NW'!$D$2:$D$137,0),match( V$1,'Outdoor Crop Production NW'!$E$1:$I$1,0)))</f>
        <v>17.00819436</v>
      </c>
      <c r="W29" s="77">
        <f t="array" ref="W29">index('Outdoor Crop Seasonality'!$E$2:$P$138,match( $B29,'Outdoor Crop Seasonality'!$B$2:$B$138,0),match(W$2,'Outdoor Crop Seasonality'!$E$1:$P$1,0))*vlookup($B29,'Outdoor Crop Baseline'!$B:$C,2,false)/10^3*(1+index('Outdoor Crop Production NW'!$K$2:$O$137,match( $B29,'Outdoor Crop Production NW'!$D$2:$D$137,0),match( W$1,'Outdoor Crop Production NW'!$E$1:$I$1,0)))</f>
        <v>17.00819436</v>
      </c>
      <c r="X29" s="77">
        <f t="array" ref="X29">index('Outdoor Crop Seasonality'!$E$2:$P$138,match( $B29,'Outdoor Crop Seasonality'!$B$2:$B$138,0),match(X$2,'Outdoor Crop Seasonality'!$E$1:$P$1,0))*vlookup($B29,'Outdoor Crop Baseline'!$B:$C,2,false)/10^3*(1+index('Outdoor Crop Production NW'!$K$2:$O$137,match( $B29,'Outdoor Crop Production NW'!$D$2:$D$137,0),match( X$1,'Outdoor Crop Production NW'!$E$1:$I$1,0)))</f>
        <v>0</v>
      </c>
      <c r="Y29" s="77">
        <f t="array" ref="Y29">index('Outdoor Crop Seasonality'!$E$2:$P$138,match( $B29,'Outdoor Crop Seasonality'!$B$2:$B$138,0),match(Y$2,'Outdoor Crop Seasonality'!$E$1:$P$1,0))*vlookup($B29,'Outdoor Crop Baseline'!$B:$C,2,false)/10^3*(1+index('Outdoor Crop Production NW'!$K$2:$O$137,match( $B29,'Outdoor Crop Production NW'!$D$2:$D$137,0),match( Y$1,'Outdoor Crop Production NW'!$E$1:$I$1,0)))</f>
        <v>0</v>
      </c>
      <c r="Z29" s="77">
        <f t="array" ref="Z29">index('Outdoor Crop Seasonality'!$E$2:$P$138,match( $B29,'Outdoor Crop Seasonality'!$B$2:$B$138,0),match(Z$2,'Outdoor Crop Seasonality'!$E$1:$P$1,0))*vlookup($B29,'Outdoor Crop Baseline'!$B:$C,2,false)/10^3*(1+index('Outdoor Crop Production NW'!$K$2:$O$137,match( $B29,'Outdoor Crop Production NW'!$D$2:$D$137,0),match( Z$1,'Outdoor Crop Production NW'!$E$1:$I$1,0)))</f>
        <v>0</v>
      </c>
    </row>
    <row r="30">
      <c r="A30" s="13" t="s">
        <v>86</v>
      </c>
      <c r="B30" s="13" t="s">
        <v>87</v>
      </c>
      <c r="C30" s="76">
        <f t="array" ref="C30">index('Outdoor Crop Seasonality'!$E$2:$P$138,match( $B30,'Outdoor Crop Seasonality'!$B$2:$B$138,0),match(C$2,'Outdoor Crop Seasonality'!$E$1:$P$1,0))*vlookup($B30,'Outdoor Crop Baseline'!$B:$C,2,false)/10^3*(1+index('Outdoor Crop Production NW'!$K$2:$O$137,match( $B30,'Outdoor Crop Production NW'!$D$2:$D$137,0),match( C$1,'Outdoor Crop Production NW'!$E$1:$I$1,0)))</f>
        <v>32.19187399</v>
      </c>
      <c r="D30" s="76">
        <f t="array" ref="D30">index('Outdoor Crop Seasonality'!$E$2:$P$138,match( $B30,'Outdoor Crop Seasonality'!$B$2:$B$138,0),match(D$2,'Outdoor Crop Seasonality'!$E$1:$P$1,0))*vlookup($B30,'Outdoor Crop Baseline'!$B:$C,2,false)/10^3*(1+index('Outdoor Crop Production NW'!$K$2:$O$137,match( $B30,'Outdoor Crop Production NW'!$D$2:$D$137,0),match( D$1,'Outdoor Crop Production NW'!$E$1:$I$1,0)))</f>
        <v>32.19187399</v>
      </c>
      <c r="E30" s="76">
        <f t="array" ref="E30">index('Outdoor Crop Seasonality'!$E$2:$P$138,match( $B30,'Outdoor Crop Seasonality'!$B$2:$B$138,0),match(E$2,'Outdoor Crop Seasonality'!$E$1:$P$1,0))*vlookup($B30,'Outdoor Crop Baseline'!$B:$C,2,false)/10^3*(1+index('Outdoor Crop Production NW'!$K$2:$O$137,match( $B30,'Outdoor Crop Production NW'!$D$2:$D$137,0),match( E$1,'Outdoor Crop Production NW'!$E$1:$I$1,0)))</f>
        <v>34.3100993</v>
      </c>
      <c r="F30" s="76">
        <f t="array" ref="F30">index('Outdoor Crop Seasonality'!$E$2:$P$138,match( $B30,'Outdoor Crop Seasonality'!$B$2:$B$138,0),match(F$2,'Outdoor Crop Seasonality'!$E$1:$P$1,0))*vlookup($B30,'Outdoor Crop Baseline'!$B:$C,2,false)/10^3*(1+index('Outdoor Crop Production NW'!$K$2:$O$137,match( $B30,'Outdoor Crop Production NW'!$D$2:$D$137,0),match( F$1,'Outdoor Crop Production NW'!$E$1:$I$1,0)))</f>
        <v>34.3100993</v>
      </c>
      <c r="G30" s="76">
        <f t="array" ref="G30">index('Outdoor Crop Seasonality'!$E$2:$P$138,match( $B30,'Outdoor Crop Seasonality'!$B$2:$B$138,0),match(G$2,'Outdoor Crop Seasonality'!$E$1:$P$1,0))*vlookup($B30,'Outdoor Crop Baseline'!$B:$C,2,false)/10^3*(1+index('Outdoor Crop Production NW'!$K$2:$O$137,match( $B30,'Outdoor Crop Production NW'!$D$2:$D$137,0),match( G$1,'Outdoor Crop Production NW'!$E$1:$I$1,0)))</f>
        <v>2.118225308</v>
      </c>
      <c r="H30" s="76">
        <f t="array" ref="H30">index('Outdoor Crop Seasonality'!$E$2:$P$138,match( $B30,'Outdoor Crop Seasonality'!$B$2:$B$138,0),match(H$2,'Outdoor Crop Seasonality'!$E$1:$P$1,0))*vlookup($B30,'Outdoor Crop Baseline'!$B:$C,2,false)/10^3*(1+index('Outdoor Crop Production NW'!$K$2:$O$137,match( $B30,'Outdoor Crop Production NW'!$D$2:$D$137,0),match( H$1,'Outdoor Crop Production NW'!$E$1:$I$1,0)))</f>
        <v>805.5911842</v>
      </c>
      <c r="I30" s="76">
        <f t="array" ref="I30">index('Outdoor Crop Seasonality'!$E$2:$P$138,match( $B30,'Outdoor Crop Seasonality'!$B$2:$B$138,0),match(I$2,'Outdoor Crop Seasonality'!$E$1:$P$1,0))*vlookup($B30,'Outdoor Crop Baseline'!$B:$C,2,false)/10^3*(1+index('Outdoor Crop Production NW'!$K$2:$O$137,match( $B30,'Outdoor Crop Production NW'!$D$2:$D$137,0),match( I$1,'Outdoor Crop Production NW'!$E$1:$I$1,0)))</f>
        <v>803.4729588</v>
      </c>
      <c r="J30" s="76">
        <f t="array" ref="J30">index('Outdoor Crop Seasonality'!$E$2:$P$138,match( $B30,'Outdoor Crop Seasonality'!$B$2:$B$138,0),match(J$2,'Outdoor Crop Seasonality'!$E$1:$P$1,0))*vlookup($B30,'Outdoor Crop Baseline'!$B:$C,2,false)/10^3*(1+index('Outdoor Crop Production NW'!$K$2:$O$137,match( $B30,'Outdoor Crop Production NW'!$D$2:$D$137,0),match( J$1,'Outdoor Crop Production NW'!$E$1:$I$1,0)))</f>
        <v>803.4729588</v>
      </c>
      <c r="K30" s="76">
        <f t="array" ref="K30">index('Outdoor Crop Seasonality'!$E$2:$P$138,match( $B30,'Outdoor Crop Seasonality'!$B$2:$B$138,0),match(K$2,'Outdoor Crop Seasonality'!$E$1:$P$1,0))*vlookup($B30,'Outdoor Crop Baseline'!$B:$C,2,false)/10^3*(1+index('Outdoor Crop Production NW'!$K$2:$O$137,match( $B30,'Outdoor Crop Production NW'!$D$2:$D$137,0),match( K$1,'Outdoor Crop Production NW'!$E$1:$I$1,0)))</f>
        <v>803.4729588</v>
      </c>
      <c r="L30" s="76">
        <f t="array" ref="L30">index('Outdoor Crop Seasonality'!$E$2:$P$138,match( $B30,'Outdoor Crop Seasonality'!$B$2:$B$138,0),match(L$2,'Outdoor Crop Seasonality'!$E$1:$P$1,0))*vlookup($B30,'Outdoor Crop Baseline'!$B:$C,2,false)/10^3*(1+index('Outdoor Crop Production NW'!$K$2:$O$137,match( $B30,'Outdoor Crop Production NW'!$D$2:$D$137,0),match( L$1,'Outdoor Crop Production NW'!$E$1:$I$1,0)))</f>
        <v>0</v>
      </c>
      <c r="M30" s="76">
        <f t="array" ref="M30">index('Outdoor Crop Seasonality'!$E$2:$P$138,match( $B30,'Outdoor Crop Seasonality'!$B$2:$B$138,0),match(M$2,'Outdoor Crop Seasonality'!$E$1:$P$1,0))*vlookup($B30,'Outdoor Crop Baseline'!$B:$C,2,false)/10^3*(1+index('Outdoor Crop Production NW'!$K$2:$O$137,match( $B30,'Outdoor Crop Production NW'!$D$2:$D$137,0),match( M$1,'Outdoor Crop Production NW'!$E$1:$I$1,0)))</f>
        <v>0</v>
      </c>
      <c r="N30" s="76">
        <f t="array" ref="N30">index('Outdoor Crop Seasonality'!$E$2:$P$138,match( $B30,'Outdoor Crop Seasonality'!$B$2:$B$138,0),match(N$2,'Outdoor Crop Seasonality'!$E$1:$P$1,0))*vlookup($B30,'Outdoor Crop Baseline'!$B:$C,2,false)/10^3*(1+index('Outdoor Crop Production NW'!$K$2:$O$137,match( $B30,'Outdoor Crop Production NW'!$D$2:$D$137,0),match( N$1,'Outdoor Crop Production NW'!$E$1:$I$1,0)))</f>
        <v>0</v>
      </c>
      <c r="O30" s="77">
        <f t="array" ref="O30">index('Outdoor Crop Seasonality'!$E$2:$P$138,match( $B30,'Outdoor Crop Seasonality'!$B$2:$B$138,0),match(O$2,'Outdoor Crop Seasonality'!$E$1:$P$1,0))*vlookup($B30,'Outdoor Crop Baseline'!$B:$C,2,false)/10^3*(1+index('Outdoor Crop Production NW'!$K$2:$O$137,match( $B30,'Outdoor Crop Production NW'!$D$2:$D$137,0),match( O$1,'Outdoor Crop Production NW'!$E$1:$I$1,0)))</f>
        <v>9.537446515</v>
      </c>
      <c r="P30" s="77">
        <f t="array" ref="P30">index('Outdoor Crop Seasonality'!$E$2:$P$138,match( $B30,'Outdoor Crop Seasonality'!$B$2:$B$138,0),match(P$2,'Outdoor Crop Seasonality'!$E$1:$P$1,0))*vlookup($B30,'Outdoor Crop Baseline'!$B:$C,2,false)/10^3*(1+index('Outdoor Crop Production NW'!$K$2:$O$137,match( $B30,'Outdoor Crop Production NW'!$D$2:$D$137,0),match( P$1,'Outdoor Crop Production NW'!$E$1:$I$1,0)))</f>
        <v>9.537446515</v>
      </c>
      <c r="Q30" s="77">
        <f t="array" ref="Q30">index('Outdoor Crop Seasonality'!$E$2:$P$138,match( $B30,'Outdoor Crop Seasonality'!$B$2:$B$138,0),match(Q$2,'Outdoor Crop Seasonality'!$E$1:$P$1,0))*vlookup($B30,'Outdoor Crop Baseline'!$B:$C,2,false)/10^3*(1+index('Outdoor Crop Production NW'!$K$2:$O$137,match( $B30,'Outdoor Crop Production NW'!$D$2:$D$137,0),match( Q$1,'Outdoor Crop Production NW'!$E$1:$I$1,0)))</f>
        <v>10.1650105</v>
      </c>
      <c r="R30" s="77">
        <f t="array" ref="R30">index('Outdoor Crop Seasonality'!$E$2:$P$138,match( $B30,'Outdoor Crop Seasonality'!$B$2:$B$138,0),match(R$2,'Outdoor Crop Seasonality'!$E$1:$P$1,0))*vlookup($B30,'Outdoor Crop Baseline'!$B:$C,2,false)/10^3*(1+index('Outdoor Crop Production NW'!$K$2:$O$137,match( $B30,'Outdoor Crop Production NW'!$D$2:$D$137,0),match( R$1,'Outdoor Crop Production NW'!$E$1:$I$1,0)))</f>
        <v>10.1650105</v>
      </c>
      <c r="S30" s="77">
        <f t="array" ref="S30">index('Outdoor Crop Seasonality'!$E$2:$P$138,match( $B30,'Outdoor Crop Seasonality'!$B$2:$B$138,0),match(S$2,'Outdoor Crop Seasonality'!$E$1:$P$1,0))*vlookup($B30,'Outdoor Crop Baseline'!$B:$C,2,false)/10^3*(1+index('Outdoor Crop Production NW'!$K$2:$O$137,match( $B30,'Outdoor Crop Production NW'!$D$2:$D$137,0),match( S$1,'Outdoor Crop Production NW'!$E$1:$I$1,0)))</f>
        <v>0.6275639807</v>
      </c>
      <c r="T30" s="77">
        <f t="array" ref="T30">index('Outdoor Crop Seasonality'!$E$2:$P$138,match( $B30,'Outdoor Crop Seasonality'!$B$2:$B$138,0),match(T$2,'Outdoor Crop Seasonality'!$E$1:$P$1,0))*vlookup($B30,'Outdoor Crop Baseline'!$B:$C,2,false)/10^3*(1+index('Outdoor Crop Production NW'!$K$2:$O$137,match( $B30,'Outdoor Crop Production NW'!$D$2:$D$137,0),match( T$1,'Outdoor Crop Production NW'!$E$1:$I$1,0)))</f>
        <v>238.6714994</v>
      </c>
      <c r="U30" s="77">
        <f t="array" ref="U30">index('Outdoor Crop Seasonality'!$E$2:$P$138,match( $B30,'Outdoor Crop Seasonality'!$B$2:$B$138,0),match(U$2,'Outdoor Crop Seasonality'!$E$1:$P$1,0))*vlookup($B30,'Outdoor Crop Baseline'!$B:$C,2,false)/10^3*(1+index('Outdoor Crop Production NW'!$K$2:$O$137,match( $B30,'Outdoor Crop Production NW'!$D$2:$D$137,0),match( U$1,'Outdoor Crop Production NW'!$E$1:$I$1,0)))</f>
        <v>238.0439354</v>
      </c>
      <c r="V30" s="77">
        <f t="array" ref="V30">index('Outdoor Crop Seasonality'!$E$2:$P$138,match( $B30,'Outdoor Crop Seasonality'!$B$2:$B$138,0),match(V$2,'Outdoor Crop Seasonality'!$E$1:$P$1,0))*vlookup($B30,'Outdoor Crop Baseline'!$B:$C,2,false)/10^3*(1+index('Outdoor Crop Production NW'!$K$2:$O$137,match( $B30,'Outdoor Crop Production NW'!$D$2:$D$137,0),match( V$1,'Outdoor Crop Production NW'!$E$1:$I$1,0)))</f>
        <v>238.0439354</v>
      </c>
      <c r="W30" s="77">
        <f t="array" ref="W30">index('Outdoor Crop Seasonality'!$E$2:$P$138,match( $B30,'Outdoor Crop Seasonality'!$B$2:$B$138,0),match(W$2,'Outdoor Crop Seasonality'!$E$1:$P$1,0))*vlookup($B30,'Outdoor Crop Baseline'!$B:$C,2,false)/10^3*(1+index('Outdoor Crop Production NW'!$K$2:$O$137,match( $B30,'Outdoor Crop Production NW'!$D$2:$D$137,0),match( W$1,'Outdoor Crop Production NW'!$E$1:$I$1,0)))</f>
        <v>238.0439354</v>
      </c>
      <c r="X30" s="77">
        <f t="array" ref="X30">index('Outdoor Crop Seasonality'!$E$2:$P$138,match( $B30,'Outdoor Crop Seasonality'!$B$2:$B$138,0),match(X$2,'Outdoor Crop Seasonality'!$E$1:$P$1,0))*vlookup($B30,'Outdoor Crop Baseline'!$B:$C,2,false)/10^3*(1+index('Outdoor Crop Production NW'!$K$2:$O$137,match( $B30,'Outdoor Crop Production NW'!$D$2:$D$137,0),match( X$1,'Outdoor Crop Production NW'!$E$1:$I$1,0)))</f>
        <v>0</v>
      </c>
      <c r="Y30" s="77">
        <f t="array" ref="Y30">index('Outdoor Crop Seasonality'!$E$2:$P$138,match( $B30,'Outdoor Crop Seasonality'!$B$2:$B$138,0),match(Y$2,'Outdoor Crop Seasonality'!$E$1:$P$1,0))*vlookup($B30,'Outdoor Crop Baseline'!$B:$C,2,false)/10^3*(1+index('Outdoor Crop Production NW'!$K$2:$O$137,match( $B30,'Outdoor Crop Production NW'!$D$2:$D$137,0),match( Y$1,'Outdoor Crop Production NW'!$E$1:$I$1,0)))</f>
        <v>0</v>
      </c>
      <c r="Z30" s="77">
        <f t="array" ref="Z30">index('Outdoor Crop Seasonality'!$E$2:$P$138,match( $B30,'Outdoor Crop Seasonality'!$B$2:$B$138,0),match(Z$2,'Outdoor Crop Seasonality'!$E$1:$P$1,0))*vlookup($B30,'Outdoor Crop Baseline'!$B:$C,2,false)/10^3*(1+index('Outdoor Crop Production NW'!$K$2:$O$137,match( $B30,'Outdoor Crop Production NW'!$D$2:$D$137,0),match( Z$1,'Outdoor Crop Production NW'!$E$1:$I$1,0)))</f>
        <v>0</v>
      </c>
    </row>
    <row r="31">
      <c r="A31" s="13" t="s">
        <v>88</v>
      </c>
      <c r="B31" s="13" t="s">
        <v>89</v>
      </c>
      <c r="C31" s="76">
        <f t="array" ref="C31">index('Outdoor Crop Seasonality'!$E$2:$P$138,match( $B31,'Outdoor Crop Seasonality'!$B$2:$B$138,0),match(C$2,'Outdoor Crop Seasonality'!$E$1:$P$1,0))*vlookup($B31,'Outdoor Crop Baseline'!$B:$C,2,false)/10^3*(1+index('Outdoor Crop Production NW'!$K$2:$O$137,match( $B31,'Outdoor Crop Production NW'!$D$2:$D$137,0),match( C$1,'Outdoor Crop Production NW'!$E$1:$I$1,0)))</f>
        <v>429.1417585</v>
      </c>
      <c r="D31" s="76">
        <f t="array" ref="D31">index('Outdoor Crop Seasonality'!$E$2:$P$138,match( $B31,'Outdoor Crop Seasonality'!$B$2:$B$138,0),match(D$2,'Outdoor Crop Seasonality'!$E$1:$P$1,0))*vlookup($B31,'Outdoor Crop Baseline'!$B:$C,2,false)/10^3*(1+index('Outdoor Crop Production NW'!$K$2:$O$137,match( $B31,'Outdoor Crop Production NW'!$D$2:$D$137,0),match( D$1,'Outdoor Crop Production NW'!$E$1:$I$1,0)))</f>
        <v>429.1417585</v>
      </c>
      <c r="E31" s="76">
        <f t="array" ref="E31">index('Outdoor Crop Seasonality'!$E$2:$P$138,match( $B31,'Outdoor Crop Seasonality'!$B$2:$B$138,0),match(E$2,'Outdoor Crop Seasonality'!$E$1:$P$1,0))*vlookup($B31,'Outdoor Crop Baseline'!$B:$C,2,false)/10^3*(1+index('Outdoor Crop Production NW'!$K$2:$O$137,match( $B31,'Outdoor Crop Production NW'!$D$2:$D$137,0),match( E$1,'Outdoor Crop Production NW'!$E$1:$I$1,0)))</f>
        <v>108.0427539</v>
      </c>
      <c r="F31" s="76">
        <f t="array" ref="F31">index('Outdoor Crop Seasonality'!$E$2:$P$138,match( $B31,'Outdoor Crop Seasonality'!$B$2:$B$138,0),match(F$2,'Outdoor Crop Seasonality'!$E$1:$P$1,0))*vlookup($B31,'Outdoor Crop Baseline'!$B:$C,2,false)/10^3*(1+index('Outdoor Crop Production NW'!$K$2:$O$137,match( $B31,'Outdoor Crop Production NW'!$D$2:$D$137,0),match( F$1,'Outdoor Crop Production NW'!$E$1:$I$1,0)))</f>
        <v>79.57899798</v>
      </c>
      <c r="G31" s="76">
        <f t="array" ref="G31">index('Outdoor Crop Seasonality'!$E$2:$P$138,match( $B31,'Outdoor Crop Seasonality'!$B$2:$B$138,0),match(G$2,'Outdoor Crop Seasonality'!$E$1:$P$1,0))*vlookup($B31,'Outdoor Crop Baseline'!$B:$C,2,false)/10^3*(1+index('Outdoor Crop Production NW'!$K$2:$O$137,match( $B31,'Outdoor Crop Production NW'!$D$2:$D$137,0),match( G$1,'Outdoor Crop Production NW'!$E$1:$I$1,0)))</f>
        <v>0</v>
      </c>
      <c r="H31" s="76">
        <f t="array" ref="H31">index('Outdoor Crop Seasonality'!$E$2:$P$138,match( $B31,'Outdoor Crop Seasonality'!$B$2:$B$138,0),match(H$2,'Outdoor Crop Seasonality'!$E$1:$P$1,0))*vlookup($B31,'Outdoor Crop Baseline'!$B:$C,2,false)/10^3*(1+index('Outdoor Crop Production NW'!$K$2:$O$137,match( $B31,'Outdoor Crop Production NW'!$D$2:$D$137,0),match( H$1,'Outdoor Crop Production NW'!$E$1:$I$1,0)))</f>
        <v>0</v>
      </c>
      <c r="I31" s="76">
        <f t="array" ref="I31">index('Outdoor Crop Seasonality'!$E$2:$P$138,match( $B31,'Outdoor Crop Seasonality'!$B$2:$B$138,0),match(I$2,'Outdoor Crop Seasonality'!$E$1:$P$1,0))*vlookup($B31,'Outdoor Crop Baseline'!$B:$C,2,false)/10^3*(1+index('Outdoor Crop Production NW'!$K$2:$O$137,match( $B31,'Outdoor Crop Production NW'!$D$2:$D$137,0),match( I$1,'Outdoor Crop Production NW'!$E$1:$I$1,0)))</f>
        <v>0</v>
      </c>
      <c r="J31" s="76">
        <f t="array" ref="J31">index('Outdoor Crop Seasonality'!$E$2:$P$138,match( $B31,'Outdoor Crop Seasonality'!$B$2:$B$138,0),match(J$2,'Outdoor Crop Seasonality'!$E$1:$P$1,0))*vlookup($B31,'Outdoor Crop Baseline'!$B:$C,2,false)/10^3*(1+index('Outdoor Crop Production NW'!$K$2:$O$137,match( $B31,'Outdoor Crop Production NW'!$D$2:$D$137,0),match( J$1,'Outdoor Crop Production NW'!$E$1:$I$1,0)))</f>
        <v>400.6949694</v>
      </c>
      <c r="K31" s="76">
        <f t="array" ref="K31">index('Outdoor Crop Seasonality'!$E$2:$P$138,match( $B31,'Outdoor Crop Seasonality'!$B$2:$B$138,0),match(K$2,'Outdoor Crop Seasonality'!$E$1:$P$1,0))*vlookup($B31,'Outdoor Crop Baseline'!$B:$C,2,false)/10^3*(1+index('Outdoor Crop Production NW'!$K$2:$O$137,match( $B31,'Outdoor Crop Production NW'!$D$2:$D$137,0),match( K$1,'Outdoor Crop Production NW'!$E$1:$I$1,0)))</f>
        <v>400.6949694</v>
      </c>
      <c r="L31" s="76">
        <f t="array" ref="L31">index('Outdoor Crop Seasonality'!$E$2:$P$138,match( $B31,'Outdoor Crop Seasonality'!$B$2:$B$138,0),match(L$2,'Outdoor Crop Seasonality'!$E$1:$P$1,0))*vlookup($B31,'Outdoor Crop Baseline'!$B:$C,2,false)/10^3*(1+index('Outdoor Crop Production NW'!$K$2:$O$137,match( $B31,'Outdoor Crop Production NW'!$D$2:$D$137,0),match( L$1,'Outdoor Crop Production NW'!$E$1:$I$1,0)))</f>
        <v>400.6949694</v>
      </c>
      <c r="M31" s="76">
        <f t="array" ref="M31">index('Outdoor Crop Seasonality'!$E$2:$P$138,match( $B31,'Outdoor Crop Seasonality'!$B$2:$B$138,0),match(M$2,'Outdoor Crop Seasonality'!$E$1:$P$1,0))*vlookup($B31,'Outdoor Crop Baseline'!$B:$C,2,false)/10^3*(1+index('Outdoor Crop Production NW'!$K$2:$O$137,match( $B31,'Outdoor Crop Production NW'!$D$2:$D$137,0),match( M$1,'Outdoor Crop Production NW'!$E$1:$I$1,0)))</f>
        <v>721.793974</v>
      </c>
      <c r="N31" s="76">
        <f t="array" ref="N31">index('Outdoor Crop Seasonality'!$E$2:$P$138,match( $B31,'Outdoor Crop Seasonality'!$B$2:$B$138,0),match(N$2,'Outdoor Crop Seasonality'!$E$1:$P$1,0))*vlookup($B31,'Outdoor Crop Baseline'!$B:$C,2,false)/10^3*(1+index('Outdoor Crop Production NW'!$K$2:$O$137,match( $B31,'Outdoor Crop Production NW'!$D$2:$D$137,0),match( N$1,'Outdoor Crop Production NW'!$E$1:$I$1,0)))</f>
        <v>349.5627605</v>
      </c>
      <c r="O31" s="77">
        <f t="array" ref="O31">index('Outdoor Crop Seasonality'!$E$2:$P$138,match( $B31,'Outdoor Crop Seasonality'!$B$2:$B$138,0),match(O$2,'Outdoor Crop Seasonality'!$E$1:$P$1,0))*vlookup($B31,'Outdoor Crop Baseline'!$B:$C,2,false)/10^3*(1+index('Outdoor Crop Production NW'!$K$2:$O$137,match( $B31,'Outdoor Crop Production NW'!$D$2:$D$137,0),match( O$1,'Outdoor Crop Production NW'!$E$1:$I$1,0)))</f>
        <v>237.0512072</v>
      </c>
      <c r="P31" s="77">
        <f t="array" ref="P31">index('Outdoor Crop Seasonality'!$E$2:$P$138,match( $B31,'Outdoor Crop Seasonality'!$B$2:$B$138,0),match(P$2,'Outdoor Crop Seasonality'!$E$1:$P$1,0))*vlookup($B31,'Outdoor Crop Baseline'!$B:$C,2,false)/10^3*(1+index('Outdoor Crop Production NW'!$K$2:$O$137,match( $B31,'Outdoor Crop Production NW'!$D$2:$D$137,0),match( P$1,'Outdoor Crop Production NW'!$E$1:$I$1,0)))</f>
        <v>237.0512072</v>
      </c>
      <c r="Q31" s="77">
        <f t="array" ref="Q31">index('Outdoor Crop Seasonality'!$E$2:$P$138,match( $B31,'Outdoor Crop Seasonality'!$B$2:$B$138,0),match(Q$2,'Outdoor Crop Seasonality'!$E$1:$P$1,0))*vlookup($B31,'Outdoor Crop Baseline'!$B:$C,2,false)/10^3*(1+index('Outdoor Crop Production NW'!$K$2:$O$137,match( $B31,'Outdoor Crop Production NW'!$D$2:$D$137,0),match( Q$1,'Outdoor Crop Production NW'!$E$1:$I$1,0)))</f>
        <v>59.6811304</v>
      </c>
      <c r="R31" s="77">
        <f t="array" ref="R31">index('Outdoor Crop Seasonality'!$E$2:$P$138,match( $B31,'Outdoor Crop Seasonality'!$B$2:$B$138,0),match(R$2,'Outdoor Crop Seasonality'!$E$1:$P$1,0))*vlookup($B31,'Outdoor Crop Baseline'!$B:$C,2,false)/10^3*(1+index('Outdoor Crop Production NW'!$K$2:$O$137,match( $B31,'Outdoor Crop Production NW'!$D$2:$D$137,0),match( R$1,'Outdoor Crop Production NW'!$E$1:$I$1,0)))</f>
        <v>43.95819602</v>
      </c>
      <c r="S31" s="77">
        <f t="array" ref="S31">index('Outdoor Crop Seasonality'!$E$2:$P$138,match( $B31,'Outdoor Crop Seasonality'!$B$2:$B$138,0),match(S$2,'Outdoor Crop Seasonality'!$E$1:$P$1,0))*vlookup($B31,'Outdoor Crop Baseline'!$B:$C,2,false)/10^3*(1+index('Outdoor Crop Production NW'!$K$2:$O$137,match( $B31,'Outdoor Crop Production NW'!$D$2:$D$137,0),match( S$1,'Outdoor Crop Production NW'!$E$1:$I$1,0)))</f>
        <v>0</v>
      </c>
      <c r="T31" s="77">
        <f t="array" ref="T31">index('Outdoor Crop Seasonality'!$E$2:$P$138,match( $B31,'Outdoor Crop Seasonality'!$B$2:$B$138,0),match(T$2,'Outdoor Crop Seasonality'!$E$1:$P$1,0))*vlookup($B31,'Outdoor Crop Baseline'!$B:$C,2,false)/10^3*(1+index('Outdoor Crop Production NW'!$K$2:$O$137,match( $B31,'Outdoor Crop Production NW'!$D$2:$D$137,0),match( T$1,'Outdoor Crop Production NW'!$E$1:$I$1,0)))</f>
        <v>0</v>
      </c>
      <c r="U31" s="77">
        <f t="array" ref="U31">index('Outdoor Crop Seasonality'!$E$2:$P$138,match( $B31,'Outdoor Crop Seasonality'!$B$2:$B$138,0),match(U$2,'Outdoor Crop Seasonality'!$E$1:$P$1,0))*vlookup($B31,'Outdoor Crop Baseline'!$B:$C,2,false)/10^3*(1+index('Outdoor Crop Production NW'!$K$2:$O$137,match( $B31,'Outdoor Crop Production NW'!$D$2:$D$137,0),match( U$1,'Outdoor Crop Production NW'!$E$1:$I$1,0)))</f>
        <v>0</v>
      </c>
      <c r="V31" s="77">
        <f t="array" ref="V31">index('Outdoor Crop Seasonality'!$E$2:$P$138,match( $B31,'Outdoor Crop Seasonality'!$B$2:$B$138,0),match(V$2,'Outdoor Crop Seasonality'!$E$1:$P$1,0))*vlookup($B31,'Outdoor Crop Baseline'!$B:$C,2,false)/10^3*(1+index('Outdoor Crop Production NW'!$K$2:$O$137,match( $B31,'Outdoor Crop Production NW'!$D$2:$D$137,0),match( V$1,'Outdoor Crop Production NW'!$E$1:$I$1,0)))</f>
        <v>221.3376451</v>
      </c>
      <c r="W31" s="77">
        <f t="array" ref="W31">index('Outdoor Crop Seasonality'!$E$2:$P$138,match( $B31,'Outdoor Crop Seasonality'!$B$2:$B$138,0),match(W$2,'Outdoor Crop Seasonality'!$E$1:$P$1,0))*vlookup($B31,'Outdoor Crop Baseline'!$B:$C,2,false)/10^3*(1+index('Outdoor Crop Production NW'!$K$2:$O$137,match( $B31,'Outdoor Crop Production NW'!$D$2:$D$137,0),match( W$1,'Outdoor Crop Production NW'!$E$1:$I$1,0)))</f>
        <v>221.3376451</v>
      </c>
      <c r="X31" s="77">
        <f t="array" ref="X31">index('Outdoor Crop Seasonality'!$E$2:$P$138,match( $B31,'Outdoor Crop Seasonality'!$B$2:$B$138,0),match(X$2,'Outdoor Crop Seasonality'!$E$1:$P$1,0))*vlookup($B31,'Outdoor Crop Baseline'!$B:$C,2,false)/10^3*(1+index('Outdoor Crop Production NW'!$K$2:$O$137,match( $B31,'Outdoor Crop Production NW'!$D$2:$D$137,0),match( X$1,'Outdoor Crop Production NW'!$E$1:$I$1,0)))</f>
        <v>221.3376451</v>
      </c>
      <c r="Y31" s="77">
        <f t="array" ref="Y31">index('Outdoor Crop Seasonality'!$E$2:$P$138,match( $B31,'Outdoor Crop Seasonality'!$B$2:$B$138,0),match(Y$2,'Outdoor Crop Seasonality'!$E$1:$P$1,0))*vlookup($B31,'Outdoor Crop Baseline'!$B:$C,2,false)/10^3*(1+index('Outdoor Crop Production NW'!$K$2:$O$137,match( $B31,'Outdoor Crop Production NW'!$D$2:$D$137,0),match( Y$1,'Outdoor Crop Production NW'!$E$1:$I$1,0)))</f>
        <v>398.7077219</v>
      </c>
      <c r="Z31" s="77">
        <f t="array" ref="Z31">index('Outdoor Crop Seasonality'!$E$2:$P$138,match( $B31,'Outdoor Crop Seasonality'!$B$2:$B$138,0),match(Z$2,'Outdoor Crop Seasonality'!$E$1:$P$1,0))*vlookup($B31,'Outdoor Crop Baseline'!$B:$C,2,false)/10^3*(1+index('Outdoor Crop Production NW'!$K$2:$O$137,match( $B31,'Outdoor Crop Production NW'!$D$2:$D$137,0),match( Z$1,'Outdoor Crop Production NW'!$E$1:$I$1,0)))</f>
        <v>193.0930112</v>
      </c>
    </row>
    <row r="32">
      <c r="A32" s="13" t="s">
        <v>90</v>
      </c>
      <c r="B32" s="13" t="s">
        <v>91</v>
      </c>
      <c r="C32" s="76">
        <f t="array" ref="C32">index('Outdoor Crop Seasonality'!$E$2:$P$138,match( $B32,'Outdoor Crop Seasonality'!$B$2:$B$138,0),match(C$2,'Outdoor Crop Seasonality'!$E$1:$P$1,0))*vlookup($B32,'Outdoor Crop Baseline'!$B:$C,2,false)/10^3*(1+index('Outdoor Crop Production NW'!$K$2:$O$137,match( $B32,'Outdoor Crop Production NW'!$D$2:$D$137,0),match( C$1,'Outdoor Crop Production NW'!$E$1:$I$1,0)))</f>
        <v>0</v>
      </c>
      <c r="D32" s="76">
        <f t="array" ref="D32">index('Outdoor Crop Seasonality'!$E$2:$P$138,match( $B32,'Outdoor Crop Seasonality'!$B$2:$B$138,0),match(D$2,'Outdoor Crop Seasonality'!$E$1:$P$1,0))*vlookup($B32,'Outdoor Crop Baseline'!$B:$C,2,false)/10^3*(1+index('Outdoor Crop Production NW'!$K$2:$O$137,match( $B32,'Outdoor Crop Production NW'!$D$2:$D$137,0),match( D$1,'Outdoor Crop Production NW'!$E$1:$I$1,0)))</f>
        <v>0</v>
      </c>
      <c r="E32" s="76">
        <f t="array" ref="E32">index('Outdoor Crop Seasonality'!$E$2:$P$138,match( $B32,'Outdoor Crop Seasonality'!$B$2:$B$138,0),match(E$2,'Outdoor Crop Seasonality'!$E$1:$P$1,0))*vlookup($B32,'Outdoor Crop Baseline'!$B:$C,2,false)/10^3*(1+index('Outdoor Crop Production NW'!$K$2:$O$137,match( $B32,'Outdoor Crop Production NW'!$D$2:$D$137,0),match( E$1,'Outdoor Crop Production NW'!$E$1:$I$1,0)))</f>
        <v>5766.59342</v>
      </c>
      <c r="F32" s="76">
        <f t="array" ref="F32">index('Outdoor Crop Seasonality'!$E$2:$P$138,match( $B32,'Outdoor Crop Seasonality'!$B$2:$B$138,0),match(F$2,'Outdoor Crop Seasonality'!$E$1:$P$1,0))*vlookup($B32,'Outdoor Crop Baseline'!$B:$C,2,false)/10^3*(1+index('Outdoor Crop Production NW'!$K$2:$O$137,match( $B32,'Outdoor Crop Production NW'!$D$2:$D$137,0),match( F$1,'Outdoor Crop Production NW'!$E$1:$I$1,0)))</f>
        <v>5766.59342</v>
      </c>
      <c r="G32" s="76">
        <f t="array" ref="G32">index('Outdoor Crop Seasonality'!$E$2:$P$138,match( $B32,'Outdoor Crop Seasonality'!$B$2:$B$138,0),match(G$2,'Outdoor Crop Seasonality'!$E$1:$P$1,0))*vlookup($B32,'Outdoor Crop Baseline'!$B:$C,2,false)/10^3*(1+index('Outdoor Crop Production NW'!$K$2:$O$137,match( $B32,'Outdoor Crop Production NW'!$D$2:$D$137,0),match( G$1,'Outdoor Crop Production NW'!$E$1:$I$1,0)))</f>
        <v>5766.59342</v>
      </c>
      <c r="H32" s="76">
        <f t="array" ref="H32">index('Outdoor Crop Seasonality'!$E$2:$P$138,match( $B32,'Outdoor Crop Seasonality'!$B$2:$B$138,0),match(H$2,'Outdoor Crop Seasonality'!$E$1:$P$1,0))*vlookup($B32,'Outdoor Crop Baseline'!$B:$C,2,false)/10^3*(1+index('Outdoor Crop Production NW'!$K$2:$O$137,match( $B32,'Outdoor Crop Production NW'!$D$2:$D$137,0),match( H$1,'Outdoor Crop Production NW'!$E$1:$I$1,0)))</f>
        <v>12103.39611</v>
      </c>
      <c r="I32" s="76">
        <f t="array" ref="I32">index('Outdoor Crop Seasonality'!$E$2:$P$138,match( $B32,'Outdoor Crop Seasonality'!$B$2:$B$138,0),match(I$2,'Outdoor Crop Seasonality'!$E$1:$P$1,0))*vlookup($B32,'Outdoor Crop Baseline'!$B:$C,2,false)/10^3*(1+index('Outdoor Crop Production NW'!$K$2:$O$137,match( $B32,'Outdoor Crop Production NW'!$D$2:$D$137,0),match( I$1,'Outdoor Crop Production NW'!$E$1:$I$1,0)))</f>
        <v>6336.802687</v>
      </c>
      <c r="J32" s="76">
        <f t="array" ref="J32">index('Outdoor Crop Seasonality'!$E$2:$P$138,match( $B32,'Outdoor Crop Seasonality'!$B$2:$B$138,0),match(J$2,'Outdoor Crop Seasonality'!$E$1:$P$1,0))*vlookup($B32,'Outdoor Crop Baseline'!$B:$C,2,false)/10^3*(1+index('Outdoor Crop Production NW'!$K$2:$O$137,match( $B32,'Outdoor Crop Production NW'!$D$2:$D$137,0),match( J$1,'Outdoor Crop Production NW'!$E$1:$I$1,0)))</f>
        <v>6336.802687</v>
      </c>
      <c r="K32" s="76">
        <f t="array" ref="K32">index('Outdoor Crop Seasonality'!$E$2:$P$138,match( $B32,'Outdoor Crop Seasonality'!$B$2:$B$138,0),match(K$2,'Outdoor Crop Seasonality'!$E$1:$P$1,0))*vlookup($B32,'Outdoor Crop Baseline'!$B:$C,2,false)/10^3*(1+index('Outdoor Crop Production NW'!$K$2:$O$137,match( $B32,'Outdoor Crop Production NW'!$D$2:$D$137,0),match( K$1,'Outdoor Crop Production NW'!$E$1:$I$1,0)))</f>
        <v>6336.802687</v>
      </c>
      <c r="L32" s="76">
        <f t="array" ref="L32">index('Outdoor Crop Seasonality'!$E$2:$P$138,match( $B32,'Outdoor Crop Seasonality'!$B$2:$B$138,0),match(L$2,'Outdoor Crop Seasonality'!$E$1:$P$1,0))*vlookup($B32,'Outdoor Crop Baseline'!$B:$C,2,false)/10^3*(1+index('Outdoor Crop Production NW'!$K$2:$O$137,match( $B32,'Outdoor Crop Production NW'!$D$2:$D$137,0),match( L$1,'Outdoor Crop Production NW'!$E$1:$I$1,0)))</f>
        <v>0</v>
      </c>
      <c r="M32" s="76">
        <f t="array" ref="M32">index('Outdoor Crop Seasonality'!$E$2:$P$138,match( $B32,'Outdoor Crop Seasonality'!$B$2:$B$138,0),match(M$2,'Outdoor Crop Seasonality'!$E$1:$P$1,0))*vlookup($B32,'Outdoor Crop Baseline'!$B:$C,2,false)/10^3*(1+index('Outdoor Crop Production NW'!$K$2:$O$137,match( $B32,'Outdoor Crop Production NW'!$D$2:$D$137,0),match( M$1,'Outdoor Crop Production NW'!$E$1:$I$1,0)))</f>
        <v>0</v>
      </c>
      <c r="N32" s="76">
        <f t="array" ref="N32">index('Outdoor Crop Seasonality'!$E$2:$P$138,match( $B32,'Outdoor Crop Seasonality'!$B$2:$B$138,0),match(N$2,'Outdoor Crop Seasonality'!$E$1:$P$1,0))*vlookup($B32,'Outdoor Crop Baseline'!$B:$C,2,false)/10^3*(1+index('Outdoor Crop Production NW'!$K$2:$O$137,match( $B32,'Outdoor Crop Production NW'!$D$2:$D$137,0),match( N$1,'Outdoor Crop Production NW'!$E$1:$I$1,0)))</f>
        <v>0</v>
      </c>
      <c r="O32" s="77">
        <f t="array" ref="O32">index('Outdoor Crop Seasonality'!$E$2:$P$138,match( $B32,'Outdoor Crop Seasonality'!$B$2:$B$138,0),match(O$2,'Outdoor Crop Seasonality'!$E$1:$P$1,0))*vlookup($B32,'Outdoor Crop Baseline'!$B:$C,2,false)/10^3*(1+index('Outdoor Crop Production NW'!$K$2:$O$137,match( $B32,'Outdoor Crop Production NW'!$D$2:$D$137,0),match( O$1,'Outdoor Crop Production NW'!$E$1:$I$1,0)))</f>
        <v>0</v>
      </c>
      <c r="P32" s="77">
        <f t="array" ref="P32">index('Outdoor Crop Seasonality'!$E$2:$P$138,match( $B32,'Outdoor Crop Seasonality'!$B$2:$B$138,0),match(P$2,'Outdoor Crop Seasonality'!$E$1:$P$1,0))*vlookup($B32,'Outdoor Crop Baseline'!$B:$C,2,false)/10^3*(1+index('Outdoor Crop Production NW'!$K$2:$O$137,match( $B32,'Outdoor Crop Production NW'!$D$2:$D$137,0),match( P$1,'Outdoor Crop Production NW'!$E$1:$I$1,0)))</f>
        <v>0</v>
      </c>
      <c r="Q32" s="77">
        <f t="array" ref="Q32">index('Outdoor Crop Seasonality'!$E$2:$P$138,match( $B32,'Outdoor Crop Seasonality'!$B$2:$B$138,0),match(Q$2,'Outdoor Crop Seasonality'!$E$1:$P$1,0))*vlookup($B32,'Outdoor Crop Baseline'!$B:$C,2,false)/10^3*(1+index('Outdoor Crop Production NW'!$K$2:$O$137,match( $B32,'Outdoor Crop Production NW'!$D$2:$D$137,0),match( Q$1,'Outdoor Crop Production NW'!$E$1:$I$1,0)))</f>
        <v>114.5162085</v>
      </c>
      <c r="R32" s="77">
        <f t="array" ref="R32">index('Outdoor Crop Seasonality'!$E$2:$P$138,match( $B32,'Outdoor Crop Seasonality'!$B$2:$B$138,0),match(R$2,'Outdoor Crop Seasonality'!$E$1:$P$1,0))*vlookup($B32,'Outdoor Crop Baseline'!$B:$C,2,false)/10^3*(1+index('Outdoor Crop Production NW'!$K$2:$O$137,match( $B32,'Outdoor Crop Production NW'!$D$2:$D$137,0),match( R$1,'Outdoor Crop Production NW'!$E$1:$I$1,0)))</f>
        <v>114.5162085</v>
      </c>
      <c r="S32" s="77">
        <f t="array" ref="S32">index('Outdoor Crop Seasonality'!$E$2:$P$138,match( $B32,'Outdoor Crop Seasonality'!$B$2:$B$138,0),match(S$2,'Outdoor Crop Seasonality'!$E$1:$P$1,0))*vlookup($B32,'Outdoor Crop Baseline'!$B:$C,2,false)/10^3*(1+index('Outdoor Crop Production NW'!$K$2:$O$137,match( $B32,'Outdoor Crop Production NW'!$D$2:$D$137,0),match( S$1,'Outdoor Crop Production NW'!$E$1:$I$1,0)))</f>
        <v>114.5162085</v>
      </c>
      <c r="T32" s="77">
        <f t="array" ref="T32">index('Outdoor Crop Seasonality'!$E$2:$P$138,match( $B32,'Outdoor Crop Seasonality'!$B$2:$B$138,0),match(T$2,'Outdoor Crop Seasonality'!$E$1:$P$1,0))*vlookup($B32,'Outdoor Crop Baseline'!$B:$C,2,false)/10^3*(1+index('Outdoor Crop Production NW'!$K$2:$O$137,match( $B32,'Outdoor Crop Production NW'!$D$2:$D$137,0),match( T$1,'Outdoor Crop Production NW'!$E$1:$I$1,0)))</f>
        <v>240.3559488</v>
      </c>
      <c r="U32" s="77">
        <f t="array" ref="U32">index('Outdoor Crop Seasonality'!$E$2:$P$138,match( $B32,'Outdoor Crop Seasonality'!$B$2:$B$138,0),match(U$2,'Outdoor Crop Seasonality'!$E$1:$P$1,0))*vlookup($B32,'Outdoor Crop Baseline'!$B:$C,2,false)/10^3*(1+index('Outdoor Crop Production NW'!$K$2:$O$137,match( $B32,'Outdoor Crop Production NW'!$D$2:$D$137,0),match( U$1,'Outdoor Crop Production NW'!$E$1:$I$1,0)))</f>
        <v>125.8397402</v>
      </c>
      <c r="V32" s="77">
        <f t="array" ref="V32">index('Outdoor Crop Seasonality'!$E$2:$P$138,match( $B32,'Outdoor Crop Seasonality'!$B$2:$B$138,0),match(V$2,'Outdoor Crop Seasonality'!$E$1:$P$1,0))*vlookup($B32,'Outdoor Crop Baseline'!$B:$C,2,false)/10^3*(1+index('Outdoor Crop Production NW'!$K$2:$O$137,match( $B32,'Outdoor Crop Production NW'!$D$2:$D$137,0),match( V$1,'Outdoor Crop Production NW'!$E$1:$I$1,0)))</f>
        <v>125.8397402</v>
      </c>
      <c r="W32" s="77">
        <f t="array" ref="W32">index('Outdoor Crop Seasonality'!$E$2:$P$138,match( $B32,'Outdoor Crop Seasonality'!$B$2:$B$138,0),match(W$2,'Outdoor Crop Seasonality'!$E$1:$P$1,0))*vlookup($B32,'Outdoor Crop Baseline'!$B:$C,2,false)/10^3*(1+index('Outdoor Crop Production NW'!$K$2:$O$137,match( $B32,'Outdoor Crop Production NW'!$D$2:$D$137,0),match( W$1,'Outdoor Crop Production NW'!$E$1:$I$1,0)))</f>
        <v>125.8397402</v>
      </c>
      <c r="X32" s="77">
        <f t="array" ref="X32">index('Outdoor Crop Seasonality'!$E$2:$P$138,match( $B32,'Outdoor Crop Seasonality'!$B$2:$B$138,0),match(X$2,'Outdoor Crop Seasonality'!$E$1:$P$1,0))*vlookup($B32,'Outdoor Crop Baseline'!$B:$C,2,false)/10^3*(1+index('Outdoor Crop Production NW'!$K$2:$O$137,match( $B32,'Outdoor Crop Production NW'!$D$2:$D$137,0),match( X$1,'Outdoor Crop Production NW'!$E$1:$I$1,0)))</f>
        <v>0</v>
      </c>
      <c r="Y32" s="77">
        <f t="array" ref="Y32">index('Outdoor Crop Seasonality'!$E$2:$P$138,match( $B32,'Outdoor Crop Seasonality'!$B$2:$B$138,0),match(Y$2,'Outdoor Crop Seasonality'!$E$1:$P$1,0))*vlookup($B32,'Outdoor Crop Baseline'!$B:$C,2,false)/10^3*(1+index('Outdoor Crop Production NW'!$K$2:$O$137,match( $B32,'Outdoor Crop Production NW'!$D$2:$D$137,0),match( Y$1,'Outdoor Crop Production NW'!$E$1:$I$1,0)))</f>
        <v>0</v>
      </c>
      <c r="Z32" s="77">
        <f t="array" ref="Z32">index('Outdoor Crop Seasonality'!$E$2:$P$138,match( $B32,'Outdoor Crop Seasonality'!$B$2:$B$138,0),match(Z$2,'Outdoor Crop Seasonality'!$E$1:$P$1,0))*vlookup($B32,'Outdoor Crop Baseline'!$B:$C,2,false)/10^3*(1+index('Outdoor Crop Production NW'!$K$2:$O$137,match( $B32,'Outdoor Crop Production NW'!$D$2:$D$137,0),match( Z$1,'Outdoor Crop Production NW'!$E$1:$I$1,0)))</f>
        <v>0</v>
      </c>
    </row>
    <row r="33">
      <c r="A33" s="13" t="s">
        <v>92</v>
      </c>
      <c r="B33" s="13" t="s">
        <v>93</v>
      </c>
      <c r="C33" s="76">
        <f t="array" ref="C33">index('Outdoor Crop Seasonality'!$E$2:$P$138,match( $B33,'Outdoor Crop Seasonality'!$B$2:$B$138,0),match(C$2,'Outdoor Crop Seasonality'!$E$1:$P$1,0))*vlookup($B33,'Outdoor Crop Baseline'!$B:$C,2,false)/10^3*(1+index('Outdoor Crop Production NW'!$K$2:$O$137,match( $B33,'Outdoor Crop Production NW'!$D$2:$D$137,0),match( C$1,'Outdoor Crop Production NW'!$E$1:$I$1,0)))</f>
        <v>517.1393497</v>
      </c>
      <c r="D33" s="76">
        <f t="array" ref="D33">index('Outdoor Crop Seasonality'!$E$2:$P$138,match( $B33,'Outdoor Crop Seasonality'!$B$2:$B$138,0),match(D$2,'Outdoor Crop Seasonality'!$E$1:$P$1,0))*vlookup($B33,'Outdoor Crop Baseline'!$B:$C,2,false)/10^3*(1+index('Outdoor Crop Production NW'!$K$2:$O$137,match( $B33,'Outdoor Crop Production NW'!$D$2:$D$137,0),match( D$1,'Outdoor Crop Production NW'!$E$1:$I$1,0)))</f>
        <v>517.1393497</v>
      </c>
      <c r="E33" s="76">
        <f t="array" ref="E33">index('Outdoor Crop Seasonality'!$E$2:$P$138,match( $B33,'Outdoor Crop Seasonality'!$B$2:$B$138,0),match(E$2,'Outdoor Crop Seasonality'!$E$1:$P$1,0))*vlookup($B33,'Outdoor Crop Baseline'!$B:$C,2,false)/10^3*(1+index('Outdoor Crop Production NW'!$K$2:$O$137,match( $B33,'Outdoor Crop Production NW'!$D$2:$D$137,0),match( E$1,'Outdoor Crop Production NW'!$E$1:$I$1,0)))</f>
        <v>519.6611462</v>
      </c>
      <c r="F33" s="76">
        <f t="array" ref="F33">index('Outdoor Crop Seasonality'!$E$2:$P$138,match( $B33,'Outdoor Crop Seasonality'!$B$2:$B$138,0),match(F$2,'Outdoor Crop Seasonality'!$E$1:$P$1,0))*vlookup($B33,'Outdoor Crop Baseline'!$B:$C,2,false)/10^3*(1+index('Outdoor Crop Production NW'!$K$2:$O$137,match( $B33,'Outdoor Crop Production NW'!$D$2:$D$137,0),match( F$1,'Outdoor Crop Production NW'!$E$1:$I$1,0)))</f>
        <v>2.521796529</v>
      </c>
      <c r="G33" s="76">
        <f t="array" ref="G33">index('Outdoor Crop Seasonality'!$E$2:$P$138,match( $B33,'Outdoor Crop Seasonality'!$B$2:$B$138,0),match(G$2,'Outdoor Crop Seasonality'!$E$1:$P$1,0))*vlookup($B33,'Outdoor Crop Baseline'!$B:$C,2,false)/10^3*(1+index('Outdoor Crop Production NW'!$K$2:$O$137,match( $B33,'Outdoor Crop Production NW'!$D$2:$D$137,0),match( G$1,'Outdoor Crop Production NW'!$E$1:$I$1,0)))</f>
        <v>2.521796529</v>
      </c>
      <c r="H33" s="76">
        <f t="array" ref="H33">index('Outdoor Crop Seasonality'!$E$2:$P$138,match( $B33,'Outdoor Crop Seasonality'!$B$2:$B$138,0),match(H$2,'Outdoor Crop Seasonality'!$E$1:$P$1,0))*vlookup($B33,'Outdoor Crop Baseline'!$B:$C,2,false)/10^3*(1+index('Outdoor Crop Production NW'!$K$2:$O$137,match( $B33,'Outdoor Crop Production NW'!$D$2:$D$137,0),match( H$1,'Outdoor Crop Production NW'!$E$1:$I$1,0)))</f>
        <v>1393.718366</v>
      </c>
      <c r="I33" s="76">
        <f t="array" ref="I33">index('Outdoor Crop Seasonality'!$E$2:$P$138,match( $B33,'Outdoor Crop Seasonality'!$B$2:$B$138,0),match(I$2,'Outdoor Crop Seasonality'!$E$1:$P$1,0))*vlookup($B33,'Outdoor Crop Baseline'!$B:$C,2,false)/10^3*(1+index('Outdoor Crop Production NW'!$K$2:$O$137,match( $B33,'Outdoor Crop Production NW'!$D$2:$D$137,0),match( I$1,'Outdoor Crop Production NW'!$E$1:$I$1,0)))</f>
        <v>1391.196569</v>
      </c>
      <c r="J33" s="76">
        <f t="array" ref="J33">index('Outdoor Crop Seasonality'!$E$2:$P$138,match( $B33,'Outdoor Crop Seasonality'!$B$2:$B$138,0),match(J$2,'Outdoor Crop Seasonality'!$E$1:$P$1,0))*vlookup($B33,'Outdoor Crop Baseline'!$B:$C,2,false)/10^3*(1+index('Outdoor Crop Production NW'!$K$2:$O$137,match( $B33,'Outdoor Crop Production NW'!$D$2:$D$137,0),match( J$1,'Outdoor Crop Production NW'!$E$1:$I$1,0)))</f>
        <v>1391.196569</v>
      </c>
      <c r="K33" s="76">
        <f t="array" ref="K33">index('Outdoor Crop Seasonality'!$E$2:$P$138,match( $B33,'Outdoor Crop Seasonality'!$B$2:$B$138,0),match(K$2,'Outdoor Crop Seasonality'!$E$1:$P$1,0))*vlookup($B33,'Outdoor Crop Baseline'!$B:$C,2,false)/10^3*(1+index('Outdoor Crop Production NW'!$K$2:$O$137,match( $B33,'Outdoor Crop Production NW'!$D$2:$D$137,0),match( K$1,'Outdoor Crop Production NW'!$E$1:$I$1,0)))</f>
        <v>1391.196569</v>
      </c>
      <c r="L33" s="76">
        <f t="array" ref="L33">index('Outdoor Crop Seasonality'!$E$2:$P$138,match( $B33,'Outdoor Crop Seasonality'!$B$2:$B$138,0),match(L$2,'Outdoor Crop Seasonality'!$E$1:$P$1,0))*vlookup($B33,'Outdoor Crop Baseline'!$B:$C,2,false)/10^3*(1+index('Outdoor Crop Production NW'!$K$2:$O$137,match( $B33,'Outdoor Crop Production NW'!$D$2:$D$137,0),match( L$1,'Outdoor Crop Production NW'!$E$1:$I$1,0)))</f>
        <v>0</v>
      </c>
      <c r="M33" s="76">
        <f t="array" ref="M33">index('Outdoor Crop Seasonality'!$E$2:$P$138,match( $B33,'Outdoor Crop Seasonality'!$B$2:$B$138,0),match(M$2,'Outdoor Crop Seasonality'!$E$1:$P$1,0))*vlookup($B33,'Outdoor Crop Baseline'!$B:$C,2,false)/10^3*(1+index('Outdoor Crop Production NW'!$K$2:$O$137,match( $B33,'Outdoor Crop Production NW'!$D$2:$D$137,0),match( M$1,'Outdoor Crop Production NW'!$E$1:$I$1,0)))</f>
        <v>0</v>
      </c>
      <c r="N33" s="76">
        <f t="array" ref="N33">index('Outdoor Crop Seasonality'!$E$2:$P$138,match( $B33,'Outdoor Crop Seasonality'!$B$2:$B$138,0),match(N$2,'Outdoor Crop Seasonality'!$E$1:$P$1,0))*vlookup($B33,'Outdoor Crop Baseline'!$B:$C,2,false)/10^3*(1+index('Outdoor Crop Production NW'!$K$2:$O$137,match( $B33,'Outdoor Crop Production NW'!$D$2:$D$137,0),match( N$1,'Outdoor Crop Production NW'!$E$1:$I$1,0)))</f>
        <v>517.1393497</v>
      </c>
      <c r="O33" s="77">
        <f t="array" ref="O33">index('Outdoor Crop Seasonality'!$E$2:$P$138,match( $B33,'Outdoor Crop Seasonality'!$B$2:$B$138,0),match(O$2,'Outdoor Crop Seasonality'!$E$1:$P$1,0))*vlookup($B33,'Outdoor Crop Baseline'!$B:$C,2,false)/10^3*(1+index('Outdoor Crop Production NW'!$K$2:$O$137,match( $B33,'Outdoor Crop Production NW'!$D$2:$D$137,0),match( O$1,'Outdoor Crop Production NW'!$E$1:$I$1,0)))</f>
        <v>104.2824816</v>
      </c>
      <c r="P33" s="77">
        <f t="array" ref="P33">index('Outdoor Crop Seasonality'!$E$2:$P$138,match( $B33,'Outdoor Crop Seasonality'!$B$2:$B$138,0),match(P$2,'Outdoor Crop Seasonality'!$E$1:$P$1,0))*vlookup($B33,'Outdoor Crop Baseline'!$B:$C,2,false)/10^3*(1+index('Outdoor Crop Production NW'!$K$2:$O$137,match( $B33,'Outdoor Crop Production NW'!$D$2:$D$137,0),match( P$1,'Outdoor Crop Production NW'!$E$1:$I$1,0)))</f>
        <v>104.2824816</v>
      </c>
      <c r="Q33" s="77">
        <f t="array" ref="Q33">index('Outdoor Crop Seasonality'!$E$2:$P$138,match( $B33,'Outdoor Crop Seasonality'!$B$2:$B$138,0),match(Q$2,'Outdoor Crop Seasonality'!$E$1:$P$1,0))*vlookup($B33,'Outdoor Crop Baseline'!$B:$C,2,false)/10^3*(1+index('Outdoor Crop Production NW'!$K$2:$O$137,match( $B33,'Outdoor Crop Production NW'!$D$2:$D$137,0),match( Q$1,'Outdoor Crop Production NW'!$E$1:$I$1,0)))</f>
        <v>104.7910084</v>
      </c>
      <c r="R33" s="77">
        <f t="array" ref="R33">index('Outdoor Crop Seasonality'!$E$2:$P$138,match( $B33,'Outdoor Crop Seasonality'!$B$2:$B$138,0),match(R$2,'Outdoor Crop Seasonality'!$E$1:$P$1,0))*vlookup($B33,'Outdoor Crop Baseline'!$B:$C,2,false)/10^3*(1+index('Outdoor Crop Production NW'!$K$2:$O$137,match( $B33,'Outdoor Crop Production NW'!$D$2:$D$137,0),match( R$1,'Outdoor Crop Production NW'!$E$1:$I$1,0)))</f>
        <v>0.5085267643</v>
      </c>
      <c r="S33" s="77">
        <f t="array" ref="S33">index('Outdoor Crop Seasonality'!$E$2:$P$138,match( $B33,'Outdoor Crop Seasonality'!$B$2:$B$138,0),match(S$2,'Outdoor Crop Seasonality'!$E$1:$P$1,0))*vlookup($B33,'Outdoor Crop Baseline'!$B:$C,2,false)/10^3*(1+index('Outdoor Crop Production NW'!$K$2:$O$137,match( $B33,'Outdoor Crop Production NW'!$D$2:$D$137,0),match( S$1,'Outdoor Crop Production NW'!$E$1:$I$1,0)))</f>
        <v>0.5085267643</v>
      </c>
      <c r="T33" s="77">
        <f t="array" ref="T33">index('Outdoor Crop Seasonality'!$E$2:$P$138,match( $B33,'Outdoor Crop Seasonality'!$B$2:$B$138,0),match(T$2,'Outdoor Crop Seasonality'!$E$1:$P$1,0))*vlookup($B33,'Outdoor Crop Baseline'!$B:$C,2,false)/10^3*(1+index('Outdoor Crop Production NW'!$K$2:$O$137,match( $B33,'Outdoor Crop Production NW'!$D$2:$D$137,0),match( T$1,'Outdoor Crop Production NW'!$E$1:$I$1,0)))</f>
        <v>281.0468976</v>
      </c>
      <c r="U33" s="77">
        <f t="array" ref="U33">index('Outdoor Crop Seasonality'!$E$2:$P$138,match( $B33,'Outdoor Crop Seasonality'!$B$2:$B$138,0),match(U$2,'Outdoor Crop Seasonality'!$E$1:$P$1,0))*vlookup($B33,'Outdoor Crop Baseline'!$B:$C,2,false)/10^3*(1+index('Outdoor Crop Production NW'!$K$2:$O$137,match( $B33,'Outdoor Crop Production NW'!$D$2:$D$137,0),match( U$1,'Outdoor Crop Production NW'!$E$1:$I$1,0)))</f>
        <v>280.5383708</v>
      </c>
      <c r="V33" s="77">
        <f t="array" ref="V33">index('Outdoor Crop Seasonality'!$E$2:$P$138,match( $B33,'Outdoor Crop Seasonality'!$B$2:$B$138,0),match(V$2,'Outdoor Crop Seasonality'!$E$1:$P$1,0))*vlookup($B33,'Outdoor Crop Baseline'!$B:$C,2,false)/10^3*(1+index('Outdoor Crop Production NW'!$K$2:$O$137,match( $B33,'Outdoor Crop Production NW'!$D$2:$D$137,0),match( V$1,'Outdoor Crop Production NW'!$E$1:$I$1,0)))</f>
        <v>280.5383708</v>
      </c>
      <c r="W33" s="77">
        <f t="array" ref="W33">index('Outdoor Crop Seasonality'!$E$2:$P$138,match( $B33,'Outdoor Crop Seasonality'!$B$2:$B$138,0),match(W$2,'Outdoor Crop Seasonality'!$E$1:$P$1,0))*vlookup($B33,'Outdoor Crop Baseline'!$B:$C,2,false)/10^3*(1+index('Outdoor Crop Production NW'!$K$2:$O$137,match( $B33,'Outdoor Crop Production NW'!$D$2:$D$137,0),match( W$1,'Outdoor Crop Production NW'!$E$1:$I$1,0)))</f>
        <v>280.5383708</v>
      </c>
      <c r="X33" s="77">
        <f t="array" ref="X33">index('Outdoor Crop Seasonality'!$E$2:$P$138,match( $B33,'Outdoor Crop Seasonality'!$B$2:$B$138,0),match(X$2,'Outdoor Crop Seasonality'!$E$1:$P$1,0))*vlookup($B33,'Outdoor Crop Baseline'!$B:$C,2,false)/10^3*(1+index('Outdoor Crop Production NW'!$K$2:$O$137,match( $B33,'Outdoor Crop Production NW'!$D$2:$D$137,0),match( X$1,'Outdoor Crop Production NW'!$E$1:$I$1,0)))</f>
        <v>0</v>
      </c>
      <c r="Y33" s="77">
        <f t="array" ref="Y33">index('Outdoor Crop Seasonality'!$E$2:$P$138,match( $B33,'Outdoor Crop Seasonality'!$B$2:$B$138,0),match(Y$2,'Outdoor Crop Seasonality'!$E$1:$P$1,0))*vlookup($B33,'Outdoor Crop Baseline'!$B:$C,2,false)/10^3*(1+index('Outdoor Crop Production NW'!$K$2:$O$137,match( $B33,'Outdoor Crop Production NW'!$D$2:$D$137,0),match( Y$1,'Outdoor Crop Production NW'!$E$1:$I$1,0)))</f>
        <v>0</v>
      </c>
      <c r="Z33" s="77">
        <f t="array" ref="Z33">index('Outdoor Crop Seasonality'!$E$2:$P$138,match( $B33,'Outdoor Crop Seasonality'!$B$2:$B$138,0),match(Z$2,'Outdoor Crop Seasonality'!$E$1:$P$1,0))*vlookup($B33,'Outdoor Crop Baseline'!$B:$C,2,false)/10^3*(1+index('Outdoor Crop Production NW'!$K$2:$O$137,match( $B33,'Outdoor Crop Production NW'!$D$2:$D$137,0),match( Z$1,'Outdoor Crop Production NW'!$E$1:$I$1,0)))</f>
        <v>104.2824816</v>
      </c>
    </row>
    <row r="34">
      <c r="A34" s="13" t="s">
        <v>94</v>
      </c>
      <c r="B34" s="13" t="s">
        <v>95</v>
      </c>
      <c r="C34" s="76">
        <f t="array" ref="C34">index('Outdoor Crop Seasonality'!$E$2:$P$138,match( $B34,'Outdoor Crop Seasonality'!$B$2:$B$138,0),match(C$2,'Outdoor Crop Seasonality'!$E$1:$P$1,0))*vlookup($B34,'Outdoor Crop Baseline'!$B:$C,2,false)/10^3*(1+index('Outdoor Crop Production NW'!$K$2:$O$137,match( $B34,'Outdoor Crop Production NW'!$D$2:$D$137,0),match( C$1,'Outdoor Crop Production NW'!$E$1:$I$1,0)))</f>
        <v>3447.161626</v>
      </c>
      <c r="D34" s="76">
        <f t="array" ref="D34">index('Outdoor Crop Seasonality'!$E$2:$P$138,match( $B34,'Outdoor Crop Seasonality'!$B$2:$B$138,0),match(D$2,'Outdoor Crop Seasonality'!$E$1:$P$1,0))*vlookup($B34,'Outdoor Crop Baseline'!$B:$C,2,false)/10^3*(1+index('Outdoor Crop Production NW'!$K$2:$O$137,match( $B34,'Outdoor Crop Production NW'!$D$2:$D$137,0),match( D$1,'Outdoor Crop Production NW'!$E$1:$I$1,0)))</f>
        <v>3447.161626</v>
      </c>
      <c r="E34" s="76">
        <f t="array" ref="E34">index('Outdoor Crop Seasonality'!$E$2:$P$138,match( $B34,'Outdoor Crop Seasonality'!$B$2:$B$138,0),match(E$2,'Outdoor Crop Seasonality'!$E$1:$P$1,0))*vlookup($B34,'Outdoor Crop Baseline'!$B:$C,2,false)/10^3*(1+index('Outdoor Crop Production NW'!$K$2:$O$137,match( $B34,'Outdoor Crop Production NW'!$D$2:$D$137,0),match( E$1,'Outdoor Crop Production NW'!$E$1:$I$1,0)))</f>
        <v>3447.161626</v>
      </c>
      <c r="F34" s="76">
        <f t="array" ref="F34">index('Outdoor Crop Seasonality'!$E$2:$P$138,match( $B34,'Outdoor Crop Seasonality'!$B$2:$B$138,0),match(F$2,'Outdoor Crop Seasonality'!$E$1:$P$1,0))*vlookup($B34,'Outdoor Crop Baseline'!$B:$C,2,false)/10^3*(1+index('Outdoor Crop Production NW'!$K$2:$O$137,match( $B34,'Outdoor Crop Production NW'!$D$2:$D$137,0),match( F$1,'Outdoor Crop Production NW'!$E$1:$I$1,0)))</f>
        <v>3447.161626</v>
      </c>
      <c r="G34" s="76">
        <f t="array" ref="G34">index('Outdoor Crop Seasonality'!$E$2:$P$138,match( $B34,'Outdoor Crop Seasonality'!$B$2:$B$138,0),match(G$2,'Outdoor Crop Seasonality'!$E$1:$P$1,0))*vlookup($B34,'Outdoor Crop Baseline'!$B:$C,2,false)/10^3*(1+index('Outdoor Crop Production NW'!$K$2:$O$137,match( $B34,'Outdoor Crop Production NW'!$D$2:$D$137,0),match( G$1,'Outdoor Crop Production NW'!$E$1:$I$1,0)))</f>
        <v>0</v>
      </c>
      <c r="H34" s="76">
        <f t="array" ref="H34">index('Outdoor Crop Seasonality'!$E$2:$P$138,match( $B34,'Outdoor Crop Seasonality'!$B$2:$B$138,0),match(H$2,'Outdoor Crop Seasonality'!$E$1:$P$1,0))*vlookup($B34,'Outdoor Crop Baseline'!$B:$C,2,false)/10^3*(1+index('Outdoor Crop Production NW'!$K$2:$O$137,match( $B34,'Outdoor Crop Production NW'!$D$2:$D$137,0),match( H$1,'Outdoor Crop Production NW'!$E$1:$I$1,0)))</f>
        <v>584.8036872</v>
      </c>
      <c r="I34" s="76">
        <f t="array" ref="I34">index('Outdoor Crop Seasonality'!$E$2:$P$138,match( $B34,'Outdoor Crop Seasonality'!$B$2:$B$138,0),match(I$2,'Outdoor Crop Seasonality'!$E$1:$P$1,0))*vlookup($B34,'Outdoor Crop Baseline'!$B:$C,2,false)/10^3*(1+index('Outdoor Crop Production NW'!$K$2:$O$137,match( $B34,'Outdoor Crop Production NW'!$D$2:$D$137,0),match( I$1,'Outdoor Crop Production NW'!$E$1:$I$1,0)))</f>
        <v>584.8036872</v>
      </c>
      <c r="J34" s="76">
        <f t="array" ref="J34">index('Outdoor Crop Seasonality'!$E$2:$P$138,match( $B34,'Outdoor Crop Seasonality'!$B$2:$B$138,0),match(J$2,'Outdoor Crop Seasonality'!$E$1:$P$1,0))*vlookup($B34,'Outdoor Crop Baseline'!$B:$C,2,false)/10^3*(1+index('Outdoor Crop Production NW'!$K$2:$O$137,match( $B34,'Outdoor Crop Production NW'!$D$2:$D$137,0),match( J$1,'Outdoor Crop Production NW'!$E$1:$I$1,0)))</f>
        <v>584.8036872</v>
      </c>
      <c r="K34" s="76">
        <f t="array" ref="K34">index('Outdoor Crop Seasonality'!$E$2:$P$138,match( $B34,'Outdoor Crop Seasonality'!$B$2:$B$138,0),match(K$2,'Outdoor Crop Seasonality'!$E$1:$P$1,0))*vlookup($B34,'Outdoor Crop Baseline'!$B:$C,2,false)/10^3*(1+index('Outdoor Crop Production NW'!$K$2:$O$137,match( $B34,'Outdoor Crop Production NW'!$D$2:$D$137,0),match( K$1,'Outdoor Crop Production NW'!$E$1:$I$1,0)))</f>
        <v>584.8036872</v>
      </c>
      <c r="L34" s="76">
        <f t="array" ref="L34">index('Outdoor Crop Seasonality'!$E$2:$P$138,match( $B34,'Outdoor Crop Seasonality'!$B$2:$B$138,0),match(L$2,'Outdoor Crop Seasonality'!$E$1:$P$1,0))*vlookup($B34,'Outdoor Crop Baseline'!$B:$C,2,false)/10^3*(1+index('Outdoor Crop Production NW'!$K$2:$O$137,match( $B34,'Outdoor Crop Production NW'!$D$2:$D$137,0),match( L$1,'Outdoor Crop Production NW'!$E$1:$I$1,0)))</f>
        <v>0</v>
      </c>
      <c r="M34" s="76">
        <f t="array" ref="M34">index('Outdoor Crop Seasonality'!$E$2:$P$138,match( $B34,'Outdoor Crop Seasonality'!$B$2:$B$138,0),match(M$2,'Outdoor Crop Seasonality'!$E$1:$P$1,0))*vlookup($B34,'Outdoor Crop Baseline'!$B:$C,2,false)/10^3*(1+index('Outdoor Crop Production NW'!$K$2:$O$137,match( $B34,'Outdoor Crop Production NW'!$D$2:$D$137,0),match( M$1,'Outdoor Crop Production NW'!$E$1:$I$1,0)))</f>
        <v>0</v>
      </c>
      <c r="N34" s="76">
        <f t="array" ref="N34">index('Outdoor Crop Seasonality'!$E$2:$P$138,match( $B34,'Outdoor Crop Seasonality'!$B$2:$B$138,0),match(N$2,'Outdoor Crop Seasonality'!$E$1:$P$1,0))*vlookup($B34,'Outdoor Crop Baseline'!$B:$C,2,false)/10^3*(1+index('Outdoor Crop Production NW'!$K$2:$O$137,match( $B34,'Outdoor Crop Production NW'!$D$2:$D$137,0),match( N$1,'Outdoor Crop Production NW'!$E$1:$I$1,0)))</f>
        <v>0</v>
      </c>
      <c r="O34" s="77">
        <f t="array" ref="O34">index('Outdoor Crop Seasonality'!$E$2:$P$138,match( $B34,'Outdoor Crop Seasonality'!$B$2:$B$138,0),match(O$2,'Outdoor Crop Seasonality'!$E$1:$P$1,0))*vlookup($B34,'Outdoor Crop Baseline'!$B:$C,2,false)/10^3*(1+index('Outdoor Crop Production NW'!$K$2:$O$137,match( $B34,'Outdoor Crop Production NW'!$D$2:$D$137,0),match( O$1,'Outdoor Crop Production NW'!$E$1:$I$1,0)))</f>
        <v>810.4700243</v>
      </c>
      <c r="P34" s="77">
        <f t="array" ref="P34">index('Outdoor Crop Seasonality'!$E$2:$P$138,match( $B34,'Outdoor Crop Seasonality'!$B$2:$B$138,0),match(P$2,'Outdoor Crop Seasonality'!$E$1:$P$1,0))*vlookup($B34,'Outdoor Crop Baseline'!$B:$C,2,false)/10^3*(1+index('Outdoor Crop Production NW'!$K$2:$O$137,match( $B34,'Outdoor Crop Production NW'!$D$2:$D$137,0),match( P$1,'Outdoor Crop Production NW'!$E$1:$I$1,0)))</f>
        <v>810.4700243</v>
      </c>
      <c r="Q34" s="77">
        <f t="array" ref="Q34">index('Outdoor Crop Seasonality'!$E$2:$P$138,match( $B34,'Outdoor Crop Seasonality'!$B$2:$B$138,0),match(Q$2,'Outdoor Crop Seasonality'!$E$1:$P$1,0))*vlookup($B34,'Outdoor Crop Baseline'!$B:$C,2,false)/10^3*(1+index('Outdoor Crop Production NW'!$K$2:$O$137,match( $B34,'Outdoor Crop Production NW'!$D$2:$D$137,0),match( Q$1,'Outdoor Crop Production NW'!$E$1:$I$1,0)))</f>
        <v>810.4700243</v>
      </c>
      <c r="R34" s="77">
        <f t="array" ref="R34">index('Outdoor Crop Seasonality'!$E$2:$P$138,match( $B34,'Outdoor Crop Seasonality'!$B$2:$B$138,0),match(R$2,'Outdoor Crop Seasonality'!$E$1:$P$1,0))*vlookup($B34,'Outdoor Crop Baseline'!$B:$C,2,false)/10^3*(1+index('Outdoor Crop Production NW'!$K$2:$O$137,match( $B34,'Outdoor Crop Production NW'!$D$2:$D$137,0),match( R$1,'Outdoor Crop Production NW'!$E$1:$I$1,0)))</f>
        <v>810.4700243</v>
      </c>
      <c r="S34" s="77">
        <f t="array" ref="S34">index('Outdoor Crop Seasonality'!$E$2:$P$138,match( $B34,'Outdoor Crop Seasonality'!$B$2:$B$138,0),match(S$2,'Outdoor Crop Seasonality'!$E$1:$P$1,0))*vlookup($B34,'Outdoor Crop Baseline'!$B:$C,2,false)/10^3*(1+index('Outdoor Crop Production NW'!$K$2:$O$137,match( $B34,'Outdoor Crop Production NW'!$D$2:$D$137,0),match( S$1,'Outdoor Crop Production NW'!$E$1:$I$1,0)))</f>
        <v>0</v>
      </c>
      <c r="T34" s="77">
        <f t="array" ref="T34">index('Outdoor Crop Seasonality'!$E$2:$P$138,match( $B34,'Outdoor Crop Seasonality'!$B$2:$B$138,0),match(T$2,'Outdoor Crop Seasonality'!$E$1:$P$1,0))*vlookup($B34,'Outdoor Crop Baseline'!$B:$C,2,false)/10^3*(1+index('Outdoor Crop Production NW'!$K$2:$O$137,match( $B34,'Outdoor Crop Production NW'!$D$2:$D$137,0),match( T$1,'Outdoor Crop Production NW'!$E$1:$I$1,0)))</f>
        <v>137.4945274</v>
      </c>
      <c r="U34" s="77">
        <f t="array" ref="U34">index('Outdoor Crop Seasonality'!$E$2:$P$138,match( $B34,'Outdoor Crop Seasonality'!$B$2:$B$138,0),match(U$2,'Outdoor Crop Seasonality'!$E$1:$P$1,0))*vlookup($B34,'Outdoor Crop Baseline'!$B:$C,2,false)/10^3*(1+index('Outdoor Crop Production NW'!$K$2:$O$137,match( $B34,'Outdoor Crop Production NW'!$D$2:$D$137,0),match( U$1,'Outdoor Crop Production NW'!$E$1:$I$1,0)))</f>
        <v>137.4945274</v>
      </c>
      <c r="V34" s="77">
        <f t="array" ref="V34">index('Outdoor Crop Seasonality'!$E$2:$P$138,match( $B34,'Outdoor Crop Seasonality'!$B$2:$B$138,0),match(V$2,'Outdoor Crop Seasonality'!$E$1:$P$1,0))*vlookup($B34,'Outdoor Crop Baseline'!$B:$C,2,false)/10^3*(1+index('Outdoor Crop Production NW'!$K$2:$O$137,match( $B34,'Outdoor Crop Production NW'!$D$2:$D$137,0),match( V$1,'Outdoor Crop Production NW'!$E$1:$I$1,0)))</f>
        <v>137.4945274</v>
      </c>
      <c r="W34" s="77">
        <f t="array" ref="W34">index('Outdoor Crop Seasonality'!$E$2:$P$138,match( $B34,'Outdoor Crop Seasonality'!$B$2:$B$138,0),match(W$2,'Outdoor Crop Seasonality'!$E$1:$P$1,0))*vlookup($B34,'Outdoor Crop Baseline'!$B:$C,2,false)/10^3*(1+index('Outdoor Crop Production NW'!$K$2:$O$137,match( $B34,'Outdoor Crop Production NW'!$D$2:$D$137,0),match( W$1,'Outdoor Crop Production NW'!$E$1:$I$1,0)))</f>
        <v>137.4945274</v>
      </c>
      <c r="X34" s="77">
        <f t="array" ref="X34">index('Outdoor Crop Seasonality'!$E$2:$P$138,match( $B34,'Outdoor Crop Seasonality'!$B$2:$B$138,0),match(X$2,'Outdoor Crop Seasonality'!$E$1:$P$1,0))*vlookup($B34,'Outdoor Crop Baseline'!$B:$C,2,false)/10^3*(1+index('Outdoor Crop Production NW'!$K$2:$O$137,match( $B34,'Outdoor Crop Production NW'!$D$2:$D$137,0),match( X$1,'Outdoor Crop Production NW'!$E$1:$I$1,0)))</f>
        <v>0</v>
      </c>
      <c r="Y34" s="77">
        <f t="array" ref="Y34">index('Outdoor Crop Seasonality'!$E$2:$P$138,match( $B34,'Outdoor Crop Seasonality'!$B$2:$B$138,0),match(Y$2,'Outdoor Crop Seasonality'!$E$1:$P$1,0))*vlookup($B34,'Outdoor Crop Baseline'!$B:$C,2,false)/10^3*(1+index('Outdoor Crop Production NW'!$K$2:$O$137,match( $B34,'Outdoor Crop Production NW'!$D$2:$D$137,0),match( Y$1,'Outdoor Crop Production NW'!$E$1:$I$1,0)))</f>
        <v>0</v>
      </c>
      <c r="Z34" s="77">
        <f t="array" ref="Z34">index('Outdoor Crop Seasonality'!$E$2:$P$138,match( $B34,'Outdoor Crop Seasonality'!$B$2:$B$138,0),match(Z$2,'Outdoor Crop Seasonality'!$E$1:$P$1,0))*vlookup($B34,'Outdoor Crop Baseline'!$B:$C,2,false)/10^3*(1+index('Outdoor Crop Production NW'!$K$2:$O$137,match( $B34,'Outdoor Crop Production NW'!$D$2:$D$137,0),match( Z$1,'Outdoor Crop Production NW'!$E$1:$I$1,0)))</f>
        <v>0</v>
      </c>
    </row>
    <row r="35">
      <c r="A35" s="13" t="s">
        <v>96</v>
      </c>
      <c r="B35" s="13" t="s">
        <v>97</v>
      </c>
      <c r="C35" s="76">
        <f t="array" ref="C35">index('Outdoor Crop Seasonality'!$E$2:$P$138,match( $B35,'Outdoor Crop Seasonality'!$B$2:$B$138,0),match(C$2,'Outdoor Crop Seasonality'!$E$1:$P$1,0))*vlookup($B35,'Outdoor Crop Baseline'!$B:$C,2,false)/10^3*(1+index('Outdoor Crop Production NW'!$K$2:$O$137,match( $B35,'Outdoor Crop Production NW'!$D$2:$D$137,0),match( C$1,'Outdoor Crop Production NW'!$E$1:$I$1,0)))</f>
        <v>20.9822278</v>
      </c>
      <c r="D35" s="76">
        <f t="array" ref="D35">index('Outdoor Crop Seasonality'!$E$2:$P$138,match( $B35,'Outdoor Crop Seasonality'!$B$2:$B$138,0),match(D$2,'Outdoor Crop Seasonality'!$E$1:$P$1,0))*vlookup($B35,'Outdoor Crop Baseline'!$B:$C,2,false)/10^3*(1+index('Outdoor Crop Production NW'!$K$2:$O$137,match( $B35,'Outdoor Crop Production NW'!$D$2:$D$137,0),match( D$1,'Outdoor Crop Production NW'!$E$1:$I$1,0)))</f>
        <v>20.9822278</v>
      </c>
      <c r="E35" s="76">
        <f t="array" ref="E35">index('Outdoor Crop Seasonality'!$E$2:$P$138,match( $B35,'Outdoor Crop Seasonality'!$B$2:$B$138,0),match(E$2,'Outdoor Crop Seasonality'!$E$1:$P$1,0))*vlookup($B35,'Outdoor Crop Baseline'!$B:$C,2,false)/10^3*(1+index('Outdoor Crop Production NW'!$K$2:$O$137,match( $B35,'Outdoor Crop Production NW'!$D$2:$D$137,0),match( E$1,'Outdoor Crop Production NW'!$E$1:$I$1,0)))</f>
        <v>162.806129</v>
      </c>
      <c r="F35" s="76">
        <f t="array" ref="F35">index('Outdoor Crop Seasonality'!$E$2:$P$138,match( $B35,'Outdoor Crop Seasonality'!$B$2:$B$138,0),match(F$2,'Outdoor Crop Seasonality'!$E$1:$P$1,0))*vlookup($B35,'Outdoor Crop Baseline'!$B:$C,2,false)/10^3*(1+index('Outdoor Crop Production NW'!$K$2:$O$137,match( $B35,'Outdoor Crop Production NW'!$D$2:$D$137,0),match( F$1,'Outdoor Crop Production NW'!$E$1:$I$1,0)))</f>
        <v>162.806129</v>
      </c>
      <c r="G35" s="76">
        <f t="array" ref="G35">index('Outdoor Crop Seasonality'!$E$2:$P$138,match( $B35,'Outdoor Crop Seasonality'!$B$2:$B$138,0),match(G$2,'Outdoor Crop Seasonality'!$E$1:$P$1,0))*vlookup($B35,'Outdoor Crop Baseline'!$B:$C,2,false)/10^3*(1+index('Outdoor Crop Production NW'!$K$2:$O$137,match( $B35,'Outdoor Crop Production NW'!$D$2:$D$137,0),match( G$1,'Outdoor Crop Production NW'!$E$1:$I$1,0)))</f>
        <v>141.8239012</v>
      </c>
      <c r="H35" s="76">
        <f t="array" ref="H35">index('Outdoor Crop Seasonality'!$E$2:$P$138,match( $B35,'Outdoor Crop Seasonality'!$B$2:$B$138,0),match(H$2,'Outdoor Crop Seasonality'!$E$1:$P$1,0))*vlookup($B35,'Outdoor Crop Baseline'!$B:$C,2,false)/10^3*(1+index('Outdoor Crop Production NW'!$K$2:$O$137,match( $B35,'Outdoor Crop Production NW'!$D$2:$D$137,0),match( H$1,'Outdoor Crop Production NW'!$E$1:$I$1,0)))</f>
        <v>141.8239012</v>
      </c>
      <c r="I35" s="76">
        <f t="array" ref="I35">index('Outdoor Crop Seasonality'!$E$2:$P$138,match( $B35,'Outdoor Crop Seasonality'!$B$2:$B$138,0),match(I$2,'Outdoor Crop Seasonality'!$E$1:$P$1,0))*vlookup($B35,'Outdoor Crop Baseline'!$B:$C,2,false)/10^3*(1+index('Outdoor Crop Production NW'!$K$2:$O$137,match( $B35,'Outdoor Crop Production NW'!$D$2:$D$137,0),match( I$1,'Outdoor Crop Production NW'!$E$1:$I$1,0)))</f>
        <v>0</v>
      </c>
      <c r="J35" s="76">
        <f t="array" ref="J35">index('Outdoor Crop Seasonality'!$E$2:$P$138,match( $B35,'Outdoor Crop Seasonality'!$B$2:$B$138,0),match(J$2,'Outdoor Crop Seasonality'!$E$1:$P$1,0))*vlookup($B35,'Outdoor Crop Baseline'!$B:$C,2,false)/10^3*(1+index('Outdoor Crop Production NW'!$K$2:$O$137,match( $B35,'Outdoor Crop Production NW'!$D$2:$D$137,0),match( J$1,'Outdoor Crop Production NW'!$E$1:$I$1,0)))</f>
        <v>0</v>
      </c>
      <c r="K35" s="76">
        <f t="array" ref="K35">index('Outdoor Crop Seasonality'!$E$2:$P$138,match( $B35,'Outdoor Crop Seasonality'!$B$2:$B$138,0),match(K$2,'Outdoor Crop Seasonality'!$E$1:$P$1,0))*vlookup($B35,'Outdoor Crop Baseline'!$B:$C,2,false)/10^3*(1+index('Outdoor Crop Production NW'!$K$2:$O$137,match( $B35,'Outdoor Crop Production NW'!$D$2:$D$137,0),match( K$1,'Outdoor Crop Production NW'!$E$1:$I$1,0)))</f>
        <v>0</v>
      </c>
      <c r="L35" s="76">
        <f t="array" ref="L35">index('Outdoor Crop Seasonality'!$E$2:$P$138,match( $B35,'Outdoor Crop Seasonality'!$B$2:$B$138,0),match(L$2,'Outdoor Crop Seasonality'!$E$1:$P$1,0))*vlookup($B35,'Outdoor Crop Baseline'!$B:$C,2,false)/10^3*(1+index('Outdoor Crop Production NW'!$K$2:$O$137,match( $B35,'Outdoor Crop Production NW'!$D$2:$D$137,0),match( L$1,'Outdoor Crop Production NW'!$E$1:$I$1,0)))</f>
        <v>0</v>
      </c>
      <c r="M35" s="76">
        <f t="array" ref="M35">index('Outdoor Crop Seasonality'!$E$2:$P$138,match( $B35,'Outdoor Crop Seasonality'!$B$2:$B$138,0),match(M$2,'Outdoor Crop Seasonality'!$E$1:$P$1,0))*vlookup($B35,'Outdoor Crop Baseline'!$B:$C,2,false)/10^3*(1+index('Outdoor Crop Production NW'!$K$2:$O$137,match( $B35,'Outdoor Crop Production NW'!$D$2:$D$137,0),match( M$1,'Outdoor Crop Production NW'!$E$1:$I$1,0)))</f>
        <v>0</v>
      </c>
      <c r="N35" s="76">
        <f t="array" ref="N35">index('Outdoor Crop Seasonality'!$E$2:$P$138,match( $B35,'Outdoor Crop Seasonality'!$B$2:$B$138,0),match(N$2,'Outdoor Crop Seasonality'!$E$1:$P$1,0))*vlookup($B35,'Outdoor Crop Baseline'!$B:$C,2,false)/10^3*(1+index('Outdoor Crop Production NW'!$K$2:$O$137,match( $B35,'Outdoor Crop Production NW'!$D$2:$D$137,0),match( N$1,'Outdoor Crop Production NW'!$E$1:$I$1,0)))</f>
        <v>0</v>
      </c>
      <c r="O35" s="77">
        <f t="array" ref="O35">index('Outdoor Crop Seasonality'!$E$2:$P$138,match( $B35,'Outdoor Crop Seasonality'!$B$2:$B$138,0),match(O$2,'Outdoor Crop Seasonality'!$E$1:$P$1,0))*vlookup($B35,'Outdoor Crop Baseline'!$B:$C,2,false)/10^3*(1+index('Outdoor Crop Production NW'!$K$2:$O$137,match( $B35,'Outdoor Crop Production NW'!$D$2:$D$137,0),match( O$1,'Outdoor Crop Production NW'!$E$1:$I$1,0)))</f>
        <v>4.454445144</v>
      </c>
      <c r="P35" s="77">
        <f t="array" ref="P35">index('Outdoor Crop Seasonality'!$E$2:$P$138,match( $B35,'Outdoor Crop Seasonality'!$B$2:$B$138,0),match(P$2,'Outdoor Crop Seasonality'!$E$1:$P$1,0))*vlookup($B35,'Outdoor Crop Baseline'!$B:$C,2,false)/10^3*(1+index('Outdoor Crop Production NW'!$K$2:$O$137,match( $B35,'Outdoor Crop Production NW'!$D$2:$D$137,0),match( P$1,'Outdoor Crop Production NW'!$E$1:$I$1,0)))</f>
        <v>4.454445144</v>
      </c>
      <c r="Q35" s="77">
        <f t="array" ref="Q35">index('Outdoor Crop Seasonality'!$E$2:$P$138,match( $B35,'Outdoor Crop Seasonality'!$B$2:$B$138,0),match(Q$2,'Outdoor Crop Seasonality'!$E$1:$P$1,0))*vlookup($B35,'Outdoor Crop Baseline'!$B:$C,2,false)/10^3*(1+index('Outdoor Crop Production NW'!$K$2:$O$137,match( $B35,'Outdoor Crop Production NW'!$D$2:$D$137,0),match( Q$1,'Outdoor Crop Production NW'!$E$1:$I$1,0)))</f>
        <v>34.56310634</v>
      </c>
      <c r="R35" s="77">
        <f t="array" ref="R35">index('Outdoor Crop Seasonality'!$E$2:$P$138,match( $B35,'Outdoor Crop Seasonality'!$B$2:$B$138,0),match(R$2,'Outdoor Crop Seasonality'!$E$1:$P$1,0))*vlookup($B35,'Outdoor Crop Baseline'!$B:$C,2,false)/10^3*(1+index('Outdoor Crop Production NW'!$K$2:$O$137,match( $B35,'Outdoor Crop Production NW'!$D$2:$D$137,0),match( R$1,'Outdoor Crop Production NW'!$E$1:$I$1,0)))</f>
        <v>34.56310634</v>
      </c>
      <c r="S35" s="77">
        <f t="array" ref="S35">index('Outdoor Crop Seasonality'!$E$2:$P$138,match( $B35,'Outdoor Crop Seasonality'!$B$2:$B$138,0),match(S$2,'Outdoor Crop Seasonality'!$E$1:$P$1,0))*vlookup($B35,'Outdoor Crop Baseline'!$B:$C,2,false)/10^3*(1+index('Outdoor Crop Production NW'!$K$2:$O$137,match( $B35,'Outdoor Crop Production NW'!$D$2:$D$137,0),match( S$1,'Outdoor Crop Production NW'!$E$1:$I$1,0)))</f>
        <v>30.1086612</v>
      </c>
      <c r="T35" s="77">
        <f t="array" ref="T35">index('Outdoor Crop Seasonality'!$E$2:$P$138,match( $B35,'Outdoor Crop Seasonality'!$B$2:$B$138,0),match(T$2,'Outdoor Crop Seasonality'!$E$1:$P$1,0))*vlookup($B35,'Outdoor Crop Baseline'!$B:$C,2,false)/10^3*(1+index('Outdoor Crop Production NW'!$K$2:$O$137,match( $B35,'Outdoor Crop Production NW'!$D$2:$D$137,0),match( T$1,'Outdoor Crop Production NW'!$E$1:$I$1,0)))</f>
        <v>30.1086612</v>
      </c>
      <c r="U35" s="77">
        <f t="array" ref="U35">index('Outdoor Crop Seasonality'!$E$2:$P$138,match( $B35,'Outdoor Crop Seasonality'!$B$2:$B$138,0),match(U$2,'Outdoor Crop Seasonality'!$E$1:$P$1,0))*vlookup($B35,'Outdoor Crop Baseline'!$B:$C,2,false)/10^3*(1+index('Outdoor Crop Production NW'!$K$2:$O$137,match( $B35,'Outdoor Crop Production NW'!$D$2:$D$137,0),match( U$1,'Outdoor Crop Production NW'!$E$1:$I$1,0)))</f>
        <v>0</v>
      </c>
      <c r="V35" s="77">
        <f t="array" ref="V35">index('Outdoor Crop Seasonality'!$E$2:$P$138,match( $B35,'Outdoor Crop Seasonality'!$B$2:$B$138,0),match(V$2,'Outdoor Crop Seasonality'!$E$1:$P$1,0))*vlookup($B35,'Outdoor Crop Baseline'!$B:$C,2,false)/10^3*(1+index('Outdoor Crop Production NW'!$K$2:$O$137,match( $B35,'Outdoor Crop Production NW'!$D$2:$D$137,0),match( V$1,'Outdoor Crop Production NW'!$E$1:$I$1,0)))</f>
        <v>0</v>
      </c>
      <c r="W35" s="77">
        <f t="array" ref="W35">index('Outdoor Crop Seasonality'!$E$2:$P$138,match( $B35,'Outdoor Crop Seasonality'!$B$2:$B$138,0),match(W$2,'Outdoor Crop Seasonality'!$E$1:$P$1,0))*vlookup($B35,'Outdoor Crop Baseline'!$B:$C,2,false)/10^3*(1+index('Outdoor Crop Production NW'!$K$2:$O$137,match( $B35,'Outdoor Crop Production NW'!$D$2:$D$137,0),match( W$1,'Outdoor Crop Production NW'!$E$1:$I$1,0)))</f>
        <v>0</v>
      </c>
      <c r="X35" s="77">
        <f t="array" ref="X35">index('Outdoor Crop Seasonality'!$E$2:$P$138,match( $B35,'Outdoor Crop Seasonality'!$B$2:$B$138,0),match(X$2,'Outdoor Crop Seasonality'!$E$1:$P$1,0))*vlookup($B35,'Outdoor Crop Baseline'!$B:$C,2,false)/10^3*(1+index('Outdoor Crop Production NW'!$K$2:$O$137,match( $B35,'Outdoor Crop Production NW'!$D$2:$D$137,0),match( X$1,'Outdoor Crop Production NW'!$E$1:$I$1,0)))</f>
        <v>0</v>
      </c>
      <c r="Y35" s="77">
        <f t="array" ref="Y35">index('Outdoor Crop Seasonality'!$E$2:$P$138,match( $B35,'Outdoor Crop Seasonality'!$B$2:$B$138,0),match(Y$2,'Outdoor Crop Seasonality'!$E$1:$P$1,0))*vlookup($B35,'Outdoor Crop Baseline'!$B:$C,2,false)/10^3*(1+index('Outdoor Crop Production NW'!$K$2:$O$137,match( $B35,'Outdoor Crop Production NW'!$D$2:$D$137,0),match( Y$1,'Outdoor Crop Production NW'!$E$1:$I$1,0)))</f>
        <v>0</v>
      </c>
      <c r="Z35" s="77">
        <f t="array" ref="Z35">index('Outdoor Crop Seasonality'!$E$2:$P$138,match( $B35,'Outdoor Crop Seasonality'!$B$2:$B$138,0),match(Z$2,'Outdoor Crop Seasonality'!$E$1:$P$1,0))*vlookup($B35,'Outdoor Crop Baseline'!$B:$C,2,false)/10^3*(1+index('Outdoor Crop Production NW'!$K$2:$O$137,match( $B35,'Outdoor Crop Production NW'!$D$2:$D$137,0),match( Z$1,'Outdoor Crop Production NW'!$E$1:$I$1,0)))</f>
        <v>0</v>
      </c>
    </row>
    <row r="36">
      <c r="A36" s="13" t="s">
        <v>98</v>
      </c>
      <c r="B36" s="13" t="s">
        <v>99</v>
      </c>
      <c r="C36" s="76">
        <f t="array" ref="C36">index('Outdoor Crop Seasonality'!$E$2:$P$138,match( $B36,'Outdoor Crop Seasonality'!$B$2:$B$138,0),match(C$2,'Outdoor Crop Seasonality'!$E$1:$P$1,0))*vlookup($B36,'Outdoor Crop Baseline'!$B:$C,2,false)/10^3*(1+index('Outdoor Crop Production NW'!$K$2:$O$137,match( $B36,'Outdoor Crop Production NW'!$D$2:$D$137,0),match( C$1,'Outdoor Crop Production NW'!$E$1:$I$1,0)))</f>
        <v>0</v>
      </c>
      <c r="D36" s="76">
        <f t="array" ref="D36">index('Outdoor Crop Seasonality'!$E$2:$P$138,match( $B36,'Outdoor Crop Seasonality'!$B$2:$B$138,0),match(D$2,'Outdoor Crop Seasonality'!$E$1:$P$1,0))*vlookup($B36,'Outdoor Crop Baseline'!$B:$C,2,false)/10^3*(1+index('Outdoor Crop Production NW'!$K$2:$O$137,match( $B36,'Outdoor Crop Production NW'!$D$2:$D$137,0),match( D$1,'Outdoor Crop Production NW'!$E$1:$I$1,0)))</f>
        <v>0</v>
      </c>
      <c r="E36" s="76">
        <f t="array" ref="E36">index('Outdoor Crop Seasonality'!$E$2:$P$138,match( $B36,'Outdoor Crop Seasonality'!$B$2:$B$138,0),match(E$2,'Outdoor Crop Seasonality'!$E$1:$P$1,0))*vlookup($B36,'Outdoor Crop Baseline'!$B:$C,2,false)/10^3*(1+index('Outdoor Crop Production NW'!$K$2:$O$137,match( $B36,'Outdoor Crop Production NW'!$D$2:$D$137,0),match( E$1,'Outdoor Crop Production NW'!$E$1:$I$1,0)))</f>
        <v>0</v>
      </c>
      <c r="F36" s="76">
        <f t="array" ref="F36">index('Outdoor Crop Seasonality'!$E$2:$P$138,match( $B36,'Outdoor Crop Seasonality'!$B$2:$B$138,0),match(F$2,'Outdoor Crop Seasonality'!$E$1:$P$1,0))*vlookup($B36,'Outdoor Crop Baseline'!$B:$C,2,false)/10^3*(1+index('Outdoor Crop Production NW'!$K$2:$O$137,match( $B36,'Outdoor Crop Production NW'!$D$2:$D$137,0),match( F$1,'Outdoor Crop Production NW'!$E$1:$I$1,0)))</f>
        <v>0</v>
      </c>
      <c r="G36" s="76">
        <f t="array" ref="G36">index('Outdoor Crop Seasonality'!$E$2:$P$138,match( $B36,'Outdoor Crop Seasonality'!$B$2:$B$138,0),match(G$2,'Outdoor Crop Seasonality'!$E$1:$P$1,0))*vlookup($B36,'Outdoor Crop Baseline'!$B:$C,2,false)/10^3*(1+index('Outdoor Crop Production NW'!$K$2:$O$137,match( $B36,'Outdoor Crop Production NW'!$D$2:$D$137,0),match( G$1,'Outdoor Crop Production NW'!$E$1:$I$1,0)))</f>
        <v>0</v>
      </c>
      <c r="H36" s="76">
        <f t="array" ref="H36">index('Outdoor Crop Seasonality'!$E$2:$P$138,match( $B36,'Outdoor Crop Seasonality'!$B$2:$B$138,0),match(H$2,'Outdoor Crop Seasonality'!$E$1:$P$1,0))*vlookup($B36,'Outdoor Crop Baseline'!$B:$C,2,false)/10^3*(1+index('Outdoor Crop Production NW'!$K$2:$O$137,match( $B36,'Outdoor Crop Production NW'!$D$2:$D$137,0),match( H$1,'Outdoor Crop Production NW'!$E$1:$I$1,0)))</f>
        <v>859.477052</v>
      </c>
      <c r="I36" s="76">
        <f t="array" ref="I36">index('Outdoor Crop Seasonality'!$E$2:$P$138,match( $B36,'Outdoor Crop Seasonality'!$B$2:$B$138,0),match(I$2,'Outdoor Crop Seasonality'!$E$1:$P$1,0))*vlookup($B36,'Outdoor Crop Baseline'!$B:$C,2,false)/10^3*(1+index('Outdoor Crop Production NW'!$K$2:$O$137,match( $B36,'Outdoor Crop Production NW'!$D$2:$D$137,0),match( I$1,'Outdoor Crop Production NW'!$E$1:$I$1,0)))</f>
        <v>859.477052</v>
      </c>
      <c r="J36" s="76">
        <f t="array" ref="J36">index('Outdoor Crop Seasonality'!$E$2:$P$138,match( $B36,'Outdoor Crop Seasonality'!$B$2:$B$138,0),match(J$2,'Outdoor Crop Seasonality'!$E$1:$P$1,0))*vlookup($B36,'Outdoor Crop Baseline'!$B:$C,2,false)/10^3*(1+index('Outdoor Crop Production NW'!$K$2:$O$137,match( $B36,'Outdoor Crop Production NW'!$D$2:$D$137,0),match( J$1,'Outdoor Crop Production NW'!$E$1:$I$1,0)))</f>
        <v>859.477052</v>
      </c>
      <c r="K36" s="76">
        <f t="array" ref="K36">index('Outdoor Crop Seasonality'!$E$2:$P$138,match( $B36,'Outdoor Crop Seasonality'!$B$2:$B$138,0),match(K$2,'Outdoor Crop Seasonality'!$E$1:$P$1,0))*vlookup($B36,'Outdoor Crop Baseline'!$B:$C,2,false)/10^3*(1+index('Outdoor Crop Production NW'!$K$2:$O$137,match( $B36,'Outdoor Crop Production NW'!$D$2:$D$137,0),match( K$1,'Outdoor Crop Production NW'!$E$1:$I$1,0)))</f>
        <v>859.477052</v>
      </c>
      <c r="L36" s="76">
        <f t="array" ref="L36">index('Outdoor Crop Seasonality'!$E$2:$P$138,match( $B36,'Outdoor Crop Seasonality'!$B$2:$B$138,0),match(L$2,'Outdoor Crop Seasonality'!$E$1:$P$1,0))*vlookup($B36,'Outdoor Crop Baseline'!$B:$C,2,false)/10^3*(1+index('Outdoor Crop Production NW'!$K$2:$O$137,match( $B36,'Outdoor Crop Production NW'!$D$2:$D$137,0),match( L$1,'Outdoor Crop Production NW'!$E$1:$I$1,0)))</f>
        <v>0</v>
      </c>
      <c r="M36" s="76">
        <f t="array" ref="M36">index('Outdoor Crop Seasonality'!$E$2:$P$138,match( $B36,'Outdoor Crop Seasonality'!$B$2:$B$138,0),match(M$2,'Outdoor Crop Seasonality'!$E$1:$P$1,0))*vlookup($B36,'Outdoor Crop Baseline'!$B:$C,2,false)/10^3*(1+index('Outdoor Crop Production NW'!$K$2:$O$137,match( $B36,'Outdoor Crop Production NW'!$D$2:$D$137,0),match( M$1,'Outdoor Crop Production NW'!$E$1:$I$1,0)))</f>
        <v>0</v>
      </c>
      <c r="N36" s="76">
        <f t="array" ref="N36">index('Outdoor Crop Seasonality'!$E$2:$P$138,match( $B36,'Outdoor Crop Seasonality'!$B$2:$B$138,0),match(N$2,'Outdoor Crop Seasonality'!$E$1:$P$1,0))*vlookup($B36,'Outdoor Crop Baseline'!$B:$C,2,false)/10^3*(1+index('Outdoor Crop Production NW'!$K$2:$O$137,match( $B36,'Outdoor Crop Production NW'!$D$2:$D$137,0),match( N$1,'Outdoor Crop Production NW'!$E$1:$I$1,0)))</f>
        <v>0</v>
      </c>
      <c r="O36" s="77">
        <f t="array" ref="O36">index('Outdoor Crop Seasonality'!$E$2:$P$138,match( $B36,'Outdoor Crop Seasonality'!$B$2:$B$138,0),match(O$2,'Outdoor Crop Seasonality'!$E$1:$P$1,0))*vlookup($B36,'Outdoor Crop Baseline'!$B:$C,2,false)/10^3*(1+index('Outdoor Crop Production NW'!$K$2:$O$137,match( $B36,'Outdoor Crop Production NW'!$D$2:$D$137,0),match( O$1,'Outdoor Crop Production NW'!$E$1:$I$1,0)))</f>
        <v>0</v>
      </c>
      <c r="P36" s="77">
        <f t="array" ref="P36">index('Outdoor Crop Seasonality'!$E$2:$P$138,match( $B36,'Outdoor Crop Seasonality'!$B$2:$B$138,0),match(P$2,'Outdoor Crop Seasonality'!$E$1:$P$1,0))*vlookup($B36,'Outdoor Crop Baseline'!$B:$C,2,false)/10^3*(1+index('Outdoor Crop Production NW'!$K$2:$O$137,match( $B36,'Outdoor Crop Production NW'!$D$2:$D$137,0),match( P$1,'Outdoor Crop Production NW'!$E$1:$I$1,0)))</f>
        <v>0</v>
      </c>
      <c r="Q36" s="77">
        <f t="array" ref="Q36">index('Outdoor Crop Seasonality'!$E$2:$P$138,match( $B36,'Outdoor Crop Seasonality'!$B$2:$B$138,0),match(Q$2,'Outdoor Crop Seasonality'!$E$1:$P$1,0))*vlookup($B36,'Outdoor Crop Baseline'!$B:$C,2,false)/10^3*(1+index('Outdoor Crop Production NW'!$K$2:$O$137,match( $B36,'Outdoor Crop Production NW'!$D$2:$D$137,0),match( Q$1,'Outdoor Crop Production NW'!$E$1:$I$1,0)))</f>
        <v>0</v>
      </c>
      <c r="R36" s="77">
        <f t="array" ref="R36">index('Outdoor Crop Seasonality'!$E$2:$P$138,match( $B36,'Outdoor Crop Seasonality'!$B$2:$B$138,0),match(R$2,'Outdoor Crop Seasonality'!$E$1:$P$1,0))*vlookup($B36,'Outdoor Crop Baseline'!$B:$C,2,false)/10^3*(1+index('Outdoor Crop Production NW'!$K$2:$O$137,match( $B36,'Outdoor Crop Production NW'!$D$2:$D$137,0),match( R$1,'Outdoor Crop Production NW'!$E$1:$I$1,0)))</f>
        <v>0</v>
      </c>
      <c r="S36" s="77">
        <f t="array" ref="S36">index('Outdoor Crop Seasonality'!$E$2:$P$138,match( $B36,'Outdoor Crop Seasonality'!$B$2:$B$138,0),match(S$2,'Outdoor Crop Seasonality'!$E$1:$P$1,0))*vlookup($B36,'Outdoor Crop Baseline'!$B:$C,2,false)/10^3*(1+index('Outdoor Crop Production NW'!$K$2:$O$137,match( $B36,'Outdoor Crop Production NW'!$D$2:$D$137,0),match( S$1,'Outdoor Crop Production NW'!$E$1:$I$1,0)))</f>
        <v>0</v>
      </c>
      <c r="T36" s="77">
        <f t="array" ref="T36">index('Outdoor Crop Seasonality'!$E$2:$P$138,match( $B36,'Outdoor Crop Seasonality'!$B$2:$B$138,0),match(T$2,'Outdoor Crop Seasonality'!$E$1:$P$1,0))*vlookup($B36,'Outdoor Crop Baseline'!$B:$C,2,false)/10^3*(1+index('Outdoor Crop Production NW'!$K$2:$O$137,match( $B36,'Outdoor Crop Production NW'!$D$2:$D$137,0),match( T$1,'Outdoor Crop Production NW'!$E$1:$I$1,0)))</f>
        <v>802.8206251</v>
      </c>
      <c r="U36" s="77">
        <f t="array" ref="U36">index('Outdoor Crop Seasonality'!$E$2:$P$138,match( $B36,'Outdoor Crop Seasonality'!$B$2:$B$138,0),match(U$2,'Outdoor Crop Seasonality'!$E$1:$P$1,0))*vlookup($B36,'Outdoor Crop Baseline'!$B:$C,2,false)/10^3*(1+index('Outdoor Crop Production NW'!$K$2:$O$137,match( $B36,'Outdoor Crop Production NW'!$D$2:$D$137,0),match( U$1,'Outdoor Crop Production NW'!$E$1:$I$1,0)))</f>
        <v>802.8206251</v>
      </c>
      <c r="V36" s="77">
        <f t="array" ref="V36">index('Outdoor Crop Seasonality'!$E$2:$P$138,match( $B36,'Outdoor Crop Seasonality'!$B$2:$B$138,0),match(V$2,'Outdoor Crop Seasonality'!$E$1:$P$1,0))*vlookup($B36,'Outdoor Crop Baseline'!$B:$C,2,false)/10^3*(1+index('Outdoor Crop Production NW'!$K$2:$O$137,match( $B36,'Outdoor Crop Production NW'!$D$2:$D$137,0),match( V$1,'Outdoor Crop Production NW'!$E$1:$I$1,0)))</f>
        <v>802.8206251</v>
      </c>
      <c r="W36" s="77">
        <f t="array" ref="W36">index('Outdoor Crop Seasonality'!$E$2:$P$138,match( $B36,'Outdoor Crop Seasonality'!$B$2:$B$138,0),match(W$2,'Outdoor Crop Seasonality'!$E$1:$P$1,0))*vlookup($B36,'Outdoor Crop Baseline'!$B:$C,2,false)/10^3*(1+index('Outdoor Crop Production NW'!$K$2:$O$137,match( $B36,'Outdoor Crop Production NW'!$D$2:$D$137,0),match( W$1,'Outdoor Crop Production NW'!$E$1:$I$1,0)))</f>
        <v>802.8206251</v>
      </c>
      <c r="X36" s="77">
        <f t="array" ref="X36">index('Outdoor Crop Seasonality'!$E$2:$P$138,match( $B36,'Outdoor Crop Seasonality'!$B$2:$B$138,0),match(X$2,'Outdoor Crop Seasonality'!$E$1:$P$1,0))*vlookup($B36,'Outdoor Crop Baseline'!$B:$C,2,false)/10^3*(1+index('Outdoor Crop Production NW'!$K$2:$O$137,match( $B36,'Outdoor Crop Production NW'!$D$2:$D$137,0),match( X$1,'Outdoor Crop Production NW'!$E$1:$I$1,0)))</f>
        <v>0</v>
      </c>
      <c r="Y36" s="77">
        <f t="array" ref="Y36">index('Outdoor Crop Seasonality'!$E$2:$P$138,match( $B36,'Outdoor Crop Seasonality'!$B$2:$B$138,0),match(Y$2,'Outdoor Crop Seasonality'!$E$1:$P$1,0))*vlookup($B36,'Outdoor Crop Baseline'!$B:$C,2,false)/10^3*(1+index('Outdoor Crop Production NW'!$K$2:$O$137,match( $B36,'Outdoor Crop Production NW'!$D$2:$D$137,0),match( Y$1,'Outdoor Crop Production NW'!$E$1:$I$1,0)))</f>
        <v>0</v>
      </c>
      <c r="Z36" s="77">
        <f t="array" ref="Z36">index('Outdoor Crop Seasonality'!$E$2:$P$138,match( $B36,'Outdoor Crop Seasonality'!$B$2:$B$138,0),match(Z$2,'Outdoor Crop Seasonality'!$E$1:$P$1,0))*vlookup($B36,'Outdoor Crop Baseline'!$B:$C,2,false)/10^3*(1+index('Outdoor Crop Production NW'!$K$2:$O$137,match( $B36,'Outdoor Crop Production NW'!$D$2:$D$137,0),match( Z$1,'Outdoor Crop Production NW'!$E$1:$I$1,0)))</f>
        <v>0</v>
      </c>
    </row>
    <row r="37">
      <c r="A37" s="13" t="s">
        <v>100</v>
      </c>
      <c r="B37" s="13" t="s">
        <v>101</v>
      </c>
      <c r="C37" s="76">
        <f t="array" ref="C37">index('Outdoor Crop Seasonality'!$E$2:$P$138,match( $B37,'Outdoor Crop Seasonality'!$B$2:$B$138,0),match(C$2,'Outdoor Crop Seasonality'!$E$1:$P$1,0))*vlookup($B37,'Outdoor Crop Baseline'!$B:$C,2,false)/10^3*(1+index('Outdoor Crop Production NW'!$K$2:$O$137,match( $B37,'Outdoor Crop Production NW'!$D$2:$D$137,0),match( C$1,'Outdoor Crop Production NW'!$E$1:$I$1,0)))</f>
        <v>188.1836234</v>
      </c>
      <c r="D37" s="76">
        <f t="array" ref="D37">index('Outdoor Crop Seasonality'!$E$2:$P$138,match( $B37,'Outdoor Crop Seasonality'!$B$2:$B$138,0),match(D$2,'Outdoor Crop Seasonality'!$E$1:$P$1,0))*vlookup($B37,'Outdoor Crop Baseline'!$B:$C,2,false)/10^3*(1+index('Outdoor Crop Production NW'!$K$2:$O$137,match( $B37,'Outdoor Crop Production NW'!$D$2:$D$137,0),match( D$1,'Outdoor Crop Production NW'!$E$1:$I$1,0)))</f>
        <v>188.1836234</v>
      </c>
      <c r="E37" s="76">
        <f t="array" ref="E37">index('Outdoor Crop Seasonality'!$E$2:$P$138,match( $B37,'Outdoor Crop Seasonality'!$B$2:$B$138,0),match(E$2,'Outdoor Crop Seasonality'!$E$1:$P$1,0))*vlookup($B37,'Outdoor Crop Baseline'!$B:$C,2,false)/10^3*(1+index('Outdoor Crop Production NW'!$K$2:$O$137,match( $B37,'Outdoor Crop Production NW'!$D$2:$D$137,0),match( E$1,'Outdoor Crop Production NW'!$E$1:$I$1,0)))</f>
        <v>188.1836234</v>
      </c>
      <c r="F37" s="76">
        <f t="array" ref="F37">index('Outdoor Crop Seasonality'!$E$2:$P$138,match( $B37,'Outdoor Crop Seasonality'!$B$2:$B$138,0),match(F$2,'Outdoor Crop Seasonality'!$E$1:$P$1,0))*vlookup($B37,'Outdoor Crop Baseline'!$B:$C,2,false)/10^3*(1+index('Outdoor Crop Production NW'!$K$2:$O$137,match( $B37,'Outdoor Crop Production NW'!$D$2:$D$137,0),match( F$1,'Outdoor Crop Production NW'!$E$1:$I$1,0)))</f>
        <v>188.1836234</v>
      </c>
      <c r="G37" s="76">
        <f t="array" ref="G37">index('Outdoor Crop Seasonality'!$E$2:$P$138,match( $B37,'Outdoor Crop Seasonality'!$B$2:$B$138,0),match(G$2,'Outdoor Crop Seasonality'!$E$1:$P$1,0))*vlookup($B37,'Outdoor Crop Baseline'!$B:$C,2,false)/10^3*(1+index('Outdoor Crop Production NW'!$K$2:$O$137,match( $B37,'Outdoor Crop Production NW'!$D$2:$D$137,0),match( G$1,'Outdoor Crop Production NW'!$E$1:$I$1,0)))</f>
        <v>0</v>
      </c>
      <c r="H37" s="76">
        <f t="array" ref="H37">index('Outdoor Crop Seasonality'!$E$2:$P$138,match( $B37,'Outdoor Crop Seasonality'!$B$2:$B$138,0),match(H$2,'Outdoor Crop Seasonality'!$E$1:$P$1,0))*vlookup($B37,'Outdoor Crop Baseline'!$B:$C,2,false)/10^3*(1+index('Outdoor Crop Production NW'!$K$2:$O$137,match( $B37,'Outdoor Crop Production NW'!$D$2:$D$137,0),match( H$1,'Outdoor Crop Production NW'!$E$1:$I$1,0)))</f>
        <v>2003.619654</v>
      </c>
      <c r="I37" s="76">
        <f t="array" ref="I37">index('Outdoor Crop Seasonality'!$E$2:$P$138,match( $B37,'Outdoor Crop Seasonality'!$B$2:$B$138,0),match(I$2,'Outdoor Crop Seasonality'!$E$1:$P$1,0))*vlookup($B37,'Outdoor Crop Baseline'!$B:$C,2,false)/10^3*(1+index('Outdoor Crop Production NW'!$K$2:$O$137,match( $B37,'Outdoor Crop Production NW'!$D$2:$D$137,0),match( I$1,'Outdoor Crop Production NW'!$E$1:$I$1,0)))</f>
        <v>2003.619654</v>
      </c>
      <c r="J37" s="76">
        <f t="array" ref="J37">index('Outdoor Crop Seasonality'!$E$2:$P$138,match( $B37,'Outdoor Crop Seasonality'!$B$2:$B$138,0),match(J$2,'Outdoor Crop Seasonality'!$E$1:$P$1,0))*vlookup($B37,'Outdoor Crop Baseline'!$B:$C,2,false)/10^3*(1+index('Outdoor Crop Production NW'!$K$2:$O$137,match( $B37,'Outdoor Crop Production NW'!$D$2:$D$137,0),match( J$1,'Outdoor Crop Production NW'!$E$1:$I$1,0)))</f>
        <v>2003.619654</v>
      </c>
      <c r="K37" s="76">
        <f t="array" ref="K37">index('Outdoor Crop Seasonality'!$E$2:$P$138,match( $B37,'Outdoor Crop Seasonality'!$B$2:$B$138,0),match(K$2,'Outdoor Crop Seasonality'!$E$1:$P$1,0))*vlookup($B37,'Outdoor Crop Baseline'!$B:$C,2,false)/10^3*(1+index('Outdoor Crop Production NW'!$K$2:$O$137,match( $B37,'Outdoor Crop Production NW'!$D$2:$D$137,0),match( K$1,'Outdoor Crop Production NW'!$E$1:$I$1,0)))</f>
        <v>2003.619654</v>
      </c>
      <c r="L37" s="76">
        <f t="array" ref="L37">index('Outdoor Crop Seasonality'!$E$2:$P$138,match( $B37,'Outdoor Crop Seasonality'!$B$2:$B$138,0),match(L$2,'Outdoor Crop Seasonality'!$E$1:$P$1,0))*vlookup($B37,'Outdoor Crop Baseline'!$B:$C,2,false)/10^3*(1+index('Outdoor Crop Production NW'!$K$2:$O$137,match( $B37,'Outdoor Crop Production NW'!$D$2:$D$137,0),match( L$1,'Outdoor Crop Production NW'!$E$1:$I$1,0)))</f>
        <v>0</v>
      </c>
      <c r="M37" s="76">
        <f t="array" ref="M37">index('Outdoor Crop Seasonality'!$E$2:$P$138,match( $B37,'Outdoor Crop Seasonality'!$B$2:$B$138,0),match(M$2,'Outdoor Crop Seasonality'!$E$1:$P$1,0))*vlookup($B37,'Outdoor Crop Baseline'!$B:$C,2,false)/10^3*(1+index('Outdoor Crop Production NW'!$K$2:$O$137,match( $B37,'Outdoor Crop Production NW'!$D$2:$D$137,0),match( M$1,'Outdoor Crop Production NW'!$E$1:$I$1,0)))</f>
        <v>0</v>
      </c>
      <c r="N37" s="76">
        <f t="array" ref="N37">index('Outdoor Crop Seasonality'!$E$2:$P$138,match( $B37,'Outdoor Crop Seasonality'!$B$2:$B$138,0),match(N$2,'Outdoor Crop Seasonality'!$E$1:$P$1,0))*vlookup($B37,'Outdoor Crop Baseline'!$B:$C,2,false)/10^3*(1+index('Outdoor Crop Production NW'!$K$2:$O$137,match( $B37,'Outdoor Crop Production NW'!$D$2:$D$137,0),match( N$1,'Outdoor Crop Production NW'!$E$1:$I$1,0)))</f>
        <v>0</v>
      </c>
      <c r="O37" s="77">
        <f t="array" ref="O37">index('Outdoor Crop Seasonality'!$E$2:$P$138,match( $B37,'Outdoor Crop Seasonality'!$B$2:$B$138,0),match(O$2,'Outdoor Crop Seasonality'!$E$1:$P$1,0))*vlookup($B37,'Outdoor Crop Baseline'!$B:$C,2,false)/10^3*(1+index('Outdoor Crop Production NW'!$K$2:$O$137,match( $B37,'Outdoor Crop Production NW'!$D$2:$D$137,0),match( O$1,'Outdoor Crop Production NW'!$E$1:$I$1,0)))</f>
        <v>34.14441158</v>
      </c>
      <c r="P37" s="77">
        <f t="array" ref="P37">index('Outdoor Crop Seasonality'!$E$2:$P$138,match( $B37,'Outdoor Crop Seasonality'!$B$2:$B$138,0),match(P$2,'Outdoor Crop Seasonality'!$E$1:$P$1,0))*vlookup($B37,'Outdoor Crop Baseline'!$B:$C,2,false)/10^3*(1+index('Outdoor Crop Production NW'!$K$2:$O$137,match( $B37,'Outdoor Crop Production NW'!$D$2:$D$137,0),match( P$1,'Outdoor Crop Production NW'!$E$1:$I$1,0)))</f>
        <v>34.14441158</v>
      </c>
      <c r="Q37" s="77">
        <f t="array" ref="Q37">index('Outdoor Crop Seasonality'!$E$2:$P$138,match( $B37,'Outdoor Crop Seasonality'!$B$2:$B$138,0),match(Q$2,'Outdoor Crop Seasonality'!$E$1:$P$1,0))*vlookup($B37,'Outdoor Crop Baseline'!$B:$C,2,false)/10^3*(1+index('Outdoor Crop Production NW'!$K$2:$O$137,match( $B37,'Outdoor Crop Production NW'!$D$2:$D$137,0),match( Q$1,'Outdoor Crop Production NW'!$E$1:$I$1,0)))</f>
        <v>34.14441158</v>
      </c>
      <c r="R37" s="77">
        <f t="array" ref="R37">index('Outdoor Crop Seasonality'!$E$2:$P$138,match( $B37,'Outdoor Crop Seasonality'!$B$2:$B$138,0),match(R$2,'Outdoor Crop Seasonality'!$E$1:$P$1,0))*vlookup($B37,'Outdoor Crop Baseline'!$B:$C,2,false)/10^3*(1+index('Outdoor Crop Production NW'!$K$2:$O$137,match( $B37,'Outdoor Crop Production NW'!$D$2:$D$137,0),match( R$1,'Outdoor Crop Production NW'!$E$1:$I$1,0)))</f>
        <v>34.14441158</v>
      </c>
      <c r="S37" s="77">
        <f t="array" ref="S37">index('Outdoor Crop Seasonality'!$E$2:$P$138,match( $B37,'Outdoor Crop Seasonality'!$B$2:$B$138,0),match(S$2,'Outdoor Crop Seasonality'!$E$1:$P$1,0))*vlookup($B37,'Outdoor Crop Baseline'!$B:$C,2,false)/10^3*(1+index('Outdoor Crop Production NW'!$K$2:$O$137,match( $B37,'Outdoor Crop Production NW'!$D$2:$D$137,0),match( S$1,'Outdoor Crop Production NW'!$E$1:$I$1,0)))</f>
        <v>0</v>
      </c>
      <c r="T37" s="77">
        <f t="array" ref="T37">index('Outdoor Crop Seasonality'!$E$2:$P$138,match( $B37,'Outdoor Crop Seasonality'!$B$2:$B$138,0),match(T$2,'Outdoor Crop Seasonality'!$E$1:$P$1,0))*vlookup($B37,'Outdoor Crop Baseline'!$B:$C,2,false)/10^3*(1+index('Outdoor Crop Production NW'!$K$2:$O$137,match( $B37,'Outdoor Crop Production NW'!$D$2:$D$137,0),match( T$1,'Outdoor Crop Production NW'!$E$1:$I$1,0)))</f>
        <v>363.5407421</v>
      </c>
      <c r="U37" s="77">
        <f t="array" ref="U37">index('Outdoor Crop Seasonality'!$E$2:$P$138,match( $B37,'Outdoor Crop Seasonality'!$B$2:$B$138,0),match(U$2,'Outdoor Crop Seasonality'!$E$1:$P$1,0))*vlookup($B37,'Outdoor Crop Baseline'!$B:$C,2,false)/10^3*(1+index('Outdoor Crop Production NW'!$K$2:$O$137,match( $B37,'Outdoor Crop Production NW'!$D$2:$D$137,0),match( U$1,'Outdoor Crop Production NW'!$E$1:$I$1,0)))</f>
        <v>363.5407421</v>
      </c>
      <c r="V37" s="77">
        <f t="array" ref="V37">index('Outdoor Crop Seasonality'!$E$2:$P$138,match( $B37,'Outdoor Crop Seasonality'!$B$2:$B$138,0),match(V$2,'Outdoor Crop Seasonality'!$E$1:$P$1,0))*vlookup($B37,'Outdoor Crop Baseline'!$B:$C,2,false)/10^3*(1+index('Outdoor Crop Production NW'!$K$2:$O$137,match( $B37,'Outdoor Crop Production NW'!$D$2:$D$137,0),match( V$1,'Outdoor Crop Production NW'!$E$1:$I$1,0)))</f>
        <v>363.5407421</v>
      </c>
      <c r="W37" s="77">
        <f t="array" ref="W37">index('Outdoor Crop Seasonality'!$E$2:$P$138,match( $B37,'Outdoor Crop Seasonality'!$B$2:$B$138,0),match(W$2,'Outdoor Crop Seasonality'!$E$1:$P$1,0))*vlookup($B37,'Outdoor Crop Baseline'!$B:$C,2,false)/10^3*(1+index('Outdoor Crop Production NW'!$K$2:$O$137,match( $B37,'Outdoor Crop Production NW'!$D$2:$D$137,0),match( W$1,'Outdoor Crop Production NW'!$E$1:$I$1,0)))</f>
        <v>363.5407421</v>
      </c>
      <c r="X37" s="77">
        <f t="array" ref="X37">index('Outdoor Crop Seasonality'!$E$2:$P$138,match( $B37,'Outdoor Crop Seasonality'!$B$2:$B$138,0),match(X$2,'Outdoor Crop Seasonality'!$E$1:$P$1,0))*vlookup($B37,'Outdoor Crop Baseline'!$B:$C,2,false)/10^3*(1+index('Outdoor Crop Production NW'!$K$2:$O$137,match( $B37,'Outdoor Crop Production NW'!$D$2:$D$137,0),match( X$1,'Outdoor Crop Production NW'!$E$1:$I$1,0)))</f>
        <v>0</v>
      </c>
      <c r="Y37" s="77">
        <f t="array" ref="Y37">index('Outdoor Crop Seasonality'!$E$2:$P$138,match( $B37,'Outdoor Crop Seasonality'!$B$2:$B$138,0),match(Y$2,'Outdoor Crop Seasonality'!$E$1:$P$1,0))*vlookup($B37,'Outdoor Crop Baseline'!$B:$C,2,false)/10^3*(1+index('Outdoor Crop Production NW'!$K$2:$O$137,match( $B37,'Outdoor Crop Production NW'!$D$2:$D$137,0),match( Y$1,'Outdoor Crop Production NW'!$E$1:$I$1,0)))</f>
        <v>0</v>
      </c>
      <c r="Z37" s="77">
        <f t="array" ref="Z37">index('Outdoor Crop Seasonality'!$E$2:$P$138,match( $B37,'Outdoor Crop Seasonality'!$B$2:$B$138,0),match(Z$2,'Outdoor Crop Seasonality'!$E$1:$P$1,0))*vlookup($B37,'Outdoor Crop Baseline'!$B:$C,2,false)/10^3*(1+index('Outdoor Crop Production NW'!$K$2:$O$137,match( $B37,'Outdoor Crop Production NW'!$D$2:$D$137,0),match( Z$1,'Outdoor Crop Production NW'!$E$1:$I$1,0)))</f>
        <v>0</v>
      </c>
    </row>
    <row r="38">
      <c r="A38" s="13" t="s">
        <v>102</v>
      </c>
      <c r="B38" s="13" t="s">
        <v>103</v>
      </c>
      <c r="C38" s="76">
        <f t="array" ref="C38">index('Outdoor Crop Seasonality'!$E$2:$P$138,match( $B38,'Outdoor Crop Seasonality'!$B$2:$B$138,0),match(C$2,'Outdoor Crop Seasonality'!$E$1:$P$1,0))*vlookup($B38,'Outdoor Crop Baseline'!$B:$C,2,false)/10^3*(1+index('Outdoor Crop Production NW'!$K$2:$O$137,match( $B38,'Outdoor Crop Production NW'!$D$2:$D$137,0),match( C$1,'Outdoor Crop Production NW'!$E$1:$I$1,0)))</f>
        <v>0</v>
      </c>
      <c r="D38" s="76">
        <f t="array" ref="D38">index('Outdoor Crop Seasonality'!$E$2:$P$138,match( $B38,'Outdoor Crop Seasonality'!$B$2:$B$138,0),match(D$2,'Outdoor Crop Seasonality'!$E$1:$P$1,0))*vlookup($B38,'Outdoor Crop Baseline'!$B:$C,2,false)/10^3*(1+index('Outdoor Crop Production NW'!$K$2:$O$137,match( $B38,'Outdoor Crop Production NW'!$D$2:$D$137,0),match( D$1,'Outdoor Crop Production NW'!$E$1:$I$1,0)))</f>
        <v>0</v>
      </c>
      <c r="E38" s="76">
        <f t="array" ref="E38">index('Outdoor Crop Seasonality'!$E$2:$P$138,match( $B38,'Outdoor Crop Seasonality'!$B$2:$B$138,0),match(E$2,'Outdoor Crop Seasonality'!$E$1:$P$1,0))*vlookup($B38,'Outdoor Crop Baseline'!$B:$C,2,false)/10^3*(1+index('Outdoor Crop Production NW'!$K$2:$O$137,match( $B38,'Outdoor Crop Production NW'!$D$2:$D$137,0),match( E$1,'Outdoor Crop Production NW'!$E$1:$I$1,0)))</f>
        <v>46.79570779</v>
      </c>
      <c r="F38" s="76">
        <f t="array" ref="F38">index('Outdoor Crop Seasonality'!$E$2:$P$138,match( $B38,'Outdoor Crop Seasonality'!$B$2:$B$138,0),match(F$2,'Outdoor Crop Seasonality'!$E$1:$P$1,0))*vlookup($B38,'Outdoor Crop Baseline'!$B:$C,2,false)/10^3*(1+index('Outdoor Crop Production NW'!$K$2:$O$137,match( $B38,'Outdoor Crop Production NW'!$D$2:$D$137,0),match( F$1,'Outdoor Crop Production NW'!$E$1:$I$1,0)))</f>
        <v>46.79570779</v>
      </c>
      <c r="G38" s="76">
        <f t="array" ref="G38">index('Outdoor Crop Seasonality'!$E$2:$P$138,match( $B38,'Outdoor Crop Seasonality'!$B$2:$B$138,0),match(G$2,'Outdoor Crop Seasonality'!$E$1:$P$1,0))*vlookup($B38,'Outdoor Crop Baseline'!$B:$C,2,false)/10^3*(1+index('Outdoor Crop Production NW'!$K$2:$O$137,match( $B38,'Outdoor Crop Production NW'!$D$2:$D$137,0),match( G$1,'Outdoor Crop Production NW'!$E$1:$I$1,0)))</f>
        <v>46.79570779</v>
      </c>
      <c r="H38" s="76">
        <f t="array" ref="H38">index('Outdoor Crop Seasonality'!$E$2:$P$138,match( $B38,'Outdoor Crop Seasonality'!$B$2:$B$138,0),match(H$2,'Outdoor Crop Seasonality'!$E$1:$P$1,0))*vlookup($B38,'Outdoor Crop Baseline'!$B:$C,2,false)/10^3*(1+index('Outdoor Crop Production NW'!$K$2:$O$137,match( $B38,'Outdoor Crop Production NW'!$D$2:$D$137,0),match( H$1,'Outdoor Crop Production NW'!$E$1:$I$1,0)))</f>
        <v>381.4038041</v>
      </c>
      <c r="I38" s="76">
        <f t="array" ref="I38">index('Outdoor Crop Seasonality'!$E$2:$P$138,match( $B38,'Outdoor Crop Seasonality'!$B$2:$B$138,0),match(I$2,'Outdoor Crop Seasonality'!$E$1:$P$1,0))*vlookup($B38,'Outdoor Crop Baseline'!$B:$C,2,false)/10^3*(1+index('Outdoor Crop Production NW'!$K$2:$O$137,match( $B38,'Outdoor Crop Production NW'!$D$2:$D$137,0),match( I$1,'Outdoor Crop Production NW'!$E$1:$I$1,0)))</f>
        <v>334.6080964</v>
      </c>
      <c r="J38" s="76">
        <f t="array" ref="J38">index('Outdoor Crop Seasonality'!$E$2:$P$138,match( $B38,'Outdoor Crop Seasonality'!$B$2:$B$138,0),match(J$2,'Outdoor Crop Seasonality'!$E$1:$P$1,0))*vlookup($B38,'Outdoor Crop Baseline'!$B:$C,2,false)/10^3*(1+index('Outdoor Crop Production NW'!$K$2:$O$137,match( $B38,'Outdoor Crop Production NW'!$D$2:$D$137,0),match( J$1,'Outdoor Crop Production NW'!$E$1:$I$1,0)))</f>
        <v>334.6080964</v>
      </c>
      <c r="K38" s="76">
        <f t="array" ref="K38">index('Outdoor Crop Seasonality'!$E$2:$P$138,match( $B38,'Outdoor Crop Seasonality'!$B$2:$B$138,0),match(K$2,'Outdoor Crop Seasonality'!$E$1:$P$1,0))*vlookup($B38,'Outdoor Crop Baseline'!$B:$C,2,false)/10^3*(1+index('Outdoor Crop Production NW'!$K$2:$O$137,match( $B38,'Outdoor Crop Production NW'!$D$2:$D$137,0),match( K$1,'Outdoor Crop Production NW'!$E$1:$I$1,0)))</f>
        <v>334.6080964</v>
      </c>
      <c r="L38" s="76">
        <f t="array" ref="L38">index('Outdoor Crop Seasonality'!$E$2:$P$138,match( $B38,'Outdoor Crop Seasonality'!$B$2:$B$138,0),match(L$2,'Outdoor Crop Seasonality'!$E$1:$P$1,0))*vlookup($B38,'Outdoor Crop Baseline'!$B:$C,2,false)/10^3*(1+index('Outdoor Crop Production NW'!$K$2:$O$137,match( $B38,'Outdoor Crop Production NW'!$D$2:$D$137,0),match( L$1,'Outdoor Crop Production NW'!$E$1:$I$1,0)))</f>
        <v>0</v>
      </c>
      <c r="M38" s="76">
        <f t="array" ref="M38">index('Outdoor Crop Seasonality'!$E$2:$P$138,match( $B38,'Outdoor Crop Seasonality'!$B$2:$B$138,0),match(M$2,'Outdoor Crop Seasonality'!$E$1:$P$1,0))*vlookup($B38,'Outdoor Crop Baseline'!$B:$C,2,false)/10^3*(1+index('Outdoor Crop Production NW'!$K$2:$O$137,match( $B38,'Outdoor Crop Production NW'!$D$2:$D$137,0),match( M$1,'Outdoor Crop Production NW'!$E$1:$I$1,0)))</f>
        <v>0</v>
      </c>
      <c r="N38" s="76">
        <f t="array" ref="N38">index('Outdoor Crop Seasonality'!$E$2:$P$138,match( $B38,'Outdoor Crop Seasonality'!$B$2:$B$138,0),match(N$2,'Outdoor Crop Seasonality'!$E$1:$P$1,0))*vlookup($B38,'Outdoor Crop Baseline'!$B:$C,2,false)/10^3*(1+index('Outdoor Crop Production NW'!$K$2:$O$137,match( $B38,'Outdoor Crop Production NW'!$D$2:$D$137,0),match( N$1,'Outdoor Crop Production NW'!$E$1:$I$1,0)))</f>
        <v>0</v>
      </c>
      <c r="O38" s="77">
        <f t="array" ref="O38">index('Outdoor Crop Seasonality'!$E$2:$P$138,match( $B38,'Outdoor Crop Seasonality'!$B$2:$B$138,0),match(O$2,'Outdoor Crop Seasonality'!$E$1:$P$1,0))*vlookup($B38,'Outdoor Crop Baseline'!$B:$C,2,false)/10^3*(1+index('Outdoor Crop Production NW'!$K$2:$O$137,match( $B38,'Outdoor Crop Production NW'!$D$2:$D$137,0),match( O$1,'Outdoor Crop Production NW'!$E$1:$I$1,0)))</f>
        <v>0</v>
      </c>
      <c r="P38" s="77">
        <f t="array" ref="P38">index('Outdoor Crop Seasonality'!$E$2:$P$138,match( $B38,'Outdoor Crop Seasonality'!$B$2:$B$138,0),match(P$2,'Outdoor Crop Seasonality'!$E$1:$P$1,0))*vlookup($B38,'Outdoor Crop Baseline'!$B:$C,2,false)/10^3*(1+index('Outdoor Crop Production NW'!$K$2:$O$137,match( $B38,'Outdoor Crop Production NW'!$D$2:$D$137,0),match( P$1,'Outdoor Crop Production NW'!$E$1:$I$1,0)))</f>
        <v>0</v>
      </c>
      <c r="Q38" s="77">
        <f t="array" ref="Q38">index('Outdoor Crop Seasonality'!$E$2:$P$138,match( $B38,'Outdoor Crop Seasonality'!$B$2:$B$138,0),match(Q$2,'Outdoor Crop Seasonality'!$E$1:$P$1,0))*vlookup($B38,'Outdoor Crop Baseline'!$B:$C,2,false)/10^3*(1+index('Outdoor Crop Production NW'!$K$2:$O$137,match( $B38,'Outdoor Crop Production NW'!$D$2:$D$137,0),match( Q$1,'Outdoor Crop Production NW'!$E$1:$I$1,0)))</f>
        <v>20.9649886</v>
      </c>
      <c r="R38" s="77">
        <f t="array" ref="R38">index('Outdoor Crop Seasonality'!$E$2:$P$138,match( $B38,'Outdoor Crop Seasonality'!$B$2:$B$138,0),match(R$2,'Outdoor Crop Seasonality'!$E$1:$P$1,0))*vlookup($B38,'Outdoor Crop Baseline'!$B:$C,2,false)/10^3*(1+index('Outdoor Crop Production NW'!$K$2:$O$137,match( $B38,'Outdoor Crop Production NW'!$D$2:$D$137,0),match( R$1,'Outdoor Crop Production NW'!$E$1:$I$1,0)))</f>
        <v>20.9649886</v>
      </c>
      <c r="S38" s="77">
        <f t="array" ref="S38">index('Outdoor Crop Seasonality'!$E$2:$P$138,match( $B38,'Outdoor Crop Seasonality'!$B$2:$B$138,0),match(S$2,'Outdoor Crop Seasonality'!$E$1:$P$1,0))*vlookup($B38,'Outdoor Crop Baseline'!$B:$C,2,false)/10^3*(1+index('Outdoor Crop Production NW'!$K$2:$O$137,match( $B38,'Outdoor Crop Production NW'!$D$2:$D$137,0),match( S$1,'Outdoor Crop Production NW'!$E$1:$I$1,0)))</f>
        <v>20.9649886</v>
      </c>
      <c r="T38" s="77">
        <f t="array" ref="T38">index('Outdoor Crop Seasonality'!$E$2:$P$138,match( $B38,'Outdoor Crop Seasonality'!$B$2:$B$138,0),match(T$2,'Outdoor Crop Seasonality'!$E$1:$P$1,0))*vlookup($B38,'Outdoor Crop Baseline'!$B:$C,2,false)/10^3*(1+index('Outdoor Crop Production NW'!$K$2:$O$137,match( $B38,'Outdoor Crop Production NW'!$D$2:$D$137,0),match( T$1,'Outdoor Crop Production NW'!$E$1:$I$1,0)))</f>
        <v>170.8730733</v>
      </c>
      <c r="U38" s="77">
        <f t="array" ref="U38">index('Outdoor Crop Seasonality'!$E$2:$P$138,match( $B38,'Outdoor Crop Seasonality'!$B$2:$B$138,0),match(U$2,'Outdoor Crop Seasonality'!$E$1:$P$1,0))*vlookup($B38,'Outdoor Crop Baseline'!$B:$C,2,false)/10^3*(1+index('Outdoor Crop Production NW'!$K$2:$O$137,match( $B38,'Outdoor Crop Production NW'!$D$2:$D$137,0),match( U$1,'Outdoor Crop Production NW'!$E$1:$I$1,0)))</f>
        <v>149.9080847</v>
      </c>
      <c r="V38" s="77">
        <f t="array" ref="V38">index('Outdoor Crop Seasonality'!$E$2:$P$138,match( $B38,'Outdoor Crop Seasonality'!$B$2:$B$138,0),match(V$2,'Outdoor Crop Seasonality'!$E$1:$P$1,0))*vlookup($B38,'Outdoor Crop Baseline'!$B:$C,2,false)/10^3*(1+index('Outdoor Crop Production NW'!$K$2:$O$137,match( $B38,'Outdoor Crop Production NW'!$D$2:$D$137,0),match( V$1,'Outdoor Crop Production NW'!$E$1:$I$1,0)))</f>
        <v>149.9080847</v>
      </c>
      <c r="W38" s="77">
        <f t="array" ref="W38">index('Outdoor Crop Seasonality'!$E$2:$P$138,match( $B38,'Outdoor Crop Seasonality'!$B$2:$B$138,0),match(W$2,'Outdoor Crop Seasonality'!$E$1:$P$1,0))*vlookup($B38,'Outdoor Crop Baseline'!$B:$C,2,false)/10^3*(1+index('Outdoor Crop Production NW'!$K$2:$O$137,match( $B38,'Outdoor Crop Production NW'!$D$2:$D$137,0),match( W$1,'Outdoor Crop Production NW'!$E$1:$I$1,0)))</f>
        <v>149.9080847</v>
      </c>
      <c r="X38" s="77">
        <f t="array" ref="X38">index('Outdoor Crop Seasonality'!$E$2:$P$138,match( $B38,'Outdoor Crop Seasonality'!$B$2:$B$138,0),match(X$2,'Outdoor Crop Seasonality'!$E$1:$P$1,0))*vlookup($B38,'Outdoor Crop Baseline'!$B:$C,2,false)/10^3*(1+index('Outdoor Crop Production NW'!$K$2:$O$137,match( $B38,'Outdoor Crop Production NW'!$D$2:$D$137,0),match( X$1,'Outdoor Crop Production NW'!$E$1:$I$1,0)))</f>
        <v>0</v>
      </c>
      <c r="Y38" s="77">
        <f t="array" ref="Y38">index('Outdoor Crop Seasonality'!$E$2:$P$138,match( $B38,'Outdoor Crop Seasonality'!$B$2:$B$138,0),match(Y$2,'Outdoor Crop Seasonality'!$E$1:$P$1,0))*vlookup($B38,'Outdoor Crop Baseline'!$B:$C,2,false)/10^3*(1+index('Outdoor Crop Production NW'!$K$2:$O$137,match( $B38,'Outdoor Crop Production NW'!$D$2:$D$137,0),match( Y$1,'Outdoor Crop Production NW'!$E$1:$I$1,0)))</f>
        <v>0</v>
      </c>
      <c r="Z38" s="77">
        <f t="array" ref="Z38">index('Outdoor Crop Seasonality'!$E$2:$P$138,match( $B38,'Outdoor Crop Seasonality'!$B$2:$B$138,0),match(Z$2,'Outdoor Crop Seasonality'!$E$1:$P$1,0))*vlookup($B38,'Outdoor Crop Baseline'!$B:$C,2,false)/10^3*(1+index('Outdoor Crop Production NW'!$K$2:$O$137,match( $B38,'Outdoor Crop Production NW'!$D$2:$D$137,0),match( Z$1,'Outdoor Crop Production NW'!$E$1:$I$1,0)))</f>
        <v>0</v>
      </c>
    </row>
    <row r="39">
      <c r="A39" s="13" t="s">
        <v>104</v>
      </c>
      <c r="B39" s="13" t="s">
        <v>105</v>
      </c>
      <c r="C39" s="76">
        <f t="array" ref="C39">index('Outdoor Crop Seasonality'!$E$2:$P$138,match( $B39,'Outdoor Crop Seasonality'!$B$2:$B$138,0),match(C$2,'Outdoor Crop Seasonality'!$E$1:$P$1,0))*vlookup($B39,'Outdoor Crop Baseline'!$B:$C,2,false)/10^3*(1+index('Outdoor Crop Production NW'!$K$2:$O$137,match( $B39,'Outdoor Crop Production NW'!$D$2:$D$137,0),match( C$1,'Outdoor Crop Production NW'!$E$1:$I$1,0)))</f>
        <v>0.02927016557</v>
      </c>
      <c r="D39" s="76">
        <f t="array" ref="D39">index('Outdoor Crop Seasonality'!$E$2:$P$138,match( $B39,'Outdoor Crop Seasonality'!$B$2:$B$138,0),match(D$2,'Outdoor Crop Seasonality'!$E$1:$P$1,0))*vlookup($B39,'Outdoor Crop Baseline'!$B:$C,2,false)/10^3*(1+index('Outdoor Crop Production NW'!$K$2:$O$137,match( $B39,'Outdoor Crop Production NW'!$D$2:$D$137,0),match( D$1,'Outdoor Crop Production NW'!$E$1:$I$1,0)))</f>
        <v>0.02927016557</v>
      </c>
      <c r="E39" s="76">
        <f t="array" ref="E39">index('Outdoor Crop Seasonality'!$E$2:$P$138,match( $B39,'Outdoor Crop Seasonality'!$B$2:$B$138,0),match(E$2,'Outdoor Crop Seasonality'!$E$1:$P$1,0))*vlookup($B39,'Outdoor Crop Baseline'!$B:$C,2,false)/10^3*(1+index('Outdoor Crop Production NW'!$K$2:$O$137,match( $B39,'Outdoor Crop Production NW'!$D$2:$D$137,0),match( E$1,'Outdoor Crop Production NW'!$E$1:$I$1,0)))</f>
        <v>0.02927016557</v>
      </c>
      <c r="F39" s="76">
        <f t="array" ref="F39">index('Outdoor Crop Seasonality'!$E$2:$P$138,match( $B39,'Outdoor Crop Seasonality'!$B$2:$B$138,0),match(F$2,'Outdoor Crop Seasonality'!$E$1:$P$1,0))*vlookup($B39,'Outdoor Crop Baseline'!$B:$C,2,false)/10^3*(1+index('Outdoor Crop Production NW'!$K$2:$O$137,match( $B39,'Outdoor Crop Production NW'!$D$2:$D$137,0),match( F$1,'Outdoor Crop Production NW'!$E$1:$I$1,0)))</f>
        <v>0.02927016557</v>
      </c>
      <c r="G39" s="76">
        <f t="array" ref="G39">index('Outdoor Crop Seasonality'!$E$2:$P$138,match( $B39,'Outdoor Crop Seasonality'!$B$2:$B$138,0),match(G$2,'Outdoor Crop Seasonality'!$E$1:$P$1,0))*vlookup($B39,'Outdoor Crop Baseline'!$B:$C,2,false)/10^3*(1+index('Outdoor Crop Production NW'!$K$2:$O$137,match( $B39,'Outdoor Crop Production NW'!$D$2:$D$137,0),match( G$1,'Outdoor Crop Production NW'!$E$1:$I$1,0)))</f>
        <v>0</v>
      </c>
      <c r="H39" s="76">
        <f t="array" ref="H39">index('Outdoor Crop Seasonality'!$E$2:$P$138,match( $B39,'Outdoor Crop Seasonality'!$B$2:$B$138,0),match(H$2,'Outdoor Crop Seasonality'!$E$1:$P$1,0))*vlookup($B39,'Outdoor Crop Baseline'!$B:$C,2,false)/10^3*(1+index('Outdoor Crop Production NW'!$K$2:$O$137,match( $B39,'Outdoor Crop Production NW'!$D$2:$D$137,0),match( H$1,'Outdoor Crop Production NW'!$E$1:$I$1,0)))</f>
        <v>1.091086417</v>
      </c>
      <c r="I39" s="76">
        <f t="array" ref="I39">index('Outdoor Crop Seasonality'!$E$2:$P$138,match( $B39,'Outdoor Crop Seasonality'!$B$2:$B$138,0),match(I$2,'Outdoor Crop Seasonality'!$E$1:$P$1,0))*vlookup($B39,'Outdoor Crop Baseline'!$B:$C,2,false)/10^3*(1+index('Outdoor Crop Production NW'!$K$2:$O$137,match( $B39,'Outdoor Crop Production NW'!$D$2:$D$137,0),match( I$1,'Outdoor Crop Production NW'!$E$1:$I$1,0)))</f>
        <v>1.091086417</v>
      </c>
      <c r="J39" s="76">
        <f t="array" ref="J39">index('Outdoor Crop Seasonality'!$E$2:$P$138,match( $B39,'Outdoor Crop Seasonality'!$B$2:$B$138,0),match(J$2,'Outdoor Crop Seasonality'!$E$1:$P$1,0))*vlookup($B39,'Outdoor Crop Baseline'!$B:$C,2,false)/10^3*(1+index('Outdoor Crop Production NW'!$K$2:$O$137,match( $B39,'Outdoor Crop Production NW'!$D$2:$D$137,0),match( J$1,'Outdoor Crop Production NW'!$E$1:$I$1,0)))</f>
        <v>1.091086417</v>
      </c>
      <c r="K39" s="76">
        <f t="array" ref="K39">index('Outdoor Crop Seasonality'!$E$2:$P$138,match( $B39,'Outdoor Crop Seasonality'!$B$2:$B$138,0),match(K$2,'Outdoor Crop Seasonality'!$E$1:$P$1,0))*vlookup($B39,'Outdoor Crop Baseline'!$B:$C,2,false)/10^3*(1+index('Outdoor Crop Production NW'!$K$2:$O$137,match( $B39,'Outdoor Crop Production NW'!$D$2:$D$137,0),match( K$1,'Outdoor Crop Production NW'!$E$1:$I$1,0)))</f>
        <v>1.091086417</v>
      </c>
      <c r="L39" s="76">
        <f t="array" ref="L39">index('Outdoor Crop Seasonality'!$E$2:$P$138,match( $B39,'Outdoor Crop Seasonality'!$B$2:$B$138,0),match(L$2,'Outdoor Crop Seasonality'!$E$1:$P$1,0))*vlookup($B39,'Outdoor Crop Baseline'!$B:$C,2,false)/10^3*(1+index('Outdoor Crop Production NW'!$K$2:$O$137,match( $B39,'Outdoor Crop Production NW'!$D$2:$D$137,0),match( L$1,'Outdoor Crop Production NW'!$E$1:$I$1,0)))</f>
        <v>0</v>
      </c>
      <c r="M39" s="76">
        <f t="array" ref="M39">index('Outdoor Crop Seasonality'!$E$2:$P$138,match( $B39,'Outdoor Crop Seasonality'!$B$2:$B$138,0),match(M$2,'Outdoor Crop Seasonality'!$E$1:$P$1,0))*vlookup($B39,'Outdoor Crop Baseline'!$B:$C,2,false)/10^3*(1+index('Outdoor Crop Production NW'!$K$2:$O$137,match( $B39,'Outdoor Crop Production NW'!$D$2:$D$137,0),match( M$1,'Outdoor Crop Production NW'!$E$1:$I$1,0)))</f>
        <v>0</v>
      </c>
      <c r="N39" s="76">
        <f t="array" ref="N39">index('Outdoor Crop Seasonality'!$E$2:$P$138,match( $B39,'Outdoor Crop Seasonality'!$B$2:$B$138,0),match(N$2,'Outdoor Crop Seasonality'!$E$1:$P$1,0))*vlookup($B39,'Outdoor Crop Baseline'!$B:$C,2,false)/10^3*(1+index('Outdoor Crop Production NW'!$K$2:$O$137,match( $B39,'Outdoor Crop Production NW'!$D$2:$D$137,0),match( N$1,'Outdoor Crop Production NW'!$E$1:$I$1,0)))</f>
        <v>0</v>
      </c>
      <c r="O39" s="77">
        <f t="array" ref="O39">index('Outdoor Crop Seasonality'!$E$2:$P$138,match( $B39,'Outdoor Crop Seasonality'!$B$2:$B$138,0),match(O$2,'Outdoor Crop Seasonality'!$E$1:$P$1,0))*vlookup($B39,'Outdoor Crop Baseline'!$B:$C,2,false)/10^3*(1+index('Outdoor Crop Production NW'!$K$2:$O$137,match( $B39,'Outdoor Crop Production NW'!$D$2:$D$137,0),match( O$1,'Outdoor Crop Production NW'!$E$1:$I$1,0)))</f>
        <v>0.001053153645</v>
      </c>
      <c r="P39" s="77">
        <f t="array" ref="P39">index('Outdoor Crop Seasonality'!$E$2:$P$138,match( $B39,'Outdoor Crop Seasonality'!$B$2:$B$138,0),match(P$2,'Outdoor Crop Seasonality'!$E$1:$P$1,0))*vlookup($B39,'Outdoor Crop Baseline'!$B:$C,2,false)/10^3*(1+index('Outdoor Crop Production NW'!$K$2:$O$137,match( $B39,'Outdoor Crop Production NW'!$D$2:$D$137,0),match( P$1,'Outdoor Crop Production NW'!$E$1:$I$1,0)))</f>
        <v>0.001053153645</v>
      </c>
      <c r="Q39" s="77">
        <f t="array" ref="Q39">index('Outdoor Crop Seasonality'!$E$2:$P$138,match( $B39,'Outdoor Crop Seasonality'!$B$2:$B$138,0),match(Q$2,'Outdoor Crop Seasonality'!$E$1:$P$1,0))*vlookup($B39,'Outdoor Crop Baseline'!$B:$C,2,false)/10^3*(1+index('Outdoor Crop Production NW'!$K$2:$O$137,match( $B39,'Outdoor Crop Production NW'!$D$2:$D$137,0),match( Q$1,'Outdoor Crop Production NW'!$E$1:$I$1,0)))</f>
        <v>0.001053153645</v>
      </c>
      <c r="R39" s="77">
        <f t="array" ref="R39">index('Outdoor Crop Seasonality'!$E$2:$P$138,match( $B39,'Outdoor Crop Seasonality'!$B$2:$B$138,0),match(R$2,'Outdoor Crop Seasonality'!$E$1:$P$1,0))*vlookup($B39,'Outdoor Crop Baseline'!$B:$C,2,false)/10^3*(1+index('Outdoor Crop Production NW'!$K$2:$O$137,match( $B39,'Outdoor Crop Production NW'!$D$2:$D$137,0),match( R$1,'Outdoor Crop Production NW'!$E$1:$I$1,0)))</f>
        <v>0.001053153645</v>
      </c>
      <c r="S39" s="77">
        <f t="array" ref="S39">index('Outdoor Crop Seasonality'!$E$2:$P$138,match( $B39,'Outdoor Crop Seasonality'!$B$2:$B$138,0),match(S$2,'Outdoor Crop Seasonality'!$E$1:$P$1,0))*vlookup($B39,'Outdoor Crop Baseline'!$B:$C,2,false)/10^3*(1+index('Outdoor Crop Production NW'!$K$2:$O$137,match( $B39,'Outdoor Crop Production NW'!$D$2:$D$137,0),match( S$1,'Outdoor Crop Production NW'!$E$1:$I$1,0)))</f>
        <v>0</v>
      </c>
      <c r="T39" s="77">
        <f t="array" ref="T39">index('Outdoor Crop Seasonality'!$E$2:$P$138,match( $B39,'Outdoor Crop Seasonality'!$B$2:$B$138,0),match(T$2,'Outdoor Crop Seasonality'!$E$1:$P$1,0))*vlookup($B39,'Outdoor Crop Baseline'!$B:$C,2,false)/10^3*(1+index('Outdoor Crop Production NW'!$K$2:$O$137,match( $B39,'Outdoor Crop Production NW'!$D$2:$D$137,0),match( T$1,'Outdoor Crop Production NW'!$E$1:$I$1,0)))</f>
        <v>0.03925777717</v>
      </c>
      <c r="U39" s="77">
        <f t="array" ref="U39">index('Outdoor Crop Seasonality'!$E$2:$P$138,match( $B39,'Outdoor Crop Seasonality'!$B$2:$B$138,0),match(U$2,'Outdoor Crop Seasonality'!$E$1:$P$1,0))*vlookup($B39,'Outdoor Crop Baseline'!$B:$C,2,false)/10^3*(1+index('Outdoor Crop Production NW'!$K$2:$O$137,match( $B39,'Outdoor Crop Production NW'!$D$2:$D$137,0),match( U$1,'Outdoor Crop Production NW'!$E$1:$I$1,0)))</f>
        <v>0.03925777717</v>
      </c>
      <c r="V39" s="77">
        <f t="array" ref="V39">index('Outdoor Crop Seasonality'!$E$2:$P$138,match( $B39,'Outdoor Crop Seasonality'!$B$2:$B$138,0),match(V$2,'Outdoor Crop Seasonality'!$E$1:$P$1,0))*vlookup($B39,'Outdoor Crop Baseline'!$B:$C,2,false)/10^3*(1+index('Outdoor Crop Production NW'!$K$2:$O$137,match( $B39,'Outdoor Crop Production NW'!$D$2:$D$137,0),match( V$1,'Outdoor Crop Production NW'!$E$1:$I$1,0)))</f>
        <v>0.03925777717</v>
      </c>
      <c r="W39" s="77">
        <f t="array" ref="W39">index('Outdoor Crop Seasonality'!$E$2:$P$138,match( $B39,'Outdoor Crop Seasonality'!$B$2:$B$138,0),match(W$2,'Outdoor Crop Seasonality'!$E$1:$P$1,0))*vlookup($B39,'Outdoor Crop Baseline'!$B:$C,2,false)/10^3*(1+index('Outdoor Crop Production NW'!$K$2:$O$137,match( $B39,'Outdoor Crop Production NW'!$D$2:$D$137,0),match( W$1,'Outdoor Crop Production NW'!$E$1:$I$1,0)))</f>
        <v>0.03925777717</v>
      </c>
      <c r="X39" s="77">
        <f t="array" ref="X39">index('Outdoor Crop Seasonality'!$E$2:$P$138,match( $B39,'Outdoor Crop Seasonality'!$B$2:$B$138,0),match(X$2,'Outdoor Crop Seasonality'!$E$1:$P$1,0))*vlookup($B39,'Outdoor Crop Baseline'!$B:$C,2,false)/10^3*(1+index('Outdoor Crop Production NW'!$K$2:$O$137,match( $B39,'Outdoor Crop Production NW'!$D$2:$D$137,0),match( X$1,'Outdoor Crop Production NW'!$E$1:$I$1,0)))</f>
        <v>0</v>
      </c>
      <c r="Y39" s="77">
        <f t="array" ref="Y39">index('Outdoor Crop Seasonality'!$E$2:$P$138,match( $B39,'Outdoor Crop Seasonality'!$B$2:$B$138,0),match(Y$2,'Outdoor Crop Seasonality'!$E$1:$P$1,0))*vlookup($B39,'Outdoor Crop Baseline'!$B:$C,2,false)/10^3*(1+index('Outdoor Crop Production NW'!$K$2:$O$137,match( $B39,'Outdoor Crop Production NW'!$D$2:$D$137,0),match( Y$1,'Outdoor Crop Production NW'!$E$1:$I$1,0)))</f>
        <v>0</v>
      </c>
      <c r="Z39" s="77">
        <f t="array" ref="Z39">index('Outdoor Crop Seasonality'!$E$2:$P$138,match( $B39,'Outdoor Crop Seasonality'!$B$2:$B$138,0),match(Z$2,'Outdoor Crop Seasonality'!$E$1:$P$1,0))*vlookup($B39,'Outdoor Crop Baseline'!$B:$C,2,false)/10^3*(1+index('Outdoor Crop Production NW'!$K$2:$O$137,match( $B39,'Outdoor Crop Production NW'!$D$2:$D$137,0),match( Z$1,'Outdoor Crop Production NW'!$E$1:$I$1,0)))</f>
        <v>0</v>
      </c>
    </row>
    <row r="40">
      <c r="A40" s="13" t="s">
        <v>106</v>
      </c>
      <c r="B40" s="13" t="s">
        <v>107</v>
      </c>
      <c r="C40" s="76">
        <f t="array" ref="C40">index('Outdoor Crop Seasonality'!$E$2:$P$138,match( $B40,'Outdoor Crop Seasonality'!$B$2:$B$138,0),match(C$2,'Outdoor Crop Seasonality'!$E$1:$P$1,0))*vlookup($B40,'Outdoor Crop Baseline'!$B:$C,2,false)/10^3*(1+index('Outdoor Crop Production NW'!$K$2:$O$137,match( $B40,'Outdoor Crop Production NW'!$D$2:$D$137,0),match( C$1,'Outdoor Crop Production NW'!$E$1:$I$1,0)))</f>
        <v>0</v>
      </c>
      <c r="D40" s="76">
        <f t="array" ref="D40">index('Outdoor Crop Seasonality'!$E$2:$P$138,match( $B40,'Outdoor Crop Seasonality'!$B$2:$B$138,0),match(D$2,'Outdoor Crop Seasonality'!$E$1:$P$1,0))*vlookup($B40,'Outdoor Crop Baseline'!$B:$C,2,false)/10^3*(1+index('Outdoor Crop Production NW'!$K$2:$O$137,match( $B40,'Outdoor Crop Production NW'!$D$2:$D$137,0),match( D$1,'Outdoor Crop Production NW'!$E$1:$I$1,0)))</f>
        <v>0</v>
      </c>
      <c r="E40" s="76">
        <f t="array" ref="E40">index('Outdoor Crop Seasonality'!$E$2:$P$138,match( $B40,'Outdoor Crop Seasonality'!$B$2:$B$138,0),match(E$2,'Outdoor Crop Seasonality'!$E$1:$P$1,0))*vlookup($B40,'Outdoor Crop Baseline'!$B:$C,2,false)/10^3*(1+index('Outdoor Crop Production NW'!$K$2:$O$137,match( $B40,'Outdoor Crop Production NW'!$D$2:$D$137,0),match( E$1,'Outdoor Crop Production NW'!$E$1:$I$1,0)))</f>
        <v>287.413052</v>
      </c>
      <c r="F40" s="76">
        <f t="array" ref="F40">index('Outdoor Crop Seasonality'!$E$2:$P$138,match( $B40,'Outdoor Crop Seasonality'!$B$2:$B$138,0),match(F$2,'Outdoor Crop Seasonality'!$E$1:$P$1,0))*vlookup($B40,'Outdoor Crop Baseline'!$B:$C,2,false)/10^3*(1+index('Outdoor Crop Production NW'!$K$2:$O$137,match( $B40,'Outdoor Crop Production NW'!$D$2:$D$137,0),match( F$1,'Outdoor Crop Production NW'!$E$1:$I$1,0)))</f>
        <v>287.413052</v>
      </c>
      <c r="G40" s="76">
        <f t="array" ref="G40">index('Outdoor Crop Seasonality'!$E$2:$P$138,match( $B40,'Outdoor Crop Seasonality'!$B$2:$B$138,0),match(G$2,'Outdoor Crop Seasonality'!$E$1:$P$1,0))*vlookup($B40,'Outdoor Crop Baseline'!$B:$C,2,false)/10^3*(1+index('Outdoor Crop Production NW'!$K$2:$O$137,match( $B40,'Outdoor Crop Production NW'!$D$2:$D$137,0),match( G$1,'Outdoor Crop Production NW'!$E$1:$I$1,0)))</f>
        <v>287.413052</v>
      </c>
      <c r="H40" s="76">
        <f t="array" ref="H40">index('Outdoor Crop Seasonality'!$E$2:$P$138,match( $B40,'Outdoor Crop Seasonality'!$B$2:$B$138,0),match(H$2,'Outdoor Crop Seasonality'!$E$1:$P$1,0))*vlookup($B40,'Outdoor Crop Baseline'!$B:$C,2,false)/10^3*(1+index('Outdoor Crop Production NW'!$K$2:$O$137,match( $B40,'Outdoor Crop Production NW'!$D$2:$D$137,0),match( H$1,'Outdoor Crop Production NW'!$E$1:$I$1,0)))</f>
        <v>599.4662325</v>
      </c>
      <c r="I40" s="76">
        <f t="array" ref="I40">index('Outdoor Crop Seasonality'!$E$2:$P$138,match( $B40,'Outdoor Crop Seasonality'!$B$2:$B$138,0),match(I$2,'Outdoor Crop Seasonality'!$E$1:$P$1,0))*vlookup($B40,'Outdoor Crop Baseline'!$B:$C,2,false)/10^3*(1+index('Outdoor Crop Production NW'!$K$2:$O$137,match( $B40,'Outdoor Crop Production NW'!$D$2:$D$137,0),match( I$1,'Outdoor Crop Production NW'!$E$1:$I$1,0)))</f>
        <v>312.0531805</v>
      </c>
      <c r="J40" s="76">
        <f t="array" ref="J40">index('Outdoor Crop Seasonality'!$E$2:$P$138,match( $B40,'Outdoor Crop Seasonality'!$B$2:$B$138,0),match(J$2,'Outdoor Crop Seasonality'!$E$1:$P$1,0))*vlookup($B40,'Outdoor Crop Baseline'!$B:$C,2,false)/10^3*(1+index('Outdoor Crop Production NW'!$K$2:$O$137,match( $B40,'Outdoor Crop Production NW'!$D$2:$D$137,0),match( J$1,'Outdoor Crop Production NW'!$E$1:$I$1,0)))</f>
        <v>312.0531805</v>
      </c>
      <c r="K40" s="76">
        <f t="array" ref="K40">index('Outdoor Crop Seasonality'!$E$2:$P$138,match( $B40,'Outdoor Crop Seasonality'!$B$2:$B$138,0),match(K$2,'Outdoor Crop Seasonality'!$E$1:$P$1,0))*vlookup($B40,'Outdoor Crop Baseline'!$B:$C,2,false)/10^3*(1+index('Outdoor Crop Production NW'!$K$2:$O$137,match( $B40,'Outdoor Crop Production NW'!$D$2:$D$137,0),match( K$1,'Outdoor Crop Production NW'!$E$1:$I$1,0)))</f>
        <v>312.0531805</v>
      </c>
      <c r="L40" s="76">
        <f t="array" ref="L40">index('Outdoor Crop Seasonality'!$E$2:$P$138,match( $B40,'Outdoor Crop Seasonality'!$B$2:$B$138,0),match(L$2,'Outdoor Crop Seasonality'!$E$1:$P$1,0))*vlookup($B40,'Outdoor Crop Baseline'!$B:$C,2,false)/10^3*(1+index('Outdoor Crop Production NW'!$K$2:$O$137,match( $B40,'Outdoor Crop Production NW'!$D$2:$D$137,0),match( L$1,'Outdoor Crop Production NW'!$E$1:$I$1,0)))</f>
        <v>0</v>
      </c>
      <c r="M40" s="76">
        <f t="array" ref="M40">index('Outdoor Crop Seasonality'!$E$2:$P$138,match( $B40,'Outdoor Crop Seasonality'!$B$2:$B$138,0),match(M$2,'Outdoor Crop Seasonality'!$E$1:$P$1,0))*vlookup($B40,'Outdoor Crop Baseline'!$B:$C,2,false)/10^3*(1+index('Outdoor Crop Production NW'!$K$2:$O$137,match( $B40,'Outdoor Crop Production NW'!$D$2:$D$137,0),match( M$1,'Outdoor Crop Production NW'!$E$1:$I$1,0)))</f>
        <v>0</v>
      </c>
      <c r="N40" s="76">
        <f t="array" ref="N40">index('Outdoor Crop Seasonality'!$E$2:$P$138,match( $B40,'Outdoor Crop Seasonality'!$B$2:$B$138,0),match(N$2,'Outdoor Crop Seasonality'!$E$1:$P$1,0))*vlookup($B40,'Outdoor Crop Baseline'!$B:$C,2,false)/10^3*(1+index('Outdoor Crop Production NW'!$K$2:$O$137,match( $B40,'Outdoor Crop Production NW'!$D$2:$D$137,0),match( N$1,'Outdoor Crop Production NW'!$E$1:$I$1,0)))</f>
        <v>0</v>
      </c>
      <c r="O40" s="77">
        <f t="array" ref="O40">index('Outdoor Crop Seasonality'!$E$2:$P$138,match( $B40,'Outdoor Crop Seasonality'!$B$2:$B$138,0),match(O$2,'Outdoor Crop Seasonality'!$E$1:$P$1,0))*vlookup($B40,'Outdoor Crop Baseline'!$B:$C,2,false)/10^3*(1+index('Outdoor Crop Production NW'!$K$2:$O$137,match( $B40,'Outdoor Crop Production NW'!$D$2:$D$137,0),match( O$1,'Outdoor Crop Production NW'!$E$1:$I$1,0)))</f>
        <v>0</v>
      </c>
      <c r="P40" s="77">
        <f t="array" ref="P40">index('Outdoor Crop Seasonality'!$E$2:$P$138,match( $B40,'Outdoor Crop Seasonality'!$B$2:$B$138,0),match(P$2,'Outdoor Crop Seasonality'!$E$1:$P$1,0))*vlookup($B40,'Outdoor Crop Baseline'!$B:$C,2,false)/10^3*(1+index('Outdoor Crop Production NW'!$K$2:$O$137,match( $B40,'Outdoor Crop Production NW'!$D$2:$D$137,0),match( P$1,'Outdoor Crop Production NW'!$E$1:$I$1,0)))</f>
        <v>0</v>
      </c>
      <c r="Q40" s="77">
        <f t="array" ref="Q40">index('Outdoor Crop Seasonality'!$E$2:$P$138,match( $B40,'Outdoor Crop Seasonality'!$B$2:$B$138,0),match(Q$2,'Outdoor Crop Seasonality'!$E$1:$P$1,0))*vlookup($B40,'Outdoor Crop Baseline'!$B:$C,2,false)/10^3*(1+index('Outdoor Crop Production NW'!$K$2:$O$137,match( $B40,'Outdoor Crop Production NW'!$D$2:$D$137,0),match( Q$1,'Outdoor Crop Production NW'!$E$1:$I$1,0)))</f>
        <v>167.6455451</v>
      </c>
      <c r="R40" s="77">
        <f t="array" ref="R40">index('Outdoor Crop Seasonality'!$E$2:$P$138,match( $B40,'Outdoor Crop Seasonality'!$B$2:$B$138,0),match(R$2,'Outdoor Crop Seasonality'!$E$1:$P$1,0))*vlookup($B40,'Outdoor Crop Baseline'!$B:$C,2,false)/10^3*(1+index('Outdoor Crop Production NW'!$K$2:$O$137,match( $B40,'Outdoor Crop Production NW'!$D$2:$D$137,0),match( R$1,'Outdoor Crop Production NW'!$E$1:$I$1,0)))</f>
        <v>167.6455451</v>
      </c>
      <c r="S40" s="77">
        <f t="array" ref="S40">index('Outdoor Crop Seasonality'!$E$2:$P$138,match( $B40,'Outdoor Crop Seasonality'!$B$2:$B$138,0),match(S$2,'Outdoor Crop Seasonality'!$E$1:$P$1,0))*vlookup($B40,'Outdoor Crop Baseline'!$B:$C,2,false)/10^3*(1+index('Outdoor Crop Production NW'!$K$2:$O$137,match( $B40,'Outdoor Crop Production NW'!$D$2:$D$137,0),match( S$1,'Outdoor Crop Production NW'!$E$1:$I$1,0)))</f>
        <v>167.6455451</v>
      </c>
      <c r="T40" s="77">
        <f t="array" ref="T40">index('Outdoor Crop Seasonality'!$E$2:$P$138,match( $B40,'Outdoor Crop Seasonality'!$B$2:$B$138,0),match(T$2,'Outdoor Crop Seasonality'!$E$1:$P$1,0))*vlookup($B40,'Outdoor Crop Baseline'!$B:$C,2,false)/10^3*(1+index('Outdoor Crop Production NW'!$K$2:$O$137,match( $B40,'Outdoor Crop Production NW'!$D$2:$D$137,0),match( T$1,'Outdoor Crop Production NW'!$E$1:$I$1,0)))</f>
        <v>349.6634638</v>
      </c>
      <c r="U40" s="77">
        <f t="array" ref="U40">index('Outdoor Crop Seasonality'!$E$2:$P$138,match( $B40,'Outdoor Crop Seasonality'!$B$2:$B$138,0),match(U$2,'Outdoor Crop Seasonality'!$E$1:$P$1,0))*vlookup($B40,'Outdoor Crop Baseline'!$B:$C,2,false)/10^3*(1+index('Outdoor Crop Production NW'!$K$2:$O$137,match( $B40,'Outdoor Crop Production NW'!$D$2:$D$137,0),match( U$1,'Outdoor Crop Production NW'!$E$1:$I$1,0)))</f>
        <v>182.0179187</v>
      </c>
      <c r="V40" s="77">
        <f t="array" ref="V40">index('Outdoor Crop Seasonality'!$E$2:$P$138,match( $B40,'Outdoor Crop Seasonality'!$B$2:$B$138,0),match(V$2,'Outdoor Crop Seasonality'!$E$1:$P$1,0))*vlookup($B40,'Outdoor Crop Baseline'!$B:$C,2,false)/10^3*(1+index('Outdoor Crop Production NW'!$K$2:$O$137,match( $B40,'Outdoor Crop Production NW'!$D$2:$D$137,0),match( V$1,'Outdoor Crop Production NW'!$E$1:$I$1,0)))</f>
        <v>182.0179187</v>
      </c>
      <c r="W40" s="77">
        <f t="array" ref="W40">index('Outdoor Crop Seasonality'!$E$2:$P$138,match( $B40,'Outdoor Crop Seasonality'!$B$2:$B$138,0),match(W$2,'Outdoor Crop Seasonality'!$E$1:$P$1,0))*vlookup($B40,'Outdoor Crop Baseline'!$B:$C,2,false)/10^3*(1+index('Outdoor Crop Production NW'!$K$2:$O$137,match( $B40,'Outdoor Crop Production NW'!$D$2:$D$137,0),match( W$1,'Outdoor Crop Production NW'!$E$1:$I$1,0)))</f>
        <v>182.0179187</v>
      </c>
      <c r="X40" s="77">
        <f t="array" ref="X40">index('Outdoor Crop Seasonality'!$E$2:$P$138,match( $B40,'Outdoor Crop Seasonality'!$B$2:$B$138,0),match(X$2,'Outdoor Crop Seasonality'!$E$1:$P$1,0))*vlookup($B40,'Outdoor Crop Baseline'!$B:$C,2,false)/10^3*(1+index('Outdoor Crop Production NW'!$K$2:$O$137,match( $B40,'Outdoor Crop Production NW'!$D$2:$D$137,0),match( X$1,'Outdoor Crop Production NW'!$E$1:$I$1,0)))</f>
        <v>0</v>
      </c>
      <c r="Y40" s="77">
        <f t="array" ref="Y40">index('Outdoor Crop Seasonality'!$E$2:$P$138,match( $B40,'Outdoor Crop Seasonality'!$B$2:$B$138,0),match(Y$2,'Outdoor Crop Seasonality'!$E$1:$P$1,0))*vlookup($B40,'Outdoor Crop Baseline'!$B:$C,2,false)/10^3*(1+index('Outdoor Crop Production NW'!$K$2:$O$137,match( $B40,'Outdoor Crop Production NW'!$D$2:$D$137,0),match( Y$1,'Outdoor Crop Production NW'!$E$1:$I$1,0)))</f>
        <v>0</v>
      </c>
      <c r="Z40" s="77">
        <f t="array" ref="Z40">index('Outdoor Crop Seasonality'!$E$2:$P$138,match( $B40,'Outdoor Crop Seasonality'!$B$2:$B$138,0),match(Z$2,'Outdoor Crop Seasonality'!$E$1:$P$1,0))*vlookup($B40,'Outdoor Crop Baseline'!$B:$C,2,false)/10^3*(1+index('Outdoor Crop Production NW'!$K$2:$O$137,match( $B40,'Outdoor Crop Production NW'!$D$2:$D$137,0),match( Z$1,'Outdoor Crop Production NW'!$E$1:$I$1,0)))</f>
        <v>0</v>
      </c>
    </row>
    <row r="41">
      <c r="A41" s="13" t="s">
        <v>108</v>
      </c>
      <c r="B41" s="13" t="s">
        <v>109</v>
      </c>
      <c r="C41" s="76">
        <f t="array" ref="C41">index('Outdoor Crop Seasonality'!$E$2:$P$138,match( $B41,'Outdoor Crop Seasonality'!$B$2:$B$138,0),match(C$2,'Outdoor Crop Seasonality'!$E$1:$P$1,0))*vlookup($B41,'Outdoor Crop Baseline'!$B:$C,2,false)/10^3*(1+index('Outdoor Crop Production NW'!$K$2:$O$137,match( $B41,'Outdoor Crop Production NW'!$D$2:$D$137,0),match( C$1,'Outdoor Crop Production NW'!$E$1:$I$1,0)))</f>
        <v>1376.537777</v>
      </c>
      <c r="D41" s="76">
        <f t="array" ref="D41">index('Outdoor Crop Seasonality'!$E$2:$P$138,match( $B41,'Outdoor Crop Seasonality'!$B$2:$B$138,0),match(D$2,'Outdoor Crop Seasonality'!$E$1:$P$1,0))*vlookup($B41,'Outdoor Crop Baseline'!$B:$C,2,false)/10^3*(1+index('Outdoor Crop Production NW'!$K$2:$O$137,match( $B41,'Outdoor Crop Production NW'!$D$2:$D$137,0),match( D$1,'Outdoor Crop Production NW'!$E$1:$I$1,0)))</f>
        <v>1395.540293</v>
      </c>
      <c r="E41" s="76">
        <f t="array" ref="E41">index('Outdoor Crop Seasonality'!$E$2:$P$138,match( $B41,'Outdoor Crop Seasonality'!$B$2:$B$138,0),match(E$2,'Outdoor Crop Seasonality'!$E$1:$P$1,0))*vlookup($B41,'Outdoor Crop Baseline'!$B:$C,2,false)/10^3*(1+index('Outdoor Crop Production NW'!$K$2:$O$137,match( $B41,'Outdoor Crop Production NW'!$D$2:$D$137,0),match( E$1,'Outdoor Crop Production NW'!$E$1:$I$1,0)))</f>
        <v>1404.524221</v>
      </c>
      <c r="F41" s="76">
        <f t="array" ref="F41">index('Outdoor Crop Seasonality'!$E$2:$P$138,match( $B41,'Outdoor Crop Seasonality'!$B$2:$B$138,0),match(F$2,'Outdoor Crop Seasonality'!$E$1:$P$1,0))*vlookup($B41,'Outdoor Crop Baseline'!$B:$C,2,false)/10^3*(1+index('Outdoor Crop Production NW'!$K$2:$O$137,match( $B41,'Outdoor Crop Production NW'!$D$2:$D$137,0),match( F$1,'Outdoor Crop Production NW'!$E$1:$I$1,0)))</f>
        <v>996.2300685</v>
      </c>
      <c r="G41" s="76">
        <f t="array" ref="G41">index('Outdoor Crop Seasonality'!$E$2:$P$138,match( $B41,'Outdoor Crop Seasonality'!$B$2:$B$138,0),match(G$2,'Outdoor Crop Seasonality'!$E$1:$P$1,0))*vlookup($B41,'Outdoor Crop Baseline'!$B:$C,2,false)/10^3*(1+index('Outdoor Crop Production NW'!$K$2:$O$137,match( $B41,'Outdoor Crop Production NW'!$D$2:$D$137,0),match( G$1,'Outdoor Crop Production NW'!$E$1:$I$1,0)))</f>
        <v>27.9864438</v>
      </c>
      <c r="H41" s="76">
        <f t="array" ref="H41">index('Outdoor Crop Seasonality'!$E$2:$P$138,match( $B41,'Outdoor Crop Seasonality'!$B$2:$B$138,0),match(H$2,'Outdoor Crop Seasonality'!$E$1:$P$1,0))*vlookup($B41,'Outdoor Crop Baseline'!$B:$C,2,false)/10^3*(1+index('Outdoor Crop Production NW'!$K$2:$O$137,match( $B41,'Outdoor Crop Production NW'!$D$2:$D$137,0),match( H$1,'Outdoor Crop Production NW'!$E$1:$I$1,0)))</f>
        <v>8.983928554</v>
      </c>
      <c r="I41" s="76">
        <f t="array" ref="I41">index('Outdoor Crop Seasonality'!$E$2:$P$138,match( $B41,'Outdoor Crop Seasonality'!$B$2:$B$138,0),match(I$2,'Outdoor Crop Seasonality'!$E$1:$P$1,0))*vlookup($B41,'Outdoor Crop Baseline'!$B:$C,2,false)/10^3*(1+index('Outdoor Crop Production NW'!$K$2:$O$137,match( $B41,'Outdoor Crop Production NW'!$D$2:$D$137,0),match( I$1,'Outdoor Crop Production NW'!$E$1:$I$1,0)))</f>
        <v>0</v>
      </c>
      <c r="J41" s="76">
        <f t="array" ref="J41">index('Outdoor Crop Seasonality'!$E$2:$P$138,match( $B41,'Outdoor Crop Seasonality'!$B$2:$B$138,0),match(J$2,'Outdoor Crop Seasonality'!$E$1:$P$1,0))*vlookup($B41,'Outdoor Crop Baseline'!$B:$C,2,false)/10^3*(1+index('Outdoor Crop Production NW'!$K$2:$O$137,match( $B41,'Outdoor Crop Production NW'!$D$2:$D$137,0),match( J$1,'Outdoor Crop Production NW'!$E$1:$I$1,0)))</f>
        <v>0</v>
      </c>
      <c r="K41" s="76">
        <f t="array" ref="K41">index('Outdoor Crop Seasonality'!$E$2:$P$138,match( $B41,'Outdoor Crop Seasonality'!$B$2:$B$138,0),match(K$2,'Outdoor Crop Seasonality'!$E$1:$P$1,0))*vlookup($B41,'Outdoor Crop Baseline'!$B:$C,2,false)/10^3*(1+index('Outdoor Crop Production NW'!$K$2:$O$137,match( $B41,'Outdoor Crop Production NW'!$D$2:$D$137,0),match( K$1,'Outdoor Crop Production NW'!$E$1:$I$1,0)))</f>
        <v>0</v>
      </c>
      <c r="L41" s="76">
        <f t="array" ref="L41">index('Outdoor Crop Seasonality'!$E$2:$P$138,match( $B41,'Outdoor Crop Seasonality'!$B$2:$B$138,0),match(L$2,'Outdoor Crop Seasonality'!$E$1:$P$1,0))*vlookup($B41,'Outdoor Crop Baseline'!$B:$C,2,false)/10^3*(1+index('Outdoor Crop Production NW'!$K$2:$O$137,match( $B41,'Outdoor Crop Production NW'!$D$2:$D$137,0),match( L$1,'Outdoor Crop Production NW'!$E$1:$I$1,0)))</f>
        <v>0</v>
      </c>
      <c r="M41" s="76">
        <f t="array" ref="M41">index('Outdoor Crop Seasonality'!$E$2:$P$138,match( $B41,'Outdoor Crop Seasonality'!$B$2:$B$138,0),match(M$2,'Outdoor Crop Seasonality'!$E$1:$P$1,0))*vlookup($B41,'Outdoor Crop Baseline'!$B:$C,2,false)/10^3*(1+index('Outdoor Crop Production NW'!$K$2:$O$137,match( $B41,'Outdoor Crop Production NW'!$D$2:$D$137,0),match( M$1,'Outdoor Crop Production NW'!$E$1:$I$1,0)))</f>
        <v>0</v>
      </c>
      <c r="N41" s="76">
        <f t="array" ref="N41">index('Outdoor Crop Seasonality'!$E$2:$P$138,match( $B41,'Outdoor Crop Seasonality'!$B$2:$B$138,0),match(N$2,'Outdoor Crop Seasonality'!$E$1:$P$1,0))*vlookup($B41,'Outdoor Crop Baseline'!$B:$C,2,false)/10^3*(1+index('Outdoor Crop Production NW'!$K$2:$O$137,match( $B41,'Outdoor Crop Production NW'!$D$2:$D$137,0),match( N$1,'Outdoor Crop Production NW'!$E$1:$I$1,0)))</f>
        <v>408.2941527</v>
      </c>
      <c r="O41" s="77">
        <f t="array" ref="O41">index('Outdoor Crop Seasonality'!$E$2:$P$138,match( $B41,'Outdoor Crop Seasonality'!$B$2:$B$138,0),match(O$2,'Outdoor Crop Seasonality'!$E$1:$P$1,0))*vlookup($B41,'Outdoor Crop Baseline'!$B:$C,2,false)/10^3*(1+index('Outdoor Crop Production NW'!$K$2:$O$137,match( $B41,'Outdoor Crop Production NW'!$D$2:$D$137,0),match( O$1,'Outdoor Crop Production NW'!$E$1:$I$1,0)))</f>
        <v>276.4911875</v>
      </c>
      <c r="P41" s="77">
        <f t="array" ref="P41">index('Outdoor Crop Seasonality'!$E$2:$P$138,match( $B41,'Outdoor Crop Seasonality'!$B$2:$B$138,0),match(P$2,'Outdoor Crop Seasonality'!$E$1:$P$1,0))*vlookup($B41,'Outdoor Crop Baseline'!$B:$C,2,false)/10^3*(1+index('Outdoor Crop Production NW'!$K$2:$O$137,match( $B41,'Outdoor Crop Production NW'!$D$2:$D$137,0),match( P$1,'Outdoor Crop Production NW'!$E$1:$I$1,0)))</f>
        <v>280.3080301</v>
      </c>
      <c r="Q41" s="77">
        <f t="array" ref="Q41">index('Outdoor Crop Seasonality'!$E$2:$P$138,match( $B41,'Outdoor Crop Seasonality'!$B$2:$B$138,0),match(Q$2,'Outdoor Crop Seasonality'!$E$1:$P$1,0))*vlookup($B41,'Outdoor Crop Baseline'!$B:$C,2,false)/10^3*(1+index('Outdoor Crop Production NW'!$K$2:$O$137,match( $B41,'Outdoor Crop Production NW'!$D$2:$D$137,0),match( Q$1,'Outdoor Crop Production NW'!$E$1:$I$1,0)))</f>
        <v>282.1125407</v>
      </c>
      <c r="R41" s="77">
        <f t="array" ref="R41">index('Outdoor Crop Seasonality'!$E$2:$P$138,match( $B41,'Outdoor Crop Seasonality'!$B$2:$B$138,0),match(R$2,'Outdoor Crop Seasonality'!$E$1:$P$1,0))*vlookup($B41,'Outdoor Crop Baseline'!$B:$C,2,false)/10^3*(1+index('Outdoor Crop Production NW'!$K$2:$O$137,match( $B41,'Outdoor Crop Production NW'!$D$2:$D$137,0),match( R$1,'Outdoor Crop Production NW'!$E$1:$I$1,0)))</f>
        <v>200.1026337</v>
      </c>
      <c r="S41" s="77">
        <f t="array" ref="S41">index('Outdoor Crop Seasonality'!$E$2:$P$138,match( $B41,'Outdoor Crop Seasonality'!$B$2:$B$138,0),match(S$2,'Outdoor Crop Seasonality'!$E$1:$P$1,0))*vlookup($B41,'Outdoor Crop Baseline'!$B:$C,2,false)/10^3*(1+index('Outdoor Crop Production NW'!$K$2:$O$137,match( $B41,'Outdoor Crop Production NW'!$D$2:$D$137,0),match( S$1,'Outdoor Crop Production NW'!$E$1:$I$1,0)))</f>
        <v>5.621353229</v>
      </c>
      <c r="T41" s="77">
        <f t="array" ref="T41">index('Outdoor Crop Seasonality'!$E$2:$P$138,match( $B41,'Outdoor Crop Seasonality'!$B$2:$B$138,0),match(T$2,'Outdoor Crop Seasonality'!$E$1:$P$1,0))*vlookup($B41,'Outdoor Crop Baseline'!$B:$C,2,false)/10^3*(1+index('Outdoor Crop Production NW'!$K$2:$O$137,match( $B41,'Outdoor Crop Production NW'!$D$2:$D$137,0),match( T$1,'Outdoor Crop Production NW'!$E$1:$I$1,0)))</f>
        <v>1.804510646</v>
      </c>
      <c r="U41" s="77">
        <f t="array" ref="U41">index('Outdoor Crop Seasonality'!$E$2:$P$138,match( $B41,'Outdoor Crop Seasonality'!$B$2:$B$138,0),match(U$2,'Outdoor Crop Seasonality'!$E$1:$P$1,0))*vlookup($B41,'Outdoor Crop Baseline'!$B:$C,2,false)/10^3*(1+index('Outdoor Crop Production NW'!$K$2:$O$137,match( $B41,'Outdoor Crop Production NW'!$D$2:$D$137,0),match( U$1,'Outdoor Crop Production NW'!$E$1:$I$1,0)))</f>
        <v>0</v>
      </c>
      <c r="V41" s="77">
        <f t="array" ref="V41">index('Outdoor Crop Seasonality'!$E$2:$P$138,match( $B41,'Outdoor Crop Seasonality'!$B$2:$B$138,0),match(V$2,'Outdoor Crop Seasonality'!$E$1:$P$1,0))*vlookup($B41,'Outdoor Crop Baseline'!$B:$C,2,false)/10^3*(1+index('Outdoor Crop Production NW'!$K$2:$O$137,match( $B41,'Outdoor Crop Production NW'!$D$2:$D$137,0),match( V$1,'Outdoor Crop Production NW'!$E$1:$I$1,0)))</f>
        <v>0</v>
      </c>
      <c r="W41" s="77">
        <f t="array" ref="W41">index('Outdoor Crop Seasonality'!$E$2:$P$138,match( $B41,'Outdoor Crop Seasonality'!$B$2:$B$138,0),match(W$2,'Outdoor Crop Seasonality'!$E$1:$P$1,0))*vlookup($B41,'Outdoor Crop Baseline'!$B:$C,2,false)/10^3*(1+index('Outdoor Crop Production NW'!$K$2:$O$137,match( $B41,'Outdoor Crop Production NW'!$D$2:$D$137,0),match( W$1,'Outdoor Crop Production NW'!$E$1:$I$1,0)))</f>
        <v>0</v>
      </c>
      <c r="X41" s="77">
        <f t="array" ref="X41">index('Outdoor Crop Seasonality'!$E$2:$P$138,match( $B41,'Outdoor Crop Seasonality'!$B$2:$B$138,0),match(X$2,'Outdoor Crop Seasonality'!$E$1:$P$1,0))*vlookup($B41,'Outdoor Crop Baseline'!$B:$C,2,false)/10^3*(1+index('Outdoor Crop Production NW'!$K$2:$O$137,match( $B41,'Outdoor Crop Production NW'!$D$2:$D$137,0),match( X$1,'Outdoor Crop Production NW'!$E$1:$I$1,0)))</f>
        <v>0</v>
      </c>
      <c r="Y41" s="77">
        <f t="array" ref="Y41">index('Outdoor Crop Seasonality'!$E$2:$P$138,match( $B41,'Outdoor Crop Seasonality'!$B$2:$B$138,0),match(Y$2,'Outdoor Crop Seasonality'!$E$1:$P$1,0))*vlookup($B41,'Outdoor Crop Baseline'!$B:$C,2,false)/10^3*(1+index('Outdoor Crop Production NW'!$K$2:$O$137,match( $B41,'Outdoor Crop Production NW'!$D$2:$D$137,0),match( Y$1,'Outdoor Crop Production NW'!$E$1:$I$1,0)))</f>
        <v>0</v>
      </c>
      <c r="Z41" s="77">
        <f t="array" ref="Z41">index('Outdoor Crop Seasonality'!$E$2:$P$138,match( $B41,'Outdoor Crop Seasonality'!$B$2:$B$138,0),match(Z$2,'Outdoor Crop Seasonality'!$E$1:$P$1,0))*vlookup($B41,'Outdoor Crop Baseline'!$B:$C,2,false)/10^3*(1+index('Outdoor Crop Production NW'!$K$2:$O$137,match( $B41,'Outdoor Crop Production NW'!$D$2:$D$137,0),match( Z$1,'Outdoor Crop Production NW'!$E$1:$I$1,0)))</f>
        <v>82.00990701</v>
      </c>
    </row>
    <row r="42">
      <c r="A42" s="13" t="s">
        <v>110</v>
      </c>
      <c r="B42" s="13" t="s">
        <v>111</v>
      </c>
      <c r="C42" s="76">
        <f t="array" ref="C42">index('Outdoor Crop Seasonality'!$E$2:$P$138,match( $B42,'Outdoor Crop Seasonality'!$B$2:$B$138,0),match(C$2,'Outdoor Crop Seasonality'!$E$1:$P$1,0))*vlookup($B42,'Outdoor Crop Baseline'!$B:$C,2,false)/10^3*(1+index('Outdoor Crop Production NW'!$K$2:$O$137,match( $B42,'Outdoor Crop Production NW'!$D$2:$D$137,0),match( C$1,'Outdoor Crop Production NW'!$E$1:$I$1,0)))</f>
        <v>0</v>
      </c>
      <c r="D42" s="76">
        <f t="array" ref="D42">index('Outdoor Crop Seasonality'!$E$2:$P$138,match( $B42,'Outdoor Crop Seasonality'!$B$2:$B$138,0),match(D$2,'Outdoor Crop Seasonality'!$E$1:$P$1,0))*vlookup($B42,'Outdoor Crop Baseline'!$B:$C,2,false)/10^3*(1+index('Outdoor Crop Production NW'!$K$2:$O$137,match( $B42,'Outdoor Crop Production NW'!$D$2:$D$137,0),match( D$1,'Outdoor Crop Production NW'!$E$1:$I$1,0)))</f>
        <v>0</v>
      </c>
      <c r="E42" s="76">
        <f t="array" ref="E42">index('Outdoor Crop Seasonality'!$E$2:$P$138,match( $B42,'Outdoor Crop Seasonality'!$B$2:$B$138,0),match(E$2,'Outdoor Crop Seasonality'!$E$1:$P$1,0))*vlookup($B42,'Outdoor Crop Baseline'!$B:$C,2,false)/10^3*(1+index('Outdoor Crop Production NW'!$K$2:$O$137,match( $B42,'Outdoor Crop Production NW'!$D$2:$D$137,0),match( E$1,'Outdoor Crop Production NW'!$E$1:$I$1,0)))</f>
        <v>780.8796658</v>
      </c>
      <c r="F42" s="76">
        <f t="array" ref="F42">index('Outdoor Crop Seasonality'!$E$2:$P$138,match( $B42,'Outdoor Crop Seasonality'!$B$2:$B$138,0),match(F$2,'Outdoor Crop Seasonality'!$E$1:$P$1,0))*vlookup($B42,'Outdoor Crop Baseline'!$B:$C,2,false)/10^3*(1+index('Outdoor Crop Production NW'!$K$2:$O$137,match( $B42,'Outdoor Crop Production NW'!$D$2:$D$137,0),match( F$1,'Outdoor Crop Production NW'!$E$1:$I$1,0)))</f>
        <v>780.8796658</v>
      </c>
      <c r="G42" s="76">
        <f t="array" ref="G42">index('Outdoor Crop Seasonality'!$E$2:$P$138,match( $B42,'Outdoor Crop Seasonality'!$B$2:$B$138,0),match(G$2,'Outdoor Crop Seasonality'!$E$1:$P$1,0))*vlookup($B42,'Outdoor Crop Baseline'!$B:$C,2,false)/10^3*(1+index('Outdoor Crop Production NW'!$K$2:$O$137,match( $B42,'Outdoor Crop Production NW'!$D$2:$D$137,0),match( G$1,'Outdoor Crop Production NW'!$E$1:$I$1,0)))</f>
        <v>780.8796658</v>
      </c>
      <c r="H42" s="76">
        <f t="array" ref="H42">index('Outdoor Crop Seasonality'!$E$2:$P$138,match( $B42,'Outdoor Crop Seasonality'!$B$2:$B$138,0),match(H$2,'Outdoor Crop Seasonality'!$E$1:$P$1,0))*vlookup($B42,'Outdoor Crop Baseline'!$B:$C,2,false)/10^3*(1+index('Outdoor Crop Production NW'!$K$2:$O$137,match( $B42,'Outdoor Crop Production NW'!$D$2:$D$137,0),match( H$1,'Outdoor Crop Production NW'!$E$1:$I$1,0)))</f>
        <v>2099.476214</v>
      </c>
      <c r="I42" s="76">
        <f t="array" ref="I42">index('Outdoor Crop Seasonality'!$E$2:$P$138,match( $B42,'Outdoor Crop Seasonality'!$B$2:$B$138,0),match(I$2,'Outdoor Crop Seasonality'!$E$1:$P$1,0))*vlookup($B42,'Outdoor Crop Baseline'!$B:$C,2,false)/10^3*(1+index('Outdoor Crop Production NW'!$K$2:$O$137,match( $B42,'Outdoor Crop Production NW'!$D$2:$D$137,0),match( I$1,'Outdoor Crop Production NW'!$E$1:$I$1,0)))</f>
        <v>1318.596548</v>
      </c>
      <c r="J42" s="76">
        <f t="array" ref="J42">index('Outdoor Crop Seasonality'!$E$2:$P$138,match( $B42,'Outdoor Crop Seasonality'!$B$2:$B$138,0),match(J$2,'Outdoor Crop Seasonality'!$E$1:$P$1,0))*vlookup($B42,'Outdoor Crop Baseline'!$B:$C,2,false)/10^3*(1+index('Outdoor Crop Production NW'!$K$2:$O$137,match( $B42,'Outdoor Crop Production NW'!$D$2:$D$137,0),match( J$1,'Outdoor Crop Production NW'!$E$1:$I$1,0)))</f>
        <v>1318.596548</v>
      </c>
      <c r="K42" s="76">
        <f t="array" ref="K42">index('Outdoor Crop Seasonality'!$E$2:$P$138,match( $B42,'Outdoor Crop Seasonality'!$B$2:$B$138,0),match(K$2,'Outdoor Crop Seasonality'!$E$1:$P$1,0))*vlookup($B42,'Outdoor Crop Baseline'!$B:$C,2,false)/10^3*(1+index('Outdoor Crop Production NW'!$K$2:$O$137,match( $B42,'Outdoor Crop Production NW'!$D$2:$D$137,0),match( K$1,'Outdoor Crop Production NW'!$E$1:$I$1,0)))</f>
        <v>1329.35272</v>
      </c>
      <c r="L42" s="76">
        <f t="array" ref="L42">index('Outdoor Crop Seasonality'!$E$2:$P$138,match( $B42,'Outdoor Crop Seasonality'!$B$2:$B$138,0),match(L$2,'Outdoor Crop Seasonality'!$E$1:$P$1,0))*vlookup($B42,'Outdoor Crop Baseline'!$B:$C,2,false)/10^3*(1+index('Outdoor Crop Production NW'!$K$2:$O$137,match( $B42,'Outdoor Crop Production NW'!$D$2:$D$137,0),match( L$1,'Outdoor Crop Production NW'!$E$1:$I$1,0)))</f>
        <v>10.75617222</v>
      </c>
      <c r="M42" s="76">
        <f t="array" ref="M42">index('Outdoor Crop Seasonality'!$E$2:$P$138,match( $B42,'Outdoor Crop Seasonality'!$B$2:$B$138,0),match(M$2,'Outdoor Crop Seasonality'!$E$1:$P$1,0))*vlookup($B42,'Outdoor Crop Baseline'!$B:$C,2,false)/10^3*(1+index('Outdoor Crop Production NW'!$K$2:$O$137,match( $B42,'Outdoor Crop Production NW'!$D$2:$D$137,0),match( M$1,'Outdoor Crop Production NW'!$E$1:$I$1,0)))</f>
        <v>10.75617222</v>
      </c>
      <c r="N42" s="76">
        <f t="array" ref="N42">index('Outdoor Crop Seasonality'!$E$2:$P$138,match( $B42,'Outdoor Crop Seasonality'!$B$2:$B$138,0),match(N$2,'Outdoor Crop Seasonality'!$E$1:$P$1,0))*vlookup($B42,'Outdoor Crop Baseline'!$B:$C,2,false)/10^3*(1+index('Outdoor Crop Production NW'!$K$2:$O$137,match( $B42,'Outdoor Crop Production NW'!$D$2:$D$137,0),match( N$1,'Outdoor Crop Production NW'!$E$1:$I$1,0)))</f>
        <v>10.75617222</v>
      </c>
      <c r="O42" s="77">
        <f t="array" ref="O42">index('Outdoor Crop Seasonality'!$E$2:$P$138,match( $B42,'Outdoor Crop Seasonality'!$B$2:$B$138,0),match(O$2,'Outdoor Crop Seasonality'!$E$1:$P$1,0))*vlookup($B42,'Outdoor Crop Baseline'!$B:$C,2,false)/10^3*(1+index('Outdoor Crop Production NW'!$K$2:$O$137,match( $B42,'Outdoor Crop Production NW'!$D$2:$D$137,0),match( O$1,'Outdoor Crop Production NW'!$E$1:$I$1,0)))</f>
        <v>0</v>
      </c>
      <c r="P42" s="77">
        <f t="array" ref="P42">index('Outdoor Crop Seasonality'!$E$2:$P$138,match( $B42,'Outdoor Crop Seasonality'!$B$2:$B$138,0),match(P$2,'Outdoor Crop Seasonality'!$E$1:$P$1,0))*vlookup($B42,'Outdoor Crop Baseline'!$B:$C,2,false)/10^3*(1+index('Outdoor Crop Production NW'!$K$2:$O$137,match( $B42,'Outdoor Crop Production NW'!$D$2:$D$137,0),match( P$1,'Outdoor Crop Production NW'!$E$1:$I$1,0)))</f>
        <v>0</v>
      </c>
      <c r="Q42" s="77">
        <f t="array" ref="Q42">index('Outdoor Crop Seasonality'!$E$2:$P$138,match( $B42,'Outdoor Crop Seasonality'!$B$2:$B$138,0),match(Q$2,'Outdoor Crop Seasonality'!$E$1:$P$1,0))*vlookup($B42,'Outdoor Crop Baseline'!$B:$C,2,false)/10^3*(1+index('Outdoor Crop Production NW'!$K$2:$O$137,match( $B42,'Outdoor Crop Production NW'!$D$2:$D$137,0),match( Q$1,'Outdoor Crop Production NW'!$E$1:$I$1,0)))</f>
        <v>282.0009632</v>
      </c>
      <c r="R42" s="77">
        <f t="array" ref="R42">index('Outdoor Crop Seasonality'!$E$2:$P$138,match( $B42,'Outdoor Crop Seasonality'!$B$2:$B$138,0),match(R$2,'Outdoor Crop Seasonality'!$E$1:$P$1,0))*vlookup($B42,'Outdoor Crop Baseline'!$B:$C,2,false)/10^3*(1+index('Outdoor Crop Production NW'!$K$2:$O$137,match( $B42,'Outdoor Crop Production NW'!$D$2:$D$137,0),match( R$1,'Outdoor Crop Production NW'!$E$1:$I$1,0)))</f>
        <v>282.0009632</v>
      </c>
      <c r="S42" s="77">
        <f t="array" ref="S42">index('Outdoor Crop Seasonality'!$E$2:$P$138,match( $B42,'Outdoor Crop Seasonality'!$B$2:$B$138,0),match(S$2,'Outdoor Crop Seasonality'!$E$1:$P$1,0))*vlookup($B42,'Outdoor Crop Baseline'!$B:$C,2,false)/10^3*(1+index('Outdoor Crop Production NW'!$K$2:$O$137,match( $B42,'Outdoor Crop Production NW'!$D$2:$D$137,0),match( S$1,'Outdoor Crop Production NW'!$E$1:$I$1,0)))</f>
        <v>282.0009632</v>
      </c>
      <c r="T42" s="77">
        <f t="array" ref="T42">index('Outdoor Crop Seasonality'!$E$2:$P$138,match( $B42,'Outdoor Crop Seasonality'!$B$2:$B$138,0),match(T$2,'Outdoor Crop Seasonality'!$E$1:$P$1,0))*vlookup($B42,'Outdoor Crop Baseline'!$B:$C,2,false)/10^3*(1+index('Outdoor Crop Production NW'!$K$2:$O$137,match( $B42,'Outdoor Crop Production NW'!$D$2:$D$137,0),match( T$1,'Outdoor Crop Production NW'!$E$1:$I$1,0)))</f>
        <v>758.188925</v>
      </c>
      <c r="U42" s="77">
        <f t="array" ref="U42">index('Outdoor Crop Seasonality'!$E$2:$P$138,match( $B42,'Outdoor Crop Seasonality'!$B$2:$B$138,0),match(U$2,'Outdoor Crop Seasonality'!$E$1:$P$1,0))*vlookup($B42,'Outdoor Crop Baseline'!$B:$C,2,false)/10^3*(1+index('Outdoor Crop Production NW'!$K$2:$O$137,match( $B42,'Outdoor Crop Production NW'!$D$2:$D$137,0),match( U$1,'Outdoor Crop Production NW'!$E$1:$I$1,0)))</f>
        <v>476.1879618</v>
      </c>
      <c r="V42" s="77">
        <f t="array" ref="V42">index('Outdoor Crop Seasonality'!$E$2:$P$138,match( $B42,'Outdoor Crop Seasonality'!$B$2:$B$138,0),match(V$2,'Outdoor Crop Seasonality'!$E$1:$P$1,0))*vlookup($B42,'Outdoor Crop Baseline'!$B:$C,2,false)/10^3*(1+index('Outdoor Crop Production NW'!$K$2:$O$137,match( $B42,'Outdoor Crop Production NW'!$D$2:$D$137,0),match( V$1,'Outdoor Crop Production NW'!$E$1:$I$1,0)))</f>
        <v>476.1879618</v>
      </c>
      <c r="W42" s="77">
        <f t="array" ref="W42">index('Outdoor Crop Seasonality'!$E$2:$P$138,match( $B42,'Outdoor Crop Seasonality'!$B$2:$B$138,0),match(W$2,'Outdoor Crop Seasonality'!$E$1:$P$1,0))*vlookup($B42,'Outdoor Crop Baseline'!$B:$C,2,false)/10^3*(1+index('Outdoor Crop Production NW'!$K$2:$O$137,match( $B42,'Outdoor Crop Production NW'!$D$2:$D$137,0),match( W$1,'Outdoor Crop Production NW'!$E$1:$I$1,0)))</f>
        <v>480.0723643</v>
      </c>
      <c r="X42" s="77">
        <f t="array" ref="X42">index('Outdoor Crop Seasonality'!$E$2:$P$138,match( $B42,'Outdoor Crop Seasonality'!$B$2:$B$138,0),match(X$2,'Outdoor Crop Seasonality'!$E$1:$P$1,0))*vlookup($B42,'Outdoor Crop Baseline'!$B:$C,2,false)/10^3*(1+index('Outdoor Crop Production NW'!$K$2:$O$137,match( $B42,'Outdoor Crop Production NW'!$D$2:$D$137,0),match( X$1,'Outdoor Crop Production NW'!$E$1:$I$1,0)))</f>
        <v>3.884402501</v>
      </c>
      <c r="Y42" s="77">
        <f t="array" ref="Y42">index('Outdoor Crop Seasonality'!$E$2:$P$138,match( $B42,'Outdoor Crop Seasonality'!$B$2:$B$138,0),match(Y$2,'Outdoor Crop Seasonality'!$E$1:$P$1,0))*vlookup($B42,'Outdoor Crop Baseline'!$B:$C,2,false)/10^3*(1+index('Outdoor Crop Production NW'!$K$2:$O$137,match( $B42,'Outdoor Crop Production NW'!$D$2:$D$137,0),match( Y$1,'Outdoor Crop Production NW'!$E$1:$I$1,0)))</f>
        <v>3.884402501</v>
      </c>
      <c r="Z42" s="77">
        <f t="array" ref="Z42">index('Outdoor Crop Seasonality'!$E$2:$P$138,match( $B42,'Outdoor Crop Seasonality'!$B$2:$B$138,0),match(Z$2,'Outdoor Crop Seasonality'!$E$1:$P$1,0))*vlookup($B42,'Outdoor Crop Baseline'!$B:$C,2,false)/10^3*(1+index('Outdoor Crop Production NW'!$K$2:$O$137,match( $B42,'Outdoor Crop Production NW'!$D$2:$D$137,0),match( Z$1,'Outdoor Crop Production NW'!$E$1:$I$1,0)))</f>
        <v>3.884402501</v>
      </c>
    </row>
    <row r="43">
      <c r="A43" s="13" t="s">
        <v>112</v>
      </c>
      <c r="B43" s="13" t="s">
        <v>113</v>
      </c>
      <c r="C43" s="76">
        <f t="array" ref="C43">index('Outdoor Crop Seasonality'!$E$2:$P$138,match( $B43,'Outdoor Crop Seasonality'!$B$2:$B$138,0),match(C$2,'Outdoor Crop Seasonality'!$E$1:$P$1,0))*vlookup($B43,'Outdoor Crop Baseline'!$B:$C,2,false)/10^3*(1+index('Outdoor Crop Production NW'!$K$2:$O$137,match( $B43,'Outdoor Crop Production NW'!$D$2:$D$137,0),match( C$1,'Outdoor Crop Production NW'!$E$1:$I$1,0)))</f>
        <v>0</v>
      </c>
      <c r="D43" s="76">
        <f t="array" ref="D43">index('Outdoor Crop Seasonality'!$E$2:$P$138,match( $B43,'Outdoor Crop Seasonality'!$B$2:$B$138,0),match(D$2,'Outdoor Crop Seasonality'!$E$1:$P$1,0))*vlookup($B43,'Outdoor Crop Baseline'!$B:$C,2,false)/10^3*(1+index('Outdoor Crop Production NW'!$K$2:$O$137,match( $B43,'Outdoor Crop Production NW'!$D$2:$D$137,0),match( D$1,'Outdoor Crop Production NW'!$E$1:$I$1,0)))</f>
        <v>0</v>
      </c>
      <c r="E43" s="76">
        <f t="array" ref="E43">index('Outdoor Crop Seasonality'!$E$2:$P$138,match( $B43,'Outdoor Crop Seasonality'!$B$2:$B$138,0),match(E$2,'Outdoor Crop Seasonality'!$E$1:$P$1,0))*vlookup($B43,'Outdoor Crop Baseline'!$B:$C,2,false)/10^3*(1+index('Outdoor Crop Production NW'!$K$2:$O$137,match( $B43,'Outdoor Crop Production NW'!$D$2:$D$137,0),match( E$1,'Outdoor Crop Production NW'!$E$1:$I$1,0)))</f>
        <v>0</v>
      </c>
      <c r="F43" s="76">
        <f t="array" ref="F43">index('Outdoor Crop Seasonality'!$E$2:$P$138,match( $B43,'Outdoor Crop Seasonality'!$B$2:$B$138,0),match(F$2,'Outdoor Crop Seasonality'!$E$1:$P$1,0))*vlookup($B43,'Outdoor Crop Baseline'!$B:$C,2,false)/10^3*(1+index('Outdoor Crop Production NW'!$K$2:$O$137,match( $B43,'Outdoor Crop Production NW'!$D$2:$D$137,0),match( F$1,'Outdoor Crop Production NW'!$E$1:$I$1,0)))</f>
        <v>0</v>
      </c>
      <c r="G43" s="76">
        <f t="array" ref="G43">index('Outdoor Crop Seasonality'!$E$2:$P$138,match( $B43,'Outdoor Crop Seasonality'!$B$2:$B$138,0),match(G$2,'Outdoor Crop Seasonality'!$E$1:$P$1,0))*vlookup($B43,'Outdoor Crop Baseline'!$B:$C,2,false)/10^3*(1+index('Outdoor Crop Production NW'!$K$2:$O$137,match( $B43,'Outdoor Crop Production NW'!$D$2:$D$137,0),match( G$1,'Outdoor Crop Production NW'!$E$1:$I$1,0)))</f>
        <v>0</v>
      </c>
      <c r="H43" s="76">
        <f t="array" ref="H43">index('Outdoor Crop Seasonality'!$E$2:$P$138,match( $B43,'Outdoor Crop Seasonality'!$B$2:$B$138,0),match(H$2,'Outdoor Crop Seasonality'!$E$1:$P$1,0))*vlookup($B43,'Outdoor Crop Baseline'!$B:$C,2,false)/10^3*(1+index('Outdoor Crop Production NW'!$K$2:$O$137,match( $B43,'Outdoor Crop Production NW'!$D$2:$D$137,0),match( H$1,'Outdoor Crop Production NW'!$E$1:$I$1,0)))</f>
        <v>358.328836</v>
      </c>
      <c r="I43" s="76">
        <f t="array" ref="I43">index('Outdoor Crop Seasonality'!$E$2:$P$138,match( $B43,'Outdoor Crop Seasonality'!$B$2:$B$138,0),match(I$2,'Outdoor Crop Seasonality'!$E$1:$P$1,0))*vlookup($B43,'Outdoor Crop Baseline'!$B:$C,2,false)/10^3*(1+index('Outdoor Crop Production NW'!$K$2:$O$137,match( $B43,'Outdoor Crop Production NW'!$D$2:$D$137,0),match( I$1,'Outdoor Crop Production NW'!$E$1:$I$1,0)))</f>
        <v>358.328836</v>
      </c>
      <c r="J43" s="76">
        <f t="array" ref="J43">index('Outdoor Crop Seasonality'!$E$2:$P$138,match( $B43,'Outdoor Crop Seasonality'!$B$2:$B$138,0),match(J$2,'Outdoor Crop Seasonality'!$E$1:$P$1,0))*vlookup($B43,'Outdoor Crop Baseline'!$B:$C,2,false)/10^3*(1+index('Outdoor Crop Production NW'!$K$2:$O$137,match( $B43,'Outdoor Crop Production NW'!$D$2:$D$137,0),match( J$1,'Outdoor Crop Production NW'!$E$1:$I$1,0)))</f>
        <v>358.328836</v>
      </c>
      <c r="K43" s="76">
        <f t="array" ref="K43">index('Outdoor Crop Seasonality'!$E$2:$P$138,match( $B43,'Outdoor Crop Seasonality'!$B$2:$B$138,0),match(K$2,'Outdoor Crop Seasonality'!$E$1:$P$1,0))*vlookup($B43,'Outdoor Crop Baseline'!$B:$C,2,false)/10^3*(1+index('Outdoor Crop Production NW'!$K$2:$O$137,match( $B43,'Outdoor Crop Production NW'!$D$2:$D$137,0),match( K$1,'Outdoor Crop Production NW'!$E$1:$I$1,0)))</f>
        <v>358.328836</v>
      </c>
      <c r="L43" s="76">
        <f t="array" ref="L43">index('Outdoor Crop Seasonality'!$E$2:$P$138,match( $B43,'Outdoor Crop Seasonality'!$B$2:$B$138,0),match(L$2,'Outdoor Crop Seasonality'!$E$1:$P$1,0))*vlookup($B43,'Outdoor Crop Baseline'!$B:$C,2,false)/10^3*(1+index('Outdoor Crop Production NW'!$K$2:$O$137,match( $B43,'Outdoor Crop Production NW'!$D$2:$D$137,0),match( L$1,'Outdoor Crop Production NW'!$E$1:$I$1,0)))</f>
        <v>0</v>
      </c>
      <c r="M43" s="76">
        <f t="array" ref="M43">index('Outdoor Crop Seasonality'!$E$2:$P$138,match( $B43,'Outdoor Crop Seasonality'!$B$2:$B$138,0),match(M$2,'Outdoor Crop Seasonality'!$E$1:$P$1,0))*vlookup($B43,'Outdoor Crop Baseline'!$B:$C,2,false)/10^3*(1+index('Outdoor Crop Production NW'!$K$2:$O$137,match( $B43,'Outdoor Crop Production NW'!$D$2:$D$137,0),match( M$1,'Outdoor Crop Production NW'!$E$1:$I$1,0)))</f>
        <v>0</v>
      </c>
      <c r="N43" s="76">
        <f t="array" ref="N43">index('Outdoor Crop Seasonality'!$E$2:$P$138,match( $B43,'Outdoor Crop Seasonality'!$B$2:$B$138,0),match(N$2,'Outdoor Crop Seasonality'!$E$1:$P$1,0))*vlookup($B43,'Outdoor Crop Baseline'!$B:$C,2,false)/10^3*(1+index('Outdoor Crop Production NW'!$K$2:$O$137,match( $B43,'Outdoor Crop Production NW'!$D$2:$D$137,0),match( N$1,'Outdoor Crop Production NW'!$E$1:$I$1,0)))</f>
        <v>0</v>
      </c>
      <c r="O43" s="77">
        <f t="array" ref="O43">index('Outdoor Crop Seasonality'!$E$2:$P$138,match( $B43,'Outdoor Crop Seasonality'!$B$2:$B$138,0),match(O$2,'Outdoor Crop Seasonality'!$E$1:$P$1,0))*vlookup($B43,'Outdoor Crop Baseline'!$B:$C,2,false)/10^3*(1+index('Outdoor Crop Production NW'!$K$2:$O$137,match( $B43,'Outdoor Crop Production NW'!$D$2:$D$137,0),match( O$1,'Outdoor Crop Production NW'!$E$1:$I$1,0)))</f>
        <v>0</v>
      </c>
      <c r="P43" s="77">
        <f t="array" ref="P43">index('Outdoor Crop Seasonality'!$E$2:$P$138,match( $B43,'Outdoor Crop Seasonality'!$B$2:$B$138,0),match(P$2,'Outdoor Crop Seasonality'!$E$1:$P$1,0))*vlookup($B43,'Outdoor Crop Baseline'!$B:$C,2,false)/10^3*(1+index('Outdoor Crop Production NW'!$K$2:$O$137,match( $B43,'Outdoor Crop Production NW'!$D$2:$D$137,0),match( P$1,'Outdoor Crop Production NW'!$E$1:$I$1,0)))</f>
        <v>0</v>
      </c>
      <c r="Q43" s="77">
        <f t="array" ref="Q43">index('Outdoor Crop Seasonality'!$E$2:$P$138,match( $B43,'Outdoor Crop Seasonality'!$B$2:$B$138,0),match(Q$2,'Outdoor Crop Seasonality'!$E$1:$P$1,0))*vlookup($B43,'Outdoor Crop Baseline'!$B:$C,2,false)/10^3*(1+index('Outdoor Crop Production NW'!$K$2:$O$137,match( $B43,'Outdoor Crop Production NW'!$D$2:$D$137,0),match( Q$1,'Outdoor Crop Production NW'!$E$1:$I$1,0)))</f>
        <v>0</v>
      </c>
      <c r="R43" s="77">
        <f t="array" ref="R43">index('Outdoor Crop Seasonality'!$E$2:$P$138,match( $B43,'Outdoor Crop Seasonality'!$B$2:$B$138,0),match(R$2,'Outdoor Crop Seasonality'!$E$1:$P$1,0))*vlookup($B43,'Outdoor Crop Baseline'!$B:$C,2,false)/10^3*(1+index('Outdoor Crop Production NW'!$K$2:$O$137,match( $B43,'Outdoor Crop Production NW'!$D$2:$D$137,0),match( R$1,'Outdoor Crop Production NW'!$E$1:$I$1,0)))</f>
        <v>0</v>
      </c>
      <c r="S43" s="77">
        <f t="array" ref="S43">index('Outdoor Crop Seasonality'!$E$2:$P$138,match( $B43,'Outdoor Crop Seasonality'!$B$2:$B$138,0),match(S$2,'Outdoor Crop Seasonality'!$E$1:$P$1,0))*vlookup($B43,'Outdoor Crop Baseline'!$B:$C,2,false)/10^3*(1+index('Outdoor Crop Production NW'!$K$2:$O$137,match( $B43,'Outdoor Crop Production NW'!$D$2:$D$137,0),match( S$1,'Outdoor Crop Production NW'!$E$1:$I$1,0)))</f>
        <v>0</v>
      </c>
      <c r="T43" s="77">
        <f t="array" ref="T43">index('Outdoor Crop Seasonality'!$E$2:$P$138,match( $B43,'Outdoor Crop Seasonality'!$B$2:$B$138,0),match(T$2,'Outdoor Crop Seasonality'!$E$1:$P$1,0))*vlookup($B43,'Outdoor Crop Baseline'!$B:$C,2,false)/10^3*(1+index('Outdoor Crop Production NW'!$K$2:$O$137,match( $B43,'Outdoor Crop Production NW'!$D$2:$D$137,0),match( T$1,'Outdoor Crop Production NW'!$E$1:$I$1,0)))</f>
        <v>134.2445715</v>
      </c>
      <c r="U43" s="77">
        <f t="array" ref="U43">index('Outdoor Crop Seasonality'!$E$2:$P$138,match( $B43,'Outdoor Crop Seasonality'!$B$2:$B$138,0),match(U$2,'Outdoor Crop Seasonality'!$E$1:$P$1,0))*vlookup($B43,'Outdoor Crop Baseline'!$B:$C,2,false)/10^3*(1+index('Outdoor Crop Production NW'!$K$2:$O$137,match( $B43,'Outdoor Crop Production NW'!$D$2:$D$137,0),match( U$1,'Outdoor Crop Production NW'!$E$1:$I$1,0)))</f>
        <v>134.2445715</v>
      </c>
      <c r="V43" s="77">
        <f t="array" ref="V43">index('Outdoor Crop Seasonality'!$E$2:$P$138,match( $B43,'Outdoor Crop Seasonality'!$B$2:$B$138,0),match(V$2,'Outdoor Crop Seasonality'!$E$1:$P$1,0))*vlookup($B43,'Outdoor Crop Baseline'!$B:$C,2,false)/10^3*(1+index('Outdoor Crop Production NW'!$K$2:$O$137,match( $B43,'Outdoor Crop Production NW'!$D$2:$D$137,0),match( V$1,'Outdoor Crop Production NW'!$E$1:$I$1,0)))</f>
        <v>134.2445715</v>
      </c>
      <c r="W43" s="77">
        <f t="array" ref="W43">index('Outdoor Crop Seasonality'!$E$2:$P$138,match( $B43,'Outdoor Crop Seasonality'!$B$2:$B$138,0),match(W$2,'Outdoor Crop Seasonality'!$E$1:$P$1,0))*vlookup($B43,'Outdoor Crop Baseline'!$B:$C,2,false)/10^3*(1+index('Outdoor Crop Production NW'!$K$2:$O$137,match( $B43,'Outdoor Crop Production NW'!$D$2:$D$137,0),match( W$1,'Outdoor Crop Production NW'!$E$1:$I$1,0)))</f>
        <v>134.2445715</v>
      </c>
      <c r="X43" s="77">
        <f t="array" ref="X43">index('Outdoor Crop Seasonality'!$E$2:$P$138,match( $B43,'Outdoor Crop Seasonality'!$B$2:$B$138,0),match(X$2,'Outdoor Crop Seasonality'!$E$1:$P$1,0))*vlookup($B43,'Outdoor Crop Baseline'!$B:$C,2,false)/10^3*(1+index('Outdoor Crop Production NW'!$K$2:$O$137,match( $B43,'Outdoor Crop Production NW'!$D$2:$D$137,0),match( X$1,'Outdoor Crop Production NW'!$E$1:$I$1,0)))</f>
        <v>0</v>
      </c>
      <c r="Y43" s="77">
        <f t="array" ref="Y43">index('Outdoor Crop Seasonality'!$E$2:$P$138,match( $B43,'Outdoor Crop Seasonality'!$B$2:$B$138,0),match(Y$2,'Outdoor Crop Seasonality'!$E$1:$P$1,0))*vlookup($B43,'Outdoor Crop Baseline'!$B:$C,2,false)/10^3*(1+index('Outdoor Crop Production NW'!$K$2:$O$137,match( $B43,'Outdoor Crop Production NW'!$D$2:$D$137,0),match( Y$1,'Outdoor Crop Production NW'!$E$1:$I$1,0)))</f>
        <v>0</v>
      </c>
      <c r="Z43" s="77">
        <f t="array" ref="Z43">index('Outdoor Crop Seasonality'!$E$2:$P$138,match( $B43,'Outdoor Crop Seasonality'!$B$2:$B$138,0),match(Z$2,'Outdoor Crop Seasonality'!$E$1:$P$1,0))*vlookup($B43,'Outdoor Crop Baseline'!$B:$C,2,false)/10^3*(1+index('Outdoor Crop Production NW'!$K$2:$O$137,match( $B43,'Outdoor Crop Production NW'!$D$2:$D$137,0),match( Z$1,'Outdoor Crop Production NW'!$E$1:$I$1,0)))</f>
        <v>0</v>
      </c>
    </row>
    <row r="44">
      <c r="A44" s="13" t="s">
        <v>114</v>
      </c>
      <c r="B44" s="13" t="s">
        <v>115</v>
      </c>
      <c r="C44" s="76">
        <f t="array" ref="C44">index('Outdoor Crop Seasonality'!$E$2:$P$138,match( $B44,'Outdoor Crop Seasonality'!$B$2:$B$138,0),match(C$2,'Outdoor Crop Seasonality'!$E$1:$P$1,0))*vlookup($B44,'Outdoor Crop Baseline'!$B:$C,2,false)/10^3*(1+index('Outdoor Crop Production NW'!$K$2:$O$137,match( $B44,'Outdoor Crop Production NW'!$D$2:$D$137,0),match( C$1,'Outdoor Crop Production NW'!$E$1:$I$1,0)))</f>
        <v>1.130199763</v>
      </c>
      <c r="D44" s="76">
        <f t="array" ref="D44">index('Outdoor Crop Seasonality'!$E$2:$P$138,match( $B44,'Outdoor Crop Seasonality'!$B$2:$B$138,0),match(D$2,'Outdoor Crop Seasonality'!$E$1:$P$1,0))*vlookup($B44,'Outdoor Crop Baseline'!$B:$C,2,false)/10^3*(1+index('Outdoor Crop Production NW'!$K$2:$O$137,match( $B44,'Outdoor Crop Production NW'!$D$2:$D$137,0),match( D$1,'Outdoor Crop Production NW'!$E$1:$I$1,0)))</f>
        <v>1.130199763</v>
      </c>
      <c r="E44" s="76">
        <f t="array" ref="E44">index('Outdoor Crop Seasonality'!$E$2:$P$138,match( $B44,'Outdoor Crop Seasonality'!$B$2:$B$138,0),match(E$2,'Outdoor Crop Seasonality'!$E$1:$P$1,0))*vlookup($B44,'Outdoor Crop Baseline'!$B:$C,2,false)/10^3*(1+index('Outdoor Crop Production NW'!$K$2:$O$137,match( $B44,'Outdoor Crop Production NW'!$D$2:$D$137,0),match( E$1,'Outdoor Crop Production NW'!$E$1:$I$1,0)))</f>
        <v>1.130199763</v>
      </c>
      <c r="F44" s="76">
        <f t="array" ref="F44">index('Outdoor Crop Seasonality'!$E$2:$P$138,match( $B44,'Outdoor Crop Seasonality'!$B$2:$B$138,0),match(F$2,'Outdoor Crop Seasonality'!$E$1:$P$1,0))*vlookup($B44,'Outdoor Crop Baseline'!$B:$C,2,false)/10^3*(1+index('Outdoor Crop Production NW'!$K$2:$O$137,match( $B44,'Outdoor Crop Production NW'!$D$2:$D$137,0),match( F$1,'Outdoor Crop Production NW'!$E$1:$I$1,0)))</f>
        <v>1.130199763</v>
      </c>
      <c r="G44" s="76">
        <f t="array" ref="G44">index('Outdoor Crop Seasonality'!$E$2:$P$138,match( $B44,'Outdoor Crop Seasonality'!$B$2:$B$138,0),match(G$2,'Outdoor Crop Seasonality'!$E$1:$P$1,0))*vlookup($B44,'Outdoor Crop Baseline'!$B:$C,2,false)/10^3*(1+index('Outdoor Crop Production NW'!$K$2:$O$137,match( $B44,'Outdoor Crop Production NW'!$D$2:$D$137,0),match( G$1,'Outdoor Crop Production NW'!$E$1:$I$1,0)))</f>
        <v>0</v>
      </c>
      <c r="H44" s="76">
        <f t="array" ref="H44">index('Outdoor Crop Seasonality'!$E$2:$P$138,match( $B44,'Outdoor Crop Seasonality'!$B$2:$B$138,0),match(H$2,'Outdoor Crop Seasonality'!$E$1:$P$1,0))*vlookup($B44,'Outdoor Crop Baseline'!$B:$C,2,false)/10^3*(1+index('Outdoor Crop Production NW'!$K$2:$O$137,match( $B44,'Outdoor Crop Production NW'!$D$2:$D$137,0),match( H$1,'Outdoor Crop Production NW'!$E$1:$I$1,0)))</f>
        <v>42.12977911</v>
      </c>
      <c r="I44" s="76">
        <f t="array" ref="I44">index('Outdoor Crop Seasonality'!$E$2:$P$138,match( $B44,'Outdoor Crop Seasonality'!$B$2:$B$138,0),match(I$2,'Outdoor Crop Seasonality'!$E$1:$P$1,0))*vlookup($B44,'Outdoor Crop Baseline'!$B:$C,2,false)/10^3*(1+index('Outdoor Crop Production NW'!$K$2:$O$137,match( $B44,'Outdoor Crop Production NW'!$D$2:$D$137,0),match( I$1,'Outdoor Crop Production NW'!$E$1:$I$1,0)))</f>
        <v>42.12977911</v>
      </c>
      <c r="J44" s="76">
        <f t="array" ref="J44">index('Outdoor Crop Seasonality'!$E$2:$P$138,match( $B44,'Outdoor Crop Seasonality'!$B$2:$B$138,0),match(J$2,'Outdoor Crop Seasonality'!$E$1:$P$1,0))*vlookup($B44,'Outdoor Crop Baseline'!$B:$C,2,false)/10^3*(1+index('Outdoor Crop Production NW'!$K$2:$O$137,match( $B44,'Outdoor Crop Production NW'!$D$2:$D$137,0),match( J$1,'Outdoor Crop Production NW'!$E$1:$I$1,0)))</f>
        <v>42.12977911</v>
      </c>
      <c r="K44" s="76">
        <f t="array" ref="K44">index('Outdoor Crop Seasonality'!$E$2:$P$138,match( $B44,'Outdoor Crop Seasonality'!$B$2:$B$138,0),match(K$2,'Outdoor Crop Seasonality'!$E$1:$P$1,0))*vlookup($B44,'Outdoor Crop Baseline'!$B:$C,2,false)/10^3*(1+index('Outdoor Crop Production NW'!$K$2:$O$137,match( $B44,'Outdoor Crop Production NW'!$D$2:$D$137,0),match( K$1,'Outdoor Crop Production NW'!$E$1:$I$1,0)))</f>
        <v>42.12977911</v>
      </c>
      <c r="L44" s="76">
        <f t="array" ref="L44">index('Outdoor Crop Seasonality'!$E$2:$P$138,match( $B44,'Outdoor Crop Seasonality'!$B$2:$B$138,0),match(L$2,'Outdoor Crop Seasonality'!$E$1:$P$1,0))*vlookup($B44,'Outdoor Crop Baseline'!$B:$C,2,false)/10^3*(1+index('Outdoor Crop Production NW'!$K$2:$O$137,match( $B44,'Outdoor Crop Production NW'!$D$2:$D$137,0),match( L$1,'Outdoor Crop Production NW'!$E$1:$I$1,0)))</f>
        <v>0</v>
      </c>
      <c r="M44" s="76">
        <f t="array" ref="M44">index('Outdoor Crop Seasonality'!$E$2:$P$138,match( $B44,'Outdoor Crop Seasonality'!$B$2:$B$138,0),match(M$2,'Outdoor Crop Seasonality'!$E$1:$P$1,0))*vlookup($B44,'Outdoor Crop Baseline'!$B:$C,2,false)/10^3*(1+index('Outdoor Crop Production NW'!$K$2:$O$137,match( $B44,'Outdoor Crop Production NW'!$D$2:$D$137,0),match( M$1,'Outdoor Crop Production NW'!$E$1:$I$1,0)))</f>
        <v>0</v>
      </c>
      <c r="N44" s="76">
        <f t="array" ref="N44">index('Outdoor Crop Seasonality'!$E$2:$P$138,match( $B44,'Outdoor Crop Seasonality'!$B$2:$B$138,0),match(N$2,'Outdoor Crop Seasonality'!$E$1:$P$1,0))*vlookup($B44,'Outdoor Crop Baseline'!$B:$C,2,false)/10^3*(1+index('Outdoor Crop Production NW'!$K$2:$O$137,match( $B44,'Outdoor Crop Production NW'!$D$2:$D$137,0),match( N$1,'Outdoor Crop Production NW'!$E$1:$I$1,0)))</f>
        <v>0</v>
      </c>
      <c r="O44" s="77">
        <f t="array" ref="O44">index('Outdoor Crop Seasonality'!$E$2:$P$138,match( $B44,'Outdoor Crop Seasonality'!$B$2:$B$138,0),match(O$2,'Outdoor Crop Seasonality'!$E$1:$P$1,0))*vlookup($B44,'Outdoor Crop Baseline'!$B:$C,2,false)/10^3*(1+index('Outdoor Crop Production NW'!$K$2:$O$137,match( $B44,'Outdoor Crop Production NW'!$D$2:$D$137,0),match( O$1,'Outdoor Crop Production NW'!$E$1:$I$1,0)))</f>
        <v>0.8784490926</v>
      </c>
      <c r="P44" s="77">
        <f t="array" ref="P44">index('Outdoor Crop Seasonality'!$E$2:$P$138,match( $B44,'Outdoor Crop Seasonality'!$B$2:$B$138,0),match(P$2,'Outdoor Crop Seasonality'!$E$1:$P$1,0))*vlookup($B44,'Outdoor Crop Baseline'!$B:$C,2,false)/10^3*(1+index('Outdoor Crop Production NW'!$K$2:$O$137,match( $B44,'Outdoor Crop Production NW'!$D$2:$D$137,0),match( P$1,'Outdoor Crop Production NW'!$E$1:$I$1,0)))</f>
        <v>0.8784490926</v>
      </c>
      <c r="Q44" s="77">
        <f t="array" ref="Q44">index('Outdoor Crop Seasonality'!$E$2:$P$138,match( $B44,'Outdoor Crop Seasonality'!$B$2:$B$138,0),match(Q$2,'Outdoor Crop Seasonality'!$E$1:$P$1,0))*vlookup($B44,'Outdoor Crop Baseline'!$B:$C,2,false)/10^3*(1+index('Outdoor Crop Production NW'!$K$2:$O$137,match( $B44,'Outdoor Crop Production NW'!$D$2:$D$137,0),match( Q$1,'Outdoor Crop Production NW'!$E$1:$I$1,0)))</f>
        <v>0.8784490926</v>
      </c>
      <c r="R44" s="77">
        <f t="array" ref="R44">index('Outdoor Crop Seasonality'!$E$2:$P$138,match( $B44,'Outdoor Crop Seasonality'!$B$2:$B$138,0),match(R$2,'Outdoor Crop Seasonality'!$E$1:$P$1,0))*vlookup($B44,'Outdoor Crop Baseline'!$B:$C,2,false)/10^3*(1+index('Outdoor Crop Production NW'!$K$2:$O$137,match( $B44,'Outdoor Crop Production NW'!$D$2:$D$137,0),match( R$1,'Outdoor Crop Production NW'!$E$1:$I$1,0)))</f>
        <v>0.8784490926</v>
      </c>
      <c r="S44" s="77">
        <f t="array" ref="S44">index('Outdoor Crop Seasonality'!$E$2:$P$138,match( $B44,'Outdoor Crop Seasonality'!$B$2:$B$138,0),match(S$2,'Outdoor Crop Seasonality'!$E$1:$P$1,0))*vlookup($B44,'Outdoor Crop Baseline'!$B:$C,2,false)/10^3*(1+index('Outdoor Crop Production NW'!$K$2:$O$137,match( $B44,'Outdoor Crop Production NW'!$D$2:$D$137,0),match( S$1,'Outdoor Crop Production NW'!$E$1:$I$1,0)))</f>
        <v>0</v>
      </c>
      <c r="T44" s="77">
        <f t="array" ref="T44">index('Outdoor Crop Seasonality'!$E$2:$P$138,match( $B44,'Outdoor Crop Seasonality'!$B$2:$B$138,0),match(T$2,'Outdoor Crop Seasonality'!$E$1:$P$1,0))*vlookup($B44,'Outdoor Crop Baseline'!$B:$C,2,false)/10^3*(1+index('Outdoor Crop Production NW'!$K$2:$O$137,match( $B44,'Outdoor Crop Production NW'!$D$2:$D$137,0),match( T$1,'Outdoor Crop Production NW'!$E$1:$I$1,0)))</f>
        <v>32.74542027</v>
      </c>
      <c r="U44" s="77">
        <f t="array" ref="U44">index('Outdoor Crop Seasonality'!$E$2:$P$138,match( $B44,'Outdoor Crop Seasonality'!$B$2:$B$138,0),match(U$2,'Outdoor Crop Seasonality'!$E$1:$P$1,0))*vlookup($B44,'Outdoor Crop Baseline'!$B:$C,2,false)/10^3*(1+index('Outdoor Crop Production NW'!$K$2:$O$137,match( $B44,'Outdoor Crop Production NW'!$D$2:$D$137,0),match( U$1,'Outdoor Crop Production NW'!$E$1:$I$1,0)))</f>
        <v>32.74542027</v>
      </c>
      <c r="V44" s="77">
        <f t="array" ref="V44">index('Outdoor Crop Seasonality'!$E$2:$P$138,match( $B44,'Outdoor Crop Seasonality'!$B$2:$B$138,0),match(V$2,'Outdoor Crop Seasonality'!$E$1:$P$1,0))*vlookup($B44,'Outdoor Crop Baseline'!$B:$C,2,false)/10^3*(1+index('Outdoor Crop Production NW'!$K$2:$O$137,match( $B44,'Outdoor Crop Production NW'!$D$2:$D$137,0),match( V$1,'Outdoor Crop Production NW'!$E$1:$I$1,0)))</f>
        <v>32.74542027</v>
      </c>
      <c r="W44" s="77">
        <f t="array" ref="W44">index('Outdoor Crop Seasonality'!$E$2:$P$138,match( $B44,'Outdoor Crop Seasonality'!$B$2:$B$138,0),match(W$2,'Outdoor Crop Seasonality'!$E$1:$P$1,0))*vlookup($B44,'Outdoor Crop Baseline'!$B:$C,2,false)/10^3*(1+index('Outdoor Crop Production NW'!$K$2:$O$137,match( $B44,'Outdoor Crop Production NW'!$D$2:$D$137,0),match( W$1,'Outdoor Crop Production NW'!$E$1:$I$1,0)))</f>
        <v>32.74542027</v>
      </c>
      <c r="X44" s="77">
        <f t="array" ref="X44">index('Outdoor Crop Seasonality'!$E$2:$P$138,match( $B44,'Outdoor Crop Seasonality'!$B$2:$B$138,0),match(X$2,'Outdoor Crop Seasonality'!$E$1:$P$1,0))*vlookup($B44,'Outdoor Crop Baseline'!$B:$C,2,false)/10^3*(1+index('Outdoor Crop Production NW'!$K$2:$O$137,match( $B44,'Outdoor Crop Production NW'!$D$2:$D$137,0),match( X$1,'Outdoor Crop Production NW'!$E$1:$I$1,0)))</f>
        <v>0</v>
      </c>
      <c r="Y44" s="77">
        <f t="array" ref="Y44">index('Outdoor Crop Seasonality'!$E$2:$P$138,match( $B44,'Outdoor Crop Seasonality'!$B$2:$B$138,0),match(Y$2,'Outdoor Crop Seasonality'!$E$1:$P$1,0))*vlookup($B44,'Outdoor Crop Baseline'!$B:$C,2,false)/10^3*(1+index('Outdoor Crop Production NW'!$K$2:$O$137,match( $B44,'Outdoor Crop Production NW'!$D$2:$D$137,0),match( Y$1,'Outdoor Crop Production NW'!$E$1:$I$1,0)))</f>
        <v>0</v>
      </c>
      <c r="Z44" s="77">
        <f t="array" ref="Z44">index('Outdoor Crop Seasonality'!$E$2:$P$138,match( $B44,'Outdoor Crop Seasonality'!$B$2:$B$138,0),match(Z$2,'Outdoor Crop Seasonality'!$E$1:$P$1,0))*vlookup($B44,'Outdoor Crop Baseline'!$B:$C,2,false)/10^3*(1+index('Outdoor Crop Production NW'!$K$2:$O$137,match( $B44,'Outdoor Crop Production NW'!$D$2:$D$137,0),match( Z$1,'Outdoor Crop Production NW'!$E$1:$I$1,0)))</f>
        <v>0</v>
      </c>
    </row>
    <row r="45">
      <c r="A45" s="13" t="s">
        <v>116</v>
      </c>
      <c r="B45" s="13" t="s">
        <v>117</v>
      </c>
      <c r="C45" s="76">
        <f t="array" ref="C45">index('Outdoor Crop Seasonality'!$E$2:$P$138,match( $B45,'Outdoor Crop Seasonality'!$B$2:$B$138,0),match(C$2,'Outdoor Crop Seasonality'!$E$1:$P$1,0))*vlookup($B45,'Outdoor Crop Baseline'!$B:$C,2,false)/10^3*(1+index('Outdoor Crop Production NW'!$K$2:$O$137,match( $B45,'Outdoor Crop Production NW'!$D$2:$D$137,0),match( C$1,'Outdoor Crop Production NW'!$E$1:$I$1,0)))</f>
        <v>99.31014586</v>
      </c>
      <c r="D45" s="76">
        <f t="array" ref="D45">index('Outdoor Crop Seasonality'!$E$2:$P$138,match( $B45,'Outdoor Crop Seasonality'!$B$2:$B$138,0),match(D$2,'Outdoor Crop Seasonality'!$E$1:$P$1,0))*vlookup($B45,'Outdoor Crop Baseline'!$B:$C,2,false)/10^3*(1+index('Outdoor Crop Production NW'!$K$2:$O$137,match( $B45,'Outdoor Crop Production NW'!$D$2:$D$137,0),match( D$1,'Outdoor Crop Production NW'!$E$1:$I$1,0)))</f>
        <v>99.31014586</v>
      </c>
      <c r="E45" s="76">
        <f t="array" ref="E45">index('Outdoor Crop Seasonality'!$E$2:$P$138,match( $B45,'Outdoor Crop Seasonality'!$B$2:$B$138,0),match(E$2,'Outdoor Crop Seasonality'!$E$1:$P$1,0))*vlookup($B45,'Outdoor Crop Baseline'!$B:$C,2,false)/10^3*(1+index('Outdoor Crop Production NW'!$K$2:$O$137,match( $B45,'Outdoor Crop Production NW'!$D$2:$D$137,0),match( E$1,'Outdoor Crop Production NW'!$E$1:$I$1,0)))</f>
        <v>99.31014586</v>
      </c>
      <c r="F45" s="76">
        <f t="array" ref="F45">index('Outdoor Crop Seasonality'!$E$2:$P$138,match( $B45,'Outdoor Crop Seasonality'!$B$2:$B$138,0),match(F$2,'Outdoor Crop Seasonality'!$E$1:$P$1,0))*vlookup($B45,'Outdoor Crop Baseline'!$B:$C,2,false)/10^3*(1+index('Outdoor Crop Production NW'!$K$2:$O$137,match( $B45,'Outdoor Crop Production NW'!$D$2:$D$137,0),match( F$1,'Outdoor Crop Production NW'!$E$1:$I$1,0)))</f>
        <v>99.31014586</v>
      </c>
      <c r="G45" s="76">
        <f t="array" ref="G45">index('Outdoor Crop Seasonality'!$E$2:$P$138,match( $B45,'Outdoor Crop Seasonality'!$B$2:$B$138,0),match(G$2,'Outdoor Crop Seasonality'!$E$1:$P$1,0))*vlookup($B45,'Outdoor Crop Baseline'!$B:$C,2,false)/10^3*(1+index('Outdoor Crop Production NW'!$K$2:$O$137,match( $B45,'Outdoor Crop Production NW'!$D$2:$D$137,0),match( G$1,'Outdoor Crop Production NW'!$E$1:$I$1,0)))</f>
        <v>0</v>
      </c>
      <c r="H45" s="76">
        <f t="array" ref="H45">index('Outdoor Crop Seasonality'!$E$2:$P$138,match( $B45,'Outdoor Crop Seasonality'!$B$2:$B$138,0),match(H$2,'Outdoor Crop Seasonality'!$E$1:$P$1,0))*vlookup($B45,'Outdoor Crop Baseline'!$B:$C,2,false)/10^3*(1+index('Outdoor Crop Production NW'!$K$2:$O$137,match( $B45,'Outdoor Crop Production NW'!$D$2:$D$137,0),match( H$1,'Outdoor Crop Production NW'!$E$1:$I$1,0)))</f>
        <v>0</v>
      </c>
      <c r="I45" s="76">
        <f t="array" ref="I45">index('Outdoor Crop Seasonality'!$E$2:$P$138,match( $B45,'Outdoor Crop Seasonality'!$B$2:$B$138,0),match(I$2,'Outdoor Crop Seasonality'!$E$1:$P$1,0))*vlookup($B45,'Outdoor Crop Baseline'!$B:$C,2,false)/10^3*(1+index('Outdoor Crop Production NW'!$K$2:$O$137,match( $B45,'Outdoor Crop Production NW'!$D$2:$D$137,0),match( I$1,'Outdoor Crop Production NW'!$E$1:$I$1,0)))</f>
        <v>0</v>
      </c>
      <c r="J45" s="76">
        <f t="array" ref="J45">index('Outdoor Crop Seasonality'!$E$2:$P$138,match( $B45,'Outdoor Crop Seasonality'!$B$2:$B$138,0),match(J$2,'Outdoor Crop Seasonality'!$E$1:$P$1,0))*vlookup($B45,'Outdoor Crop Baseline'!$B:$C,2,false)/10^3*(1+index('Outdoor Crop Production NW'!$K$2:$O$137,match( $B45,'Outdoor Crop Production NW'!$D$2:$D$137,0),match( J$1,'Outdoor Crop Production NW'!$E$1:$I$1,0)))</f>
        <v>0</v>
      </c>
      <c r="K45" s="76">
        <f t="array" ref="K45">index('Outdoor Crop Seasonality'!$E$2:$P$138,match( $B45,'Outdoor Crop Seasonality'!$B$2:$B$138,0),match(K$2,'Outdoor Crop Seasonality'!$E$1:$P$1,0))*vlookup($B45,'Outdoor Crop Baseline'!$B:$C,2,false)/10^3*(1+index('Outdoor Crop Production NW'!$K$2:$O$137,match( $B45,'Outdoor Crop Production NW'!$D$2:$D$137,0),match( K$1,'Outdoor Crop Production NW'!$E$1:$I$1,0)))</f>
        <v>0</v>
      </c>
      <c r="L45" s="76">
        <f t="array" ref="L45">index('Outdoor Crop Seasonality'!$E$2:$P$138,match( $B45,'Outdoor Crop Seasonality'!$B$2:$B$138,0),match(L$2,'Outdoor Crop Seasonality'!$E$1:$P$1,0))*vlookup($B45,'Outdoor Crop Baseline'!$B:$C,2,false)/10^3*(1+index('Outdoor Crop Production NW'!$K$2:$O$137,match( $B45,'Outdoor Crop Production NW'!$D$2:$D$137,0),match( L$1,'Outdoor Crop Production NW'!$E$1:$I$1,0)))</f>
        <v>0</v>
      </c>
      <c r="M45" s="76">
        <f t="array" ref="M45">index('Outdoor Crop Seasonality'!$E$2:$P$138,match( $B45,'Outdoor Crop Seasonality'!$B$2:$B$138,0),match(M$2,'Outdoor Crop Seasonality'!$E$1:$P$1,0))*vlookup($B45,'Outdoor Crop Baseline'!$B:$C,2,false)/10^3*(1+index('Outdoor Crop Production NW'!$K$2:$O$137,match( $B45,'Outdoor Crop Production NW'!$D$2:$D$137,0),match( M$1,'Outdoor Crop Production NW'!$E$1:$I$1,0)))</f>
        <v>0</v>
      </c>
      <c r="N45" s="76">
        <f t="array" ref="N45">index('Outdoor Crop Seasonality'!$E$2:$P$138,match( $B45,'Outdoor Crop Seasonality'!$B$2:$B$138,0),match(N$2,'Outdoor Crop Seasonality'!$E$1:$P$1,0))*vlookup($B45,'Outdoor Crop Baseline'!$B:$C,2,false)/10^3*(1+index('Outdoor Crop Production NW'!$K$2:$O$137,match( $B45,'Outdoor Crop Production NW'!$D$2:$D$137,0),match( N$1,'Outdoor Crop Production NW'!$E$1:$I$1,0)))</f>
        <v>0</v>
      </c>
      <c r="O45" s="77">
        <f t="array" ref="O45">index('Outdoor Crop Seasonality'!$E$2:$P$138,match( $B45,'Outdoor Crop Seasonality'!$B$2:$B$138,0),match(O$2,'Outdoor Crop Seasonality'!$E$1:$P$1,0))*vlookup($B45,'Outdoor Crop Baseline'!$B:$C,2,false)/10^3*(1+index('Outdoor Crop Production NW'!$K$2:$O$137,match( $B45,'Outdoor Crop Production NW'!$D$2:$D$137,0),match( O$1,'Outdoor Crop Production NW'!$E$1:$I$1,0)))</f>
        <v>54.20645561</v>
      </c>
      <c r="P45" s="77">
        <f t="array" ref="P45">index('Outdoor Crop Seasonality'!$E$2:$P$138,match( $B45,'Outdoor Crop Seasonality'!$B$2:$B$138,0),match(P$2,'Outdoor Crop Seasonality'!$E$1:$P$1,0))*vlookup($B45,'Outdoor Crop Baseline'!$B:$C,2,false)/10^3*(1+index('Outdoor Crop Production NW'!$K$2:$O$137,match( $B45,'Outdoor Crop Production NW'!$D$2:$D$137,0),match( P$1,'Outdoor Crop Production NW'!$E$1:$I$1,0)))</f>
        <v>54.20645561</v>
      </c>
      <c r="Q45" s="77">
        <f t="array" ref="Q45">index('Outdoor Crop Seasonality'!$E$2:$P$138,match( $B45,'Outdoor Crop Seasonality'!$B$2:$B$138,0),match(Q$2,'Outdoor Crop Seasonality'!$E$1:$P$1,0))*vlookup($B45,'Outdoor Crop Baseline'!$B:$C,2,false)/10^3*(1+index('Outdoor Crop Production NW'!$K$2:$O$137,match( $B45,'Outdoor Crop Production NW'!$D$2:$D$137,0),match( Q$1,'Outdoor Crop Production NW'!$E$1:$I$1,0)))</f>
        <v>54.20645561</v>
      </c>
      <c r="R45" s="77">
        <f t="array" ref="R45">index('Outdoor Crop Seasonality'!$E$2:$P$138,match( $B45,'Outdoor Crop Seasonality'!$B$2:$B$138,0),match(R$2,'Outdoor Crop Seasonality'!$E$1:$P$1,0))*vlookup($B45,'Outdoor Crop Baseline'!$B:$C,2,false)/10^3*(1+index('Outdoor Crop Production NW'!$K$2:$O$137,match( $B45,'Outdoor Crop Production NW'!$D$2:$D$137,0),match( R$1,'Outdoor Crop Production NW'!$E$1:$I$1,0)))</f>
        <v>54.20645561</v>
      </c>
      <c r="S45" s="77">
        <f t="array" ref="S45">index('Outdoor Crop Seasonality'!$E$2:$P$138,match( $B45,'Outdoor Crop Seasonality'!$B$2:$B$138,0),match(S$2,'Outdoor Crop Seasonality'!$E$1:$P$1,0))*vlookup($B45,'Outdoor Crop Baseline'!$B:$C,2,false)/10^3*(1+index('Outdoor Crop Production NW'!$K$2:$O$137,match( $B45,'Outdoor Crop Production NW'!$D$2:$D$137,0),match( S$1,'Outdoor Crop Production NW'!$E$1:$I$1,0)))</f>
        <v>0</v>
      </c>
      <c r="T45" s="77">
        <f t="array" ref="T45">index('Outdoor Crop Seasonality'!$E$2:$P$138,match( $B45,'Outdoor Crop Seasonality'!$B$2:$B$138,0),match(T$2,'Outdoor Crop Seasonality'!$E$1:$P$1,0))*vlookup($B45,'Outdoor Crop Baseline'!$B:$C,2,false)/10^3*(1+index('Outdoor Crop Production NW'!$K$2:$O$137,match( $B45,'Outdoor Crop Production NW'!$D$2:$D$137,0),match( T$1,'Outdoor Crop Production NW'!$E$1:$I$1,0)))</f>
        <v>0</v>
      </c>
      <c r="U45" s="77">
        <f t="array" ref="U45">index('Outdoor Crop Seasonality'!$E$2:$P$138,match( $B45,'Outdoor Crop Seasonality'!$B$2:$B$138,0),match(U$2,'Outdoor Crop Seasonality'!$E$1:$P$1,0))*vlookup($B45,'Outdoor Crop Baseline'!$B:$C,2,false)/10^3*(1+index('Outdoor Crop Production NW'!$K$2:$O$137,match( $B45,'Outdoor Crop Production NW'!$D$2:$D$137,0),match( U$1,'Outdoor Crop Production NW'!$E$1:$I$1,0)))</f>
        <v>0</v>
      </c>
      <c r="V45" s="77">
        <f t="array" ref="V45">index('Outdoor Crop Seasonality'!$E$2:$P$138,match( $B45,'Outdoor Crop Seasonality'!$B$2:$B$138,0),match(V$2,'Outdoor Crop Seasonality'!$E$1:$P$1,0))*vlookup($B45,'Outdoor Crop Baseline'!$B:$C,2,false)/10^3*(1+index('Outdoor Crop Production NW'!$K$2:$O$137,match( $B45,'Outdoor Crop Production NW'!$D$2:$D$137,0),match( V$1,'Outdoor Crop Production NW'!$E$1:$I$1,0)))</f>
        <v>0</v>
      </c>
      <c r="W45" s="77">
        <f t="array" ref="W45">index('Outdoor Crop Seasonality'!$E$2:$P$138,match( $B45,'Outdoor Crop Seasonality'!$B$2:$B$138,0),match(W$2,'Outdoor Crop Seasonality'!$E$1:$P$1,0))*vlookup($B45,'Outdoor Crop Baseline'!$B:$C,2,false)/10^3*(1+index('Outdoor Crop Production NW'!$K$2:$O$137,match( $B45,'Outdoor Crop Production NW'!$D$2:$D$137,0),match( W$1,'Outdoor Crop Production NW'!$E$1:$I$1,0)))</f>
        <v>0</v>
      </c>
      <c r="X45" s="77">
        <f t="array" ref="X45">index('Outdoor Crop Seasonality'!$E$2:$P$138,match( $B45,'Outdoor Crop Seasonality'!$B$2:$B$138,0),match(X$2,'Outdoor Crop Seasonality'!$E$1:$P$1,0))*vlookup($B45,'Outdoor Crop Baseline'!$B:$C,2,false)/10^3*(1+index('Outdoor Crop Production NW'!$K$2:$O$137,match( $B45,'Outdoor Crop Production NW'!$D$2:$D$137,0),match( X$1,'Outdoor Crop Production NW'!$E$1:$I$1,0)))</f>
        <v>0</v>
      </c>
      <c r="Y45" s="77">
        <f t="array" ref="Y45">index('Outdoor Crop Seasonality'!$E$2:$P$138,match( $B45,'Outdoor Crop Seasonality'!$B$2:$B$138,0),match(Y$2,'Outdoor Crop Seasonality'!$E$1:$P$1,0))*vlookup($B45,'Outdoor Crop Baseline'!$B:$C,2,false)/10^3*(1+index('Outdoor Crop Production NW'!$K$2:$O$137,match( $B45,'Outdoor Crop Production NW'!$D$2:$D$137,0),match( Y$1,'Outdoor Crop Production NW'!$E$1:$I$1,0)))</f>
        <v>0</v>
      </c>
      <c r="Z45" s="77">
        <f t="array" ref="Z45">index('Outdoor Crop Seasonality'!$E$2:$P$138,match( $B45,'Outdoor Crop Seasonality'!$B$2:$B$138,0),match(Z$2,'Outdoor Crop Seasonality'!$E$1:$P$1,0))*vlookup($B45,'Outdoor Crop Baseline'!$B:$C,2,false)/10^3*(1+index('Outdoor Crop Production NW'!$K$2:$O$137,match( $B45,'Outdoor Crop Production NW'!$D$2:$D$137,0),match( Z$1,'Outdoor Crop Production NW'!$E$1:$I$1,0)))</f>
        <v>0</v>
      </c>
    </row>
    <row r="46">
      <c r="A46" s="13" t="s">
        <v>118</v>
      </c>
      <c r="B46" s="13" t="s">
        <v>119</v>
      </c>
      <c r="C46" s="76">
        <f t="array" ref="C46">index('Outdoor Crop Seasonality'!$E$2:$P$138,match( $B46,'Outdoor Crop Seasonality'!$B$2:$B$138,0),match(C$2,'Outdoor Crop Seasonality'!$E$1:$P$1,0))*vlookup($B46,'Outdoor Crop Baseline'!$B:$C,2,false)/10^3*(1+index('Outdoor Crop Production NW'!$K$2:$O$137,match( $B46,'Outdoor Crop Production NW'!$D$2:$D$137,0),match( C$1,'Outdoor Crop Production NW'!$E$1:$I$1,0)))</f>
        <v>148.4177515</v>
      </c>
      <c r="D46" s="76">
        <f t="array" ref="D46">index('Outdoor Crop Seasonality'!$E$2:$P$138,match( $B46,'Outdoor Crop Seasonality'!$B$2:$B$138,0),match(D$2,'Outdoor Crop Seasonality'!$E$1:$P$1,0))*vlookup($B46,'Outdoor Crop Baseline'!$B:$C,2,false)/10^3*(1+index('Outdoor Crop Production NW'!$K$2:$O$137,match( $B46,'Outdoor Crop Production NW'!$D$2:$D$137,0),match( D$1,'Outdoor Crop Production NW'!$E$1:$I$1,0)))</f>
        <v>148.4177515</v>
      </c>
      <c r="E46" s="76">
        <f t="array" ref="E46">index('Outdoor Crop Seasonality'!$E$2:$P$138,match( $B46,'Outdoor Crop Seasonality'!$B$2:$B$138,0),match(E$2,'Outdoor Crop Seasonality'!$E$1:$P$1,0))*vlookup($B46,'Outdoor Crop Baseline'!$B:$C,2,false)/10^3*(1+index('Outdoor Crop Production NW'!$K$2:$O$137,match( $B46,'Outdoor Crop Production NW'!$D$2:$D$137,0),match( E$1,'Outdoor Crop Production NW'!$E$1:$I$1,0)))</f>
        <v>148.4177515</v>
      </c>
      <c r="F46" s="76">
        <f t="array" ref="F46">index('Outdoor Crop Seasonality'!$E$2:$P$138,match( $B46,'Outdoor Crop Seasonality'!$B$2:$B$138,0),match(F$2,'Outdoor Crop Seasonality'!$E$1:$P$1,0))*vlookup($B46,'Outdoor Crop Baseline'!$B:$C,2,false)/10^3*(1+index('Outdoor Crop Production NW'!$K$2:$O$137,match( $B46,'Outdoor Crop Production NW'!$D$2:$D$137,0),match( F$1,'Outdoor Crop Production NW'!$E$1:$I$1,0)))</f>
        <v>148.4177515</v>
      </c>
      <c r="G46" s="76">
        <f t="array" ref="G46">index('Outdoor Crop Seasonality'!$E$2:$P$138,match( $B46,'Outdoor Crop Seasonality'!$B$2:$B$138,0),match(G$2,'Outdoor Crop Seasonality'!$E$1:$P$1,0))*vlookup($B46,'Outdoor Crop Baseline'!$B:$C,2,false)/10^3*(1+index('Outdoor Crop Production NW'!$K$2:$O$137,match( $B46,'Outdoor Crop Production NW'!$D$2:$D$137,0),match( G$1,'Outdoor Crop Production NW'!$E$1:$I$1,0)))</f>
        <v>0</v>
      </c>
      <c r="H46" s="76">
        <f t="array" ref="H46">index('Outdoor Crop Seasonality'!$E$2:$P$138,match( $B46,'Outdoor Crop Seasonality'!$B$2:$B$138,0),match(H$2,'Outdoor Crop Seasonality'!$E$1:$P$1,0))*vlookup($B46,'Outdoor Crop Baseline'!$B:$C,2,false)/10^3*(1+index('Outdoor Crop Production NW'!$K$2:$O$137,match( $B46,'Outdoor Crop Production NW'!$D$2:$D$137,0),match( H$1,'Outdoor Crop Production NW'!$E$1:$I$1,0)))</f>
        <v>5532.47956</v>
      </c>
      <c r="I46" s="76">
        <f t="array" ref="I46">index('Outdoor Crop Seasonality'!$E$2:$P$138,match( $B46,'Outdoor Crop Seasonality'!$B$2:$B$138,0),match(I$2,'Outdoor Crop Seasonality'!$E$1:$P$1,0))*vlookup($B46,'Outdoor Crop Baseline'!$B:$C,2,false)/10^3*(1+index('Outdoor Crop Production NW'!$K$2:$O$137,match( $B46,'Outdoor Crop Production NW'!$D$2:$D$137,0),match( I$1,'Outdoor Crop Production NW'!$E$1:$I$1,0)))</f>
        <v>5532.47956</v>
      </c>
      <c r="J46" s="76">
        <f t="array" ref="J46">index('Outdoor Crop Seasonality'!$E$2:$P$138,match( $B46,'Outdoor Crop Seasonality'!$B$2:$B$138,0),match(J$2,'Outdoor Crop Seasonality'!$E$1:$P$1,0))*vlookup($B46,'Outdoor Crop Baseline'!$B:$C,2,false)/10^3*(1+index('Outdoor Crop Production NW'!$K$2:$O$137,match( $B46,'Outdoor Crop Production NW'!$D$2:$D$137,0),match( J$1,'Outdoor Crop Production NW'!$E$1:$I$1,0)))</f>
        <v>5532.47956</v>
      </c>
      <c r="K46" s="76">
        <f t="array" ref="K46">index('Outdoor Crop Seasonality'!$E$2:$P$138,match( $B46,'Outdoor Crop Seasonality'!$B$2:$B$138,0),match(K$2,'Outdoor Crop Seasonality'!$E$1:$P$1,0))*vlookup($B46,'Outdoor Crop Baseline'!$B:$C,2,false)/10^3*(1+index('Outdoor Crop Production NW'!$K$2:$O$137,match( $B46,'Outdoor Crop Production NW'!$D$2:$D$137,0),match( K$1,'Outdoor Crop Production NW'!$E$1:$I$1,0)))</f>
        <v>5532.47956</v>
      </c>
      <c r="L46" s="76">
        <f t="array" ref="L46">index('Outdoor Crop Seasonality'!$E$2:$P$138,match( $B46,'Outdoor Crop Seasonality'!$B$2:$B$138,0),match(L$2,'Outdoor Crop Seasonality'!$E$1:$P$1,0))*vlookup($B46,'Outdoor Crop Baseline'!$B:$C,2,false)/10^3*(1+index('Outdoor Crop Production NW'!$K$2:$O$137,match( $B46,'Outdoor Crop Production NW'!$D$2:$D$137,0),match( L$1,'Outdoor Crop Production NW'!$E$1:$I$1,0)))</f>
        <v>0</v>
      </c>
      <c r="M46" s="76">
        <f t="array" ref="M46">index('Outdoor Crop Seasonality'!$E$2:$P$138,match( $B46,'Outdoor Crop Seasonality'!$B$2:$B$138,0),match(M$2,'Outdoor Crop Seasonality'!$E$1:$P$1,0))*vlookup($B46,'Outdoor Crop Baseline'!$B:$C,2,false)/10^3*(1+index('Outdoor Crop Production NW'!$K$2:$O$137,match( $B46,'Outdoor Crop Production NW'!$D$2:$D$137,0),match( M$1,'Outdoor Crop Production NW'!$E$1:$I$1,0)))</f>
        <v>0</v>
      </c>
      <c r="N46" s="76">
        <f t="array" ref="N46">index('Outdoor Crop Seasonality'!$E$2:$P$138,match( $B46,'Outdoor Crop Seasonality'!$B$2:$B$138,0),match(N$2,'Outdoor Crop Seasonality'!$E$1:$P$1,0))*vlookup($B46,'Outdoor Crop Baseline'!$B:$C,2,false)/10^3*(1+index('Outdoor Crop Production NW'!$K$2:$O$137,match( $B46,'Outdoor Crop Production NW'!$D$2:$D$137,0),match( N$1,'Outdoor Crop Production NW'!$E$1:$I$1,0)))</f>
        <v>0</v>
      </c>
      <c r="O46" s="77">
        <f t="array" ref="O46">index('Outdoor Crop Seasonality'!$E$2:$P$138,match( $B46,'Outdoor Crop Seasonality'!$B$2:$B$138,0),match(O$2,'Outdoor Crop Seasonality'!$E$1:$P$1,0))*vlookup($B46,'Outdoor Crop Baseline'!$B:$C,2,false)/10^3*(1+index('Outdoor Crop Production NW'!$K$2:$O$137,match( $B46,'Outdoor Crop Production NW'!$D$2:$D$137,0),match( O$1,'Outdoor Crop Production NW'!$E$1:$I$1,0)))</f>
        <v>23.37751288</v>
      </c>
      <c r="P46" s="77">
        <f t="array" ref="P46">index('Outdoor Crop Seasonality'!$E$2:$P$138,match( $B46,'Outdoor Crop Seasonality'!$B$2:$B$138,0),match(P$2,'Outdoor Crop Seasonality'!$E$1:$P$1,0))*vlookup($B46,'Outdoor Crop Baseline'!$B:$C,2,false)/10^3*(1+index('Outdoor Crop Production NW'!$K$2:$O$137,match( $B46,'Outdoor Crop Production NW'!$D$2:$D$137,0),match( P$1,'Outdoor Crop Production NW'!$E$1:$I$1,0)))</f>
        <v>23.37751288</v>
      </c>
      <c r="Q46" s="77">
        <f t="array" ref="Q46">index('Outdoor Crop Seasonality'!$E$2:$P$138,match( $B46,'Outdoor Crop Seasonality'!$B$2:$B$138,0),match(Q$2,'Outdoor Crop Seasonality'!$E$1:$P$1,0))*vlookup($B46,'Outdoor Crop Baseline'!$B:$C,2,false)/10^3*(1+index('Outdoor Crop Production NW'!$K$2:$O$137,match( $B46,'Outdoor Crop Production NW'!$D$2:$D$137,0),match( Q$1,'Outdoor Crop Production NW'!$E$1:$I$1,0)))</f>
        <v>23.37751288</v>
      </c>
      <c r="R46" s="77">
        <f t="array" ref="R46">index('Outdoor Crop Seasonality'!$E$2:$P$138,match( $B46,'Outdoor Crop Seasonality'!$B$2:$B$138,0),match(R$2,'Outdoor Crop Seasonality'!$E$1:$P$1,0))*vlookup($B46,'Outdoor Crop Baseline'!$B:$C,2,false)/10^3*(1+index('Outdoor Crop Production NW'!$K$2:$O$137,match( $B46,'Outdoor Crop Production NW'!$D$2:$D$137,0),match( R$1,'Outdoor Crop Production NW'!$E$1:$I$1,0)))</f>
        <v>23.37751288</v>
      </c>
      <c r="S46" s="77">
        <f t="array" ref="S46">index('Outdoor Crop Seasonality'!$E$2:$P$138,match( $B46,'Outdoor Crop Seasonality'!$B$2:$B$138,0),match(S$2,'Outdoor Crop Seasonality'!$E$1:$P$1,0))*vlookup($B46,'Outdoor Crop Baseline'!$B:$C,2,false)/10^3*(1+index('Outdoor Crop Production NW'!$K$2:$O$137,match( $B46,'Outdoor Crop Production NW'!$D$2:$D$137,0),match( S$1,'Outdoor Crop Production NW'!$E$1:$I$1,0)))</f>
        <v>0</v>
      </c>
      <c r="T46" s="77">
        <f t="array" ref="T46">index('Outdoor Crop Seasonality'!$E$2:$P$138,match( $B46,'Outdoor Crop Seasonality'!$B$2:$B$138,0),match(T$2,'Outdoor Crop Seasonality'!$E$1:$P$1,0))*vlookup($B46,'Outdoor Crop Baseline'!$B:$C,2,false)/10^3*(1+index('Outdoor Crop Production NW'!$K$2:$O$137,match( $B46,'Outdoor Crop Production NW'!$D$2:$D$137,0),match( T$1,'Outdoor Crop Production NW'!$E$1:$I$1,0)))</f>
        <v>871.4295347</v>
      </c>
      <c r="U46" s="77">
        <f t="array" ref="U46">index('Outdoor Crop Seasonality'!$E$2:$P$138,match( $B46,'Outdoor Crop Seasonality'!$B$2:$B$138,0),match(U$2,'Outdoor Crop Seasonality'!$E$1:$P$1,0))*vlookup($B46,'Outdoor Crop Baseline'!$B:$C,2,false)/10^3*(1+index('Outdoor Crop Production NW'!$K$2:$O$137,match( $B46,'Outdoor Crop Production NW'!$D$2:$D$137,0),match( U$1,'Outdoor Crop Production NW'!$E$1:$I$1,0)))</f>
        <v>871.4295347</v>
      </c>
      <c r="V46" s="77">
        <f t="array" ref="V46">index('Outdoor Crop Seasonality'!$E$2:$P$138,match( $B46,'Outdoor Crop Seasonality'!$B$2:$B$138,0),match(V$2,'Outdoor Crop Seasonality'!$E$1:$P$1,0))*vlookup($B46,'Outdoor Crop Baseline'!$B:$C,2,false)/10^3*(1+index('Outdoor Crop Production NW'!$K$2:$O$137,match( $B46,'Outdoor Crop Production NW'!$D$2:$D$137,0),match( V$1,'Outdoor Crop Production NW'!$E$1:$I$1,0)))</f>
        <v>871.4295347</v>
      </c>
      <c r="W46" s="77">
        <f t="array" ref="W46">index('Outdoor Crop Seasonality'!$E$2:$P$138,match( $B46,'Outdoor Crop Seasonality'!$B$2:$B$138,0),match(W$2,'Outdoor Crop Seasonality'!$E$1:$P$1,0))*vlookup($B46,'Outdoor Crop Baseline'!$B:$C,2,false)/10^3*(1+index('Outdoor Crop Production NW'!$K$2:$O$137,match( $B46,'Outdoor Crop Production NW'!$D$2:$D$137,0),match( W$1,'Outdoor Crop Production NW'!$E$1:$I$1,0)))</f>
        <v>871.4295347</v>
      </c>
      <c r="X46" s="77">
        <f t="array" ref="X46">index('Outdoor Crop Seasonality'!$E$2:$P$138,match( $B46,'Outdoor Crop Seasonality'!$B$2:$B$138,0),match(X$2,'Outdoor Crop Seasonality'!$E$1:$P$1,0))*vlookup($B46,'Outdoor Crop Baseline'!$B:$C,2,false)/10^3*(1+index('Outdoor Crop Production NW'!$K$2:$O$137,match( $B46,'Outdoor Crop Production NW'!$D$2:$D$137,0),match( X$1,'Outdoor Crop Production NW'!$E$1:$I$1,0)))</f>
        <v>0</v>
      </c>
      <c r="Y46" s="77">
        <f t="array" ref="Y46">index('Outdoor Crop Seasonality'!$E$2:$P$138,match( $B46,'Outdoor Crop Seasonality'!$B$2:$B$138,0),match(Y$2,'Outdoor Crop Seasonality'!$E$1:$P$1,0))*vlookup($B46,'Outdoor Crop Baseline'!$B:$C,2,false)/10^3*(1+index('Outdoor Crop Production NW'!$K$2:$O$137,match( $B46,'Outdoor Crop Production NW'!$D$2:$D$137,0),match( Y$1,'Outdoor Crop Production NW'!$E$1:$I$1,0)))</f>
        <v>0</v>
      </c>
      <c r="Z46" s="77">
        <f t="array" ref="Z46">index('Outdoor Crop Seasonality'!$E$2:$P$138,match( $B46,'Outdoor Crop Seasonality'!$B$2:$B$138,0),match(Z$2,'Outdoor Crop Seasonality'!$E$1:$P$1,0))*vlookup($B46,'Outdoor Crop Baseline'!$B:$C,2,false)/10^3*(1+index('Outdoor Crop Production NW'!$K$2:$O$137,match( $B46,'Outdoor Crop Production NW'!$D$2:$D$137,0),match( Z$1,'Outdoor Crop Production NW'!$E$1:$I$1,0)))</f>
        <v>0</v>
      </c>
    </row>
    <row r="47">
      <c r="A47" s="13" t="s">
        <v>122</v>
      </c>
      <c r="B47" s="13" t="s">
        <v>123</v>
      </c>
      <c r="C47" s="76">
        <f t="array" ref="C47">index('Outdoor Crop Seasonality'!$E$2:$P$138,match( $B47,'Outdoor Crop Seasonality'!$B$2:$B$138,0),match(C$2,'Outdoor Crop Seasonality'!$E$1:$P$1,0))*vlookup($B47,'Outdoor Crop Baseline'!$B:$C,2,false)/10^3*(1+index('Outdoor Crop Production NW'!$K$2:$O$137,match( $B47,'Outdoor Crop Production NW'!$D$2:$D$137,0),match( C$1,'Outdoor Crop Production NW'!$E$1:$I$1,0)))</f>
        <v>50.86158625</v>
      </c>
      <c r="D47" s="76">
        <f t="array" ref="D47">index('Outdoor Crop Seasonality'!$E$2:$P$138,match( $B47,'Outdoor Crop Seasonality'!$B$2:$B$138,0),match(D$2,'Outdoor Crop Seasonality'!$E$1:$P$1,0))*vlookup($B47,'Outdoor Crop Baseline'!$B:$C,2,false)/10^3*(1+index('Outdoor Crop Production NW'!$K$2:$O$137,match( $B47,'Outdoor Crop Production NW'!$D$2:$D$137,0),match( D$1,'Outdoor Crop Production NW'!$E$1:$I$1,0)))</f>
        <v>50.86158625</v>
      </c>
      <c r="E47" s="76">
        <f t="array" ref="E47">index('Outdoor Crop Seasonality'!$E$2:$P$138,match( $B47,'Outdoor Crop Seasonality'!$B$2:$B$138,0),match(E$2,'Outdoor Crop Seasonality'!$E$1:$P$1,0))*vlookup($B47,'Outdoor Crop Baseline'!$B:$C,2,false)/10^3*(1+index('Outdoor Crop Production NW'!$K$2:$O$137,match( $B47,'Outdoor Crop Production NW'!$D$2:$D$137,0),match( E$1,'Outdoor Crop Production NW'!$E$1:$I$1,0)))</f>
        <v>50.86158625</v>
      </c>
      <c r="F47" s="76">
        <f t="array" ref="F47">index('Outdoor Crop Seasonality'!$E$2:$P$138,match( $B47,'Outdoor Crop Seasonality'!$B$2:$B$138,0),match(F$2,'Outdoor Crop Seasonality'!$E$1:$P$1,0))*vlookup($B47,'Outdoor Crop Baseline'!$B:$C,2,false)/10^3*(1+index('Outdoor Crop Production NW'!$K$2:$O$137,match( $B47,'Outdoor Crop Production NW'!$D$2:$D$137,0),match( F$1,'Outdoor Crop Production NW'!$E$1:$I$1,0)))</f>
        <v>50.86158625</v>
      </c>
      <c r="G47" s="76">
        <f t="array" ref="G47">index('Outdoor Crop Seasonality'!$E$2:$P$138,match( $B47,'Outdoor Crop Seasonality'!$B$2:$B$138,0),match(G$2,'Outdoor Crop Seasonality'!$E$1:$P$1,0))*vlookup($B47,'Outdoor Crop Baseline'!$B:$C,2,false)/10^3*(1+index('Outdoor Crop Production NW'!$K$2:$O$137,match( $B47,'Outdoor Crop Production NW'!$D$2:$D$137,0),match( G$1,'Outdoor Crop Production NW'!$E$1:$I$1,0)))</f>
        <v>0</v>
      </c>
      <c r="H47" s="76">
        <f t="array" ref="H47">index('Outdoor Crop Seasonality'!$E$2:$P$138,match( $B47,'Outdoor Crop Seasonality'!$B$2:$B$138,0),match(H$2,'Outdoor Crop Seasonality'!$E$1:$P$1,0))*vlookup($B47,'Outdoor Crop Baseline'!$B:$C,2,false)/10^3*(1+index('Outdoor Crop Production NW'!$K$2:$O$137,match( $B47,'Outdoor Crop Production NW'!$D$2:$D$137,0),match( H$1,'Outdoor Crop Production NW'!$E$1:$I$1,0)))</f>
        <v>0</v>
      </c>
      <c r="I47" s="76">
        <f t="array" ref="I47">index('Outdoor Crop Seasonality'!$E$2:$P$138,match( $B47,'Outdoor Crop Seasonality'!$B$2:$B$138,0),match(I$2,'Outdoor Crop Seasonality'!$E$1:$P$1,0))*vlookup($B47,'Outdoor Crop Baseline'!$B:$C,2,false)/10^3*(1+index('Outdoor Crop Production NW'!$K$2:$O$137,match( $B47,'Outdoor Crop Production NW'!$D$2:$D$137,0),match( I$1,'Outdoor Crop Production NW'!$E$1:$I$1,0)))</f>
        <v>0</v>
      </c>
      <c r="J47" s="76">
        <f t="array" ref="J47">index('Outdoor Crop Seasonality'!$E$2:$P$138,match( $B47,'Outdoor Crop Seasonality'!$B$2:$B$138,0),match(J$2,'Outdoor Crop Seasonality'!$E$1:$P$1,0))*vlookup($B47,'Outdoor Crop Baseline'!$B:$C,2,false)/10^3*(1+index('Outdoor Crop Production NW'!$K$2:$O$137,match( $B47,'Outdoor Crop Production NW'!$D$2:$D$137,0),match( J$1,'Outdoor Crop Production NW'!$E$1:$I$1,0)))</f>
        <v>0</v>
      </c>
      <c r="K47" s="76">
        <f t="array" ref="K47">index('Outdoor Crop Seasonality'!$E$2:$P$138,match( $B47,'Outdoor Crop Seasonality'!$B$2:$B$138,0),match(K$2,'Outdoor Crop Seasonality'!$E$1:$P$1,0))*vlookup($B47,'Outdoor Crop Baseline'!$B:$C,2,false)/10^3*(1+index('Outdoor Crop Production NW'!$K$2:$O$137,match( $B47,'Outdoor Crop Production NW'!$D$2:$D$137,0),match( K$1,'Outdoor Crop Production NW'!$E$1:$I$1,0)))</f>
        <v>0</v>
      </c>
      <c r="L47" s="76">
        <f t="array" ref="L47">index('Outdoor Crop Seasonality'!$E$2:$P$138,match( $B47,'Outdoor Crop Seasonality'!$B$2:$B$138,0),match(L$2,'Outdoor Crop Seasonality'!$E$1:$P$1,0))*vlookup($B47,'Outdoor Crop Baseline'!$B:$C,2,false)/10^3*(1+index('Outdoor Crop Production NW'!$K$2:$O$137,match( $B47,'Outdoor Crop Production NW'!$D$2:$D$137,0),match( L$1,'Outdoor Crop Production NW'!$E$1:$I$1,0)))</f>
        <v>0</v>
      </c>
      <c r="M47" s="76">
        <f t="array" ref="M47">index('Outdoor Crop Seasonality'!$E$2:$P$138,match( $B47,'Outdoor Crop Seasonality'!$B$2:$B$138,0),match(M$2,'Outdoor Crop Seasonality'!$E$1:$P$1,0))*vlookup($B47,'Outdoor Crop Baseline'!$B:$C,2,false)/10^3*(1+index('Outdoor Crop Production NW'!$K$2:$O$137,match( $B47,'Outdoor Crop Production NW'!$D$2:$D$137,0),match( M$1,'Outdoor Crop Production NW'!$E$1:$I$1,0)))</f>
        <v>0</v>
      </c>
      <c r="N47" s="76">
        <f t="array" ref="N47">index('Outdoor Crop Seasonality'!$E$2:$P$138,match( $B47,'Outdoor Crop Seasonality'!$B$2:$B$138,0),match(N$2,'Outdoor Crop Seasonality'!$E$1:$P$1,0))*vlookup($B47,'Outdoor Crop Baseline'!$B:$C,2,false)/10^3*(1+index('Outdoor Crop Production NW'!$K$2:$O$137,match( $B47,'Outdoor Crop Production NW'!$D$2:$D$137,0),match( N$1,'Outdoor Crop Production NW'!$E$1:$I$1,0)))</f>
        <v>0</v>
      </c>
      <c r="O47" s="77">
        <f t="array" ref="O47">index('Outdoor Crop Seasonality'!$E$2:$P$138,match( $B47,'Outdoor Crop Seasonality'!$B$2:$B$138,0),match(O$2,'Outdoor Crop Seasonality'!$E$1:$P$1,0))*vlookup($B47,'Outdoor Crop Baseline'!$B:$C,2,false)/10^3*(1+index('Outdoor Crop Production NW'!$K$2:$O$137,match( $B47,'Outdoor Crop Production NW'!$D$2:$D$137,0),match( O$1,'Outdoor Crop Production NW'!$E$1:$I$1,0)))</f>
        <v>50.86158625</v>
      </c>
      <c r="P47" s="77">
        <f t="array" ref="P47">index('Outdoor Crop Seasonality'!$E$2:$P$138,match( $B47,'Outdoor Crop Seasonality'!$B$2:$B$138,0),match(P$2,'Outdoor Crop Seasonality'!$E$1:$P$1,0))*vlookup($B47,'Outdoor Crop Baseline'!$B:$C,2,false)/10^3*(1+index('Outdoor Crop Production NW'!$K$2:$O$137,match( $B47,'Outdoor Crop Production NW'!$D$2:$D$137,0),match( P$1,'Outdoor Crop Production NW'!$E$1:$I$1,0)))</f>
        <v>50.86158625</v>
      </c>
      <c r="Q47" s="77">
        <f t="array" ref="Q47">index('Outdoor Crop Seasonality'!$E$2:$P$138,match( $B47,'Outdoor Crop Seasonality'!$B$2:$B$138,0),match(Q$2,'Outdoor Crop Seasonality'!$E$1:$P$1,0))*vlookup($B47,'Outdoor Crop Baseline'!$B:$C,2,false)/10^3*(1+index('Outdoor Crop Production NW'!$K$2:$O$137,match( $B47,'Outdoor Crop Production NW'!$D$2:$D$137,0),match( Q$1,'Outdoor Crop Production NW'!$E$1:$I$1,0)))</f>
        <v>50.86158625</v>
      </c>
      <c r="R47" s="77">
        <f t="array" ref="R47">index('Outdoor Crop Seasonality'!$E$2:$P$138,match( $B47,'Outdoor Crop Seasonality'!$B$2:$B$138,0),match(R$2,'Outdoor Crop Seasonality'!$E$1:$P$1,0))*vlookup($B47,'Outdoor Crop Baseline'!$B:$C,2,false)/10^3*(1+index('Outdoor Crop Production NW'!$K$2:$O$137,match( $B47,'Outdoor Crop Production NW'!$D$2:$D$137,0),match( R$1,'Outdoor Crop Production NW'!$E$1:$I$1,0)))</f>
        <v>50.86158625</v>
      </c>
      <c r="S47" s="77">
        <f t="array" ref="S47">index('Outdoor Crop Seasonality'!$E$2:$P$138,match( $B47,'Outdoor Crop Seasonality'!$B$2:$B$138,0),match(S$2,'Outdoor Crop Seasonality'!$E$1:$P$1,0))*vlookup($B47,'Outdoor Crop Baseline'!$B:$C,2,false)/10^3*(1+index('Outdoor Crop Production NW'!$K$2:$O$137,match( $B47,'Outdoor Crop Production NW'!$D$2:$D$137,0),match( S$1,'Outdoor Crop Production NW'!$E$1:$I$1,0)))</f>
        <v>0</v>
      </c>
      <c r="T47" s="77">
        <f t="array" ref="T47">index('Outdoor Crop Seasonality'!$E$2:$P$138,match( $B47,'Outdoor Crop Seasonality'!$B$2:$B$138,0),match(T$2,'Outdoor Crop Seasonality'!$E$1:$P$1,0))*vlookup($B47,'Outdoor Crop Baseline'!$B:$C,2,false)/10^3*(1+index('Outdoor Crop Production NW'!$K$2:$O$137,match( $B47,'Outdoor Crop Production NW'!$D$2:$D$137,0),match( T$1,'Outdoor Crop Production NW'!$E$1:$I$1,0)))</f>
        <v>0</v>
      </c>
      <c r="U47" s="77">
        <f t="array" ref="U47">index('Outdoor Crop Seasonality'!$E$2:$P$138,match( $B47,'Outdoor Crop Seasonality'!$B$2:$B$138,0),match(U$2,'Outdoor Crop Seasonality'!$E$1:$P$1,0))*vlookup($B47,'Outdoor Crop Baseline'!$B:$C,2,false)/10^3*(1+index('Outdoor Crop Production NW'!$K$2:$O$137,match( $B47,'Outdoor Crop Production NW'!$D$2:$D$137,0),match( U$1,'Outdoor Crop Production NW'!$E$1:$I$1,0)))</f>
        <v>0</v>
      </c>
      <c r="V47" s="77">
        <f t="array" ref="V47">index('Outdoor Crop Seasonality'!$E$2:$P$138,match( $B47,'Outdoor Crop Seasonality'!$B$2:$B$138,0),match(V$2,'Outdoor Crop Seasonality'!$E$1:$P$1,0))*vlookup($B47,'Outdoor Crop Baseline'!$B:$C,2,false)/10^3*(1+index('Outdoor Crop Production NW'!$K$2:$O$137,match( $B47,'Outdoor Crop Production NW'!$D$2:$D$137,0),match( V$1,'Outdoor Crop Production NW'!$E$1:$I$1,0)))</f>
        <v>0</v>
      </c>
      <c r="W47" s="77">
        <f t="array" ref="W47">index('Outdoor Crop Seasonality'!$E$2:$P$138,match( $B47,'Outdoor Crop Seasonality'!$B$2:$B$138,0),match(W$2,'Outdoor Crop Seasonality'!$E$1:$P$1,0))*vlookup($B47,'Outdoor Crop Baseline'!$B:$C,2,false)/10^3*(1+index('Outdoor Crop Production NW'!$K$2:$O$137,match( $B47,'Outdoor Crop Production NW'!$D$2:$D$137,0),match( W$1,'Outdoor Crop Production NW'!$E$1:$I$1,0)))</f>
        <v>0</v>
      </c>
      <c r="X47" s="77">
        <f t="array" ref="X47">index('Outdoor Crop Seasonality'!$E$2:$P$138,match( $B47,'Outdoor Crop Seasonality'!$B$2:$B$138,0),match(X$2,'Outdoor Crop Seasonality'!$E$1:$P$1,0))*vlookup($B47,'Outdoor Crop Baseline'!$B:$C,2,false)/10^3*(1+index('Outdoor Crop Production NW'!$K$2:$O$137,match( $B47,'Outdoor Crop Production NW'!$D$2:$D$137,0),match( X$1,'Outdoor Crop Production NW'!$E$1:$I$1,0)))</f>
        <v>0</v>
      </c>
      <c r="Y47" s="77">
        <f t="array" ref="Y47">index('Outdoor Crop Seasonality'!$E$2:$P$138,match( $B47,'Outdoor Crop Seasonality'!$B$2:$B$138,0),match(Y$2,'Outdoor Crop Seasonality'!$E$1:$P$1,0))*vlookup($B47,'Outdoor Crop Baseline'!$B:$C,2,false)/10^3*(1+index('Outdoor Crop Production NW'!$K$2:$O$137,match( $B47,'Outdoor Crop Production NW'!$D$2:$D$137,0),match( Y$1,'Outdoor Crop Production NW'!$E$1:$I$1,0)))</f>
        <v>0</v>
      </c>
      <c r="Z47" s="77">
        <f t="array" ref="Z47">index('Outdoor Crop Seasonality'!$E$2:$P$138,match( $B47,'Outdoor Crop Seasonality'!$B$2:$B$138,0),match(Z$2,'Outdoor Crop Seasonality'!$E$1:$P$1,0))*vlookup($B47,'Outdoor Crop Baseline'!$B:$C,2,false)/10^3*(1+index('Outdoor Crop Production NW'!$K$2:$O$137,match( $B47,'Outdoor Crop Production NW'!$D$2:$D$137,0),match( Z$1,'Outdoor Crop Production NW'!$E$1:$I$1,0)))</f>
        <v>0</v>
      </c>
    </row>
    <row r="48">
      <c r="A48" s="13" t="s">
        <v>124</v>
      </c>
      <c r="B48" s="13" t="s">
        <v>125</v>
      </c>
      <c r="C48" s="76">
        <f t="array" ref="C48">index('Outdoor Crop Seasonality'!$E$2:$P$138,match( $B48,'Outdoor Crop Seasonality'!$B$2:$B$138,0),match(C$2,'Outdoor Crop Seasonality'!$E$1:$P$1,0))*vlookup($B48,'Outdoor Crop Baseline'!$B:$C,2,false)/10^3*(1+index('Outdoor Crop Production NW'!$K$2:$O$137,match( $B48,'Outdoor Crop Production NW'!$D$2:$D$137,0),match( C$1,'Outdoor Crop Production NW'!$E$1:$I$1,0)))</f>
        <v>80.71511103</v>
      </c>
      <c r="D48" s="76">
        <f t="array" ref="D48">index('Outdoor Crop Seasonality'!$E$2:$P$138,match( $B48,'Outdoor Crop Seasonality'!$B$2:$B$138,0),match(D$2,'Outdoor Crop Seasonality'!$E$1:$P$1,0))*vlookup($B48,'Outdoor Crop Baseline'!$B:$C,2,false)/10^3*(1+index('Outdoor Crop Production NW'!$K$2:$O$137,match( $B48,'Outdoor Crop Production NW'!$D$2:$D$137,0),match( D$1,'Outdoor Crop Production NW'!$E$1:$I$1,0)))</f>
        <v>80.71511103</v>
      </c>
      <c r="E48" s="76">
        <f t="array" ref="E48">index('Outdoor Crop Seasonality'!$E$2:$P$138,match( $B48,'Outdoor Crop Seasonality'!$B$2:$B$138,0),match(E$2,'Outdoor Crop Seasonality'!$E$1:$P$1,0))*vlookup($B48,'Outdoor Crop Baseline'!$B:$C,2,false)/10^3*(1+index('Outdoor Crop Production NW'!$K$2:$O$137,match( $B48,'Outdoor Crop Production NW'!$D$2:$D$137,0),match( E$1,'Outdoor Crop Production NW'!$E$1:$I$1,0)))</f>
        <v>80.71511103</v>
      </c>
      <c r="F48" s="76">
        <f t="array" ref="F48">index('Outdoor Crop Seasonality'!$E$2:$P$138,match( $B48,'Outdoor Crop Seasonality'!$B$2:$B$138,0),match(F$2,'Outdoor Crop Seasonality'!$E$1:$P$1,0))*vlookup($B48,'Outdoor Crop Baseline'!$B:$C,2,false)/10^3*(1+index('Outdoor Crop Production NW'!$K$2:$O$137,match( $B48,'Outdoor Crop Production NW'!$D$2:$D$137,0),match( F$1,'Outdoor Crop Production NW'!$E$1:$I$1,0)))</f>
        <v>80.71511103</v>
      </c>
      <c r="G48" s="76">
        <f t="array" ref="G48">index('Outdoor Crop Seasonality'!$E$2:$P$138,match( $B48,'Outdoor Crop Seasonality'!$B$2:$B$138,0),match(G$2,'Outdoor Crop Seasonality'!$E$1:$P$1,0))*vlookup($B48,'Outdoor Crop Baseline'!$B:$C,2,false)/10^3*(1+index('Outdoor Crop Production NW'!$K$2:$O$137,match( $B48,'Outdoor Crop Production NW'!$D$2:$D$137,0),match( G$1,'Outdoor Crop Production NW'!$E$1:$I$1,0)))</f>
        <v>0</v>
      </c>
      <c r="H48" s="76">
        <f t="array" ref="H48">index('Outdoor Crop Seasonality'!$E$2:$P$138,match( $B48,'Outdoor Crop Seasonality'!$B$2:$B$138,0),match(H$2,'Outdoor Crop Seasonality'!$E$1:$P$1,0))*vlookup($B48,'Outdoor Crop Baseline'!$B:$C,2,false)/10^3*(1+index('Outdoor Crop Production NW'!$K$2:$O$137,match( $B48,'Outdoor Crop Production NW'!$D$2:$D$137,0),match( H$1,'Outdoor Crop Production NW'!$E$1:$I$1,0)))</f>
        <v>0</v>
      </c>
      <c r="I48" s="76">
        <f t="array" ref="I48">index('Outdoor Crop Seasonality'!$E$2:$P$138,match( $B48,'Outdoor Crop Seasonality'!$B$2:$B$138,0),match(I$2,'Outdoor Crop Seasonality'!$E$1:$P$1,0))*vlookup($B48,'Outdoor Crop Baseline'!$B:$C,2,false)/10^3*(1+index('Outdoor Crop Production NW'!$K$2:$O$137,match( $B48,'Outdoor Crop Production NW'!$D$2:$D$137,0),match( I$1,'Outdoor Crop Production NW'!$E$1:$I$1,0)))</f>
        <v>0</v>
      </c>
      <c r="J48" s="76">
        <f t="array" ref="J48">index('Outdoor Crop Seasonality'!$E$2:$P$138,match( $B48,'Outdoor Crop Seasonality'!$B$2:$B$138,0),match(J$2,'Outdoor Crop Seasonality'!$E$1:$P$1,0))*vlookup($B48,'Outdoor Crop Baseline'!$B:$C,2,false)/10^3*(1+index('Outdoor Crop Production NW'!$K$2:$O$137,match( $B48,'Outdoor Crop Production NW'!$D$2:$D$137,0),match( J$1,'Outdoor Crop Production NW'!$E$1:$I$1,0)))</f>
        <v>0</v>
      </c>
      <c r="K48" s="76">
        <f t="array" ref="K48">index('Outdoor Crop Seasonality'!$E$2:$P$138,match( $B48,'Outdoor Crop Seasonality'!$B$2:$B$138,0),match(K$2,'Outdoor Crop Seasonality'!$E$1:$P$1,0))*vlookup($B48,'Outdoor Crop Baseline'!$B:$C,2,false)/10^3*(1+index('Outdoor Crop Production NW'!$K$2:$O$137,match( $B48,'Outdoor Crop Production NW'!$D$2:$D$137,0),match( K$1,'Outdoor Crop Production NW'!$E$1:$I$1,0)))</f>
        <v>0</v>
      </c>
      <c r="L48" s="76">
        <f t="array" ref="L48">index('Outdoor Crop Seasonality'!$E$2:$P$138,match( $B48,'Outdoor Crop Seasonality'!$B$2:$B$138,0),match(L$2,'Outdoor Crop Seasonality'!$E$1:$P$1,0))*vlookup($B48,'Outdoor Crop Baseline'!$B:$C,2,false)/10^3*(1+index('Outdoor Crop Production NW'!$K$2:$O$137,match( $B48,'Outdoor Crop Production NW'!$D$2:$D$137,0),match( L$1,'Outdoor Crop Production NW'!$E$1:$I$1,0)))</f>
        <v>0</v>
      </c>
      <c r="M48" s="76">
        <f t="array" ref="M48">index('Outdoor Crop Seasonality'!$E$2:$P$138,match( $B48,'Outdoor Crop Seasonality'!$B$2:$B$138,0),match(M$2,'Outdoor Crop Seasonality'!$E$1:$P$1,0))*vlookup($B48,'Outdoor Crop Baseline'!$B:$C,2,false)/10^3*(1+index('Outdoor Crop Production NW'!$K$2:$O$137,match( $B48,'Outdoor Crop Production NW'!$D$2:$D$137,0),match( M$1,'Outdoor Crop Production NW'!$E$1:$I$1,0)))</f>
        <v>0</v>
      </c>
      <c r="N48" s="76">
        <f t="array" ref="N48">index('Outdoor Crop Seasonality'!$E$2:$P$138,match( $B48,'Outdoor Crop Seasonality'!$B$2:$B$138,0),match(N$2,'Outdoor Crop Seasonality'!$E$1:$P$1,0))*vlookup($B48,'Outdoor Crop Baseline'!$B:$C,2,false)/10^3*(1+index('Outdoor Crop Production NW'!$K$2:$O$137,match( $B48,'Outdoor Crop Production NW'!$D$2:$D$137,0),match( N$1,'Outdoor Crop Production NW'!$E$1:$I$1,0)))</f>
        <v>0</v>
      </c>
      <c r="O48" s="77">
        <f t="array" ref="O48">index('Outdoor Crop Seasonality'!$E$2:$P$138,match( $B48,'Outdoor Crop Seasonality'!$B$2:$B$138,0),match(O$2,'Outdoor Crop Seasonality'!$E$1:$P$1,0))*vlookup($B48,'Outdoor Crop Baseline'!$B:$C,2,false)/10^3*(1+index('Outdoor Crop Production NW'!$K$2:$O$137,match( $B48,'Outdoor Crop Production NW'!$D$2:$D$137,0),match( O$1,'Outdoor Crop Production NW'!$E$1:$I$1,0)))</f>
        <v>20.73433619</v>
      </c>
      <c r="P48" s="77">
        <f t="array" ref="P48">index('Outdoor Crop Seasonality'!$E$2:$P$138,match( $B48,'Outdoor Crop Seasonality'!$B$2:$B$138,0),match(P$2,'Outdoor Crop Seasonality'!$E$1:$P$1,0))*vlookup($B48,'Outdoor Crop Baseline'!$B:$C,2,false)/10^3*(1+index('Outdoor Crop Production NW'!$K$2:$O$137,match( $B48,'Outdoor Crop Production NW'!$D$2:$D$137,0),match( P$1,'Outdoor Crop Production NW'!$E$1:$I$1,0)))</f>
        <v>20.73433619</v>
      </c>
      <c r="Q48" s="77">
        <f t="array" ref="Q48">index('Outdoor Crop Seasonality'!$E$2:$P$138,match( $B48,'Outdoor Crop Seasonality'!$B$2:$B$138,0),match(Q$2,'Outdoor Crop Seasonality'!$E$1:$P$1,0))*vlookup($B48,'Outdoor Crop Baseline'!$B:$C,2,false)/10^3*(1+index('Outdoor Crop Production NW'!$K$2:$O$137,match( $B48,'Outdoor Crop Production NW'!$D$2:$D$137,0),match( Q$1,'Outdoor Crop Production NW'!$E$1:$I$1,0)))</f>
        <v>20.73433619</v>
      </c>
      <c r="R48" s="77">
        <f t="array" ref="R48">index('Outdoor Crop Seasonality'!$E$2:$P$138,match( $B48,'Outdoor Crop Seasonality'!$B$2:$B$138,0),match(R$2,'Outdoor Crop Seasonality'!$E$1:$P$1,0))*vlookup($B48,'Outdoor Crop Baseline'!$B:$C,2,false)/10^3*(1+index('Outdoor Crop Production NW'!$K$2:$O$137,match( $B48,'Outdoor Crop Production NW'!$D$2:$D$137,0),match( R$1,'Outdoor Crop Production NW'!$E$1:$I$1,0)))</f>
        <v>20.73433619</v>
      </c>
      <c r="S48" s="77">
        <f t="array" ref="S48">index('Outdoor Crop Seasonality'!$E$2:$P$138,match( $B48,'Outdoor Crop Seasonality'!$B$2:$B$138,0),match(S$2,'Outdoor Crop Seasonality'!$E$1:$P$1,0))*vlookup($B48,'Outdoor Crop Baseline'!$B:$C,2,false)/10^3*(1+index('Outdoor Crop Production NW'!$K$2:$O$137,match( $B48,'Outdoor Crop Production NW'!$D$2:$D$137,0),match( S$1,'Outdoor Crop Production NW'!$E$1:$I$1,0)))</f>
        <v>0</v>
      </c>
      <c r="T48" s="77">
        <f t="array" ref="T48">index('Outdoor Crop Seasonality'!$E$2:$P$138,match( $B48,'Outdoor Crop Seasonality'!$B$2:$B$138,0),match(T$2,'Outdoor Crop Seasonality'!$E$1:$P$1,0))*vlookup($B48,'Outdoor Crop Baseline'!$B:$C,2,false)/10^3*(1+index('Outdoor Crop Production NW'!$K$2:$O$137,match( $B48,'Outdoor Crop Production NW'!$D$2:$D$137,0),match( T$1,'Outdoor Crop Production NW'!$E$1:$I$1,0)))</f>
        <v>0</v>
      </c>
      <c r="U48" s="77">
        <f t="array" ref="U48">index('Outdoor Crop Seasonality'!$E$2:$P$138,match( $B48,'Outdoor Crop Seasonality'!$B$2:$B$138,0),match(U$2,'Outdoor Crop Seasonality'!$E$1:$P$1,0))*vlookup($B48,'Outdoor Crop Baseline'!$B:$C,2,false)/10^3*(1+index('Outdoor Crop Production NW'!$K$2:$O$137,match( $B48,'Outdoor Crop Production NW'!$D$2:$D$137,0),match( U$1,'Outdoor Crop Production NW'!$E$1:$I$1,0)))</f>
        <v>0</v>
      </c>
      <c r="V48" s="77">
        <f t="array" ref="V48">index('Outdoor Crop Seasonality'!$E$2:$P$138,match( $B48,'Outdoor Crop Seasonality'!$B$2:$B$138,0),match(V$2,'Outdoor Crop Seasonality'!$E$1:$P$1,0))*vlookup($B48,'Outdoor Crop Baseline'!$B:$C,2,false)/10^3*(1+index('Outdoor Crop Production NW'!$K$2:$O$137,match( $B48,'Outdoor Crop Production NW'!$D$2:$D$137,0),match( V$1,'Outdoor Crop Production NW'!$E$1:$I$1,0)))</f>
        <v>0</v>
      </c>
      <c r="W48" s="77">
        <f t="array" ref="W48">index('Outdoor Crop Seasonality'!$E$2:$P$138,match( $B48,'Outdoor Crop Seasonality'!$B$2:$B$138,0),match(W$2,'Outdoor Crop Seasonality'!$E$1:$P$1,0))*vlookup($B48,'Outdoor Crop Baseline'!$B:$C,2,false)/10^3*(1+index('Outdoor Crop Production NW'!$K$2:$O$137,match( $B48,'Outdoor Crop Production NW'!$D$2:$D$137,0),match( W$1,'Outdoor Crop Production NW'!$E$1:$I$1,0)))</f>
        <v>0</v>
      </c>
      <c r="X48" s="77">
        <f t="array" ref="X48">index('Outdoor Crop Seasonality'!$E$2:$P$138,match( $B48,'Outdoor Crop Seasonality'!$B$2:$B$138,0),match(X$2,'Outdoor Crop Seasonality'!$E$1:$P$1,0))*vlookup($B48,'Outdoor Crop Baseline'!$B:$C,2,false)/10^3*(1+index('Outdoor Crop Production NW'!$K$2:$O$137,match( $B48,'Outdoor Crop Production NW'!$D$2:$D$137,0),match( X$1,'Outdoor Crop Production NW'!$E$1:$I$1,0)))</f>
        <v>0</v>
      </c>
      <c r="Y48" s="77">
        <f t="array" ref="Y48">index('Outdoor Crop Seasonality'!$E$2:$P$138,match( $B48,'Outdoor Crop Seasonality'!$B$2:$B$138,0),match(Y$2,'Outdoor Crop Seasonality'!$E$1:$P$1,0))*vlookup($B48,'Outdoor Crop Baseline'!$B:$C,2,false)/10^3*(1+index('Outdoor Crop Production NW'!$K$2:$O$137,match( $B48,'Outdoor Crop Production NW'!$D$2:$D$137,0),match( Y$1,'Outdoor Crop Production NW'!$E$1:$I$1,0)))</f>
        <v>0</v>
      </c>
      <c r="Z48" s="77">
        <f t="array" ref="Z48">index('Outdoor Crop Seasonality'!$E$2:$P$138,match( $B48,'Outdoor Crop Seasonality'!$B$2:$B$138,0),match(Z$2,'Outdoor Crop Seasonality'!$E$1:$P$1,0))*vlookup($B48,'Outdoor Crop Baseline'!$B:$C,2,false)/10^3*(1+index('Outdoor Crop Production NW'!$K$2:$O$137,match( $B48,'Outdoor Crop Production NW'!$D$2:$D$137,0),match( Z$1,'Outdoor Crop Production NW'!$E$1:$I$1,0)))</f>
        <v>0</v>
      </c>
    </row>
    <row r="49">
      <c r="A49" s="13" t="s">
        <v>126</v>
      </c>
      <c r="B49" s="13" t="s">
        <v>127</v>
      </c>
      <c r="C49" s="76">
        <f t="array" ref="C49">index('Outdoor Crop Seasonality'!$E$2:$P$138,match( $B49,'Outdoor Crop Seasonality'!$B$2:$B$138,0),match(C$2,'Outdoor Crop Seasonality'!$E$1:$P$1,0))*vlookup($B49,'Outdoor Crop Baseline'!$B:$C,2,false)/10^3*(1+index('Outdoor Crop Production NW'!$K$2:$O$137,match( $B49,'Outdoor Crop Production NW'!$D$2:$D$137,0),match( C$1,'Outdoor Crop Production NW'!$E$1:$I$1,0)))</f>
        <v>0</v>
      </c>
      <c r="D49" s="76">
        <f t="array" ref="D49">index('Outdoor Crop Seasonality'!$E$2:$P$138,match( $B49,'Outdoor Crop Seasonality'!$B$2:$B$138,0),match(D$2,'Outdoor Crop Seasonality'!$E$1:$P$1,0))*vlookup($B49,'Outdoor Crop Baseline'!$B:$C,2,false)/10^3*(1+index('Outdoor Crop Production NW'!$K$2:$O$137,match( $B49,'Outdoor Crop Production NW'!$D$2:$D$137,0),match( D$1,'Outdoor Crop Production NW'!$E$1:$I$1,0)))</f>
        <v>0</v>
      </c>
      <c r="E49" s="76">
        <f t="array" ref="E49">index('Outdoor Crop Seasonality'!$E$2:$P$138,match( $B49,'Outdoor Crop Seasonality'!$B$2:$B$138,0),match(E$2,'Outdoor Crop Seasonality'!$E$1:$P$1,0))*vlookup($B49,'Outdoor Crop Baseline'!$B:$C,2,false)/10^3*(1+index('Outdoor Crop Production NW'!$K$2:$O$137,match( $B49,'Outdoor Crop Production NW'!$D$2:$D$137,0),match( E$1,'Outdoor Crop Production NW'!$E$1:$I$1,0)))</f>
        <v>0</v>
      </c>
      <c r="F49" s="76">
        <f t="array" ref="F49">index('Outdoor Crop Seasonality'!$E$2:$P$138,match( $B49,'Outdoor Crop Seasonality'!$B$2:$B$138,0),match(F$2,'Outdoor Crop Seasonality'!$E$1:$P$1,0))*vlookup($B49,'Outdoor Crop Baseline'!$B:$C,2,false)/10^3*(1+index('Outdoor Crop Production NW'!$K$2:$O$137,match( $B49,'Outdoor Crop Production NW'!$D$2:$D$137,0),match( F$1,'Outdoor Crop Production NW'!$E$1:$I$1,0)))</f>
        <v>0</v>
      </c>
      <c r="G49" s="76">
        <f t="array" ref="G49">index('Outdoor Crop Seasonality'!$E$2:$P$138,match( $B49,'Outdoor Crop Seasonality'!$B$2:$B$138,0),match(G$2,'Outdoor Crop Seasonality'!$E$1:$P$1,0))*vlookup($B49,'Outdoor Crop Baseline'!$B:$C,2,false)/10^3*(1+index('Outdoor Crop Production NW'!$K$2:$O$137,match( $B49,'Outdoor Crop Production NW'!$D$2:$D$137,0),match( G$1,'Outdoor Crop Production NW'!$E$1:$I$1,0)))</f>
        <v>0</v>
      </c>
      <c r="H49" s="76">
        <f t="array" ref="H49">index('Outdoor Crop Seasonality'!$E$2:$P$138,match( $B49,'Outdoor Crop Seasonality'!$B$2:$B$138,0),match(H$2,'Outdoor Crop Seasonality'!$E$1:$P$1,0))*vlookup($B49,'Outdoor Crop Baseline'!$B:$C,2,false)/10^3*(1+index('Outdoor Crop Production NW'!$K$2:$O$137,match( $B49,'Outdoor Crop Production NW'!$D$2:$D$137,0),match( H$1,'Outdoor Crop Production NW'!$E$1:$I$1,0)))</f>
        <v>45.28593465</v>
      </c>
      <c r="I49" s="76">
        <f t="array" ref="I49">index('Outdoor Crop Seasonality'!$E$2:$P$138,match( $B49,'Outdoor Crop Seasonality'!$B$2:$B$138,0),match(I$2,'Outdoor Crop Seasonality'!$E$1:$P$1,0))*vlookup($B49,'Outdoor Crop Baseline'!$B:$C,2,false)/10^3*(1+index('Outdoor Crop Production NW'!$K$2:$O$137,match( $B49,'Outdoor Crop Production NW'!$D$2:$D$137,0),match( I$1,'Outdoor Crop Production NW'!$E$1:$I$1,0)))</f>
        <v>45.28593465</v>
      </c>
      <c r="J49" s="76">
        <f t="array" ref="J49">index('Outdoor Crop Seasonality'!$E$2:$P$138,match( $B49,'Outdoor Crop Seasonality'!$B$2:$B$138,0),match(J$2,'Outdoor Crop Seasonality'!$E$1:$P$1,0))*vlookup($B49,'Outdoor Crop Baseline'!$B:$C,2,false)/10^3*(1+index('Outdoor Crop Production NW'!$K$2:$O$137,match( $B49,'Outdoor Crop Production NW'!$D$2:$D$137,0),match( J$1,'Outdoor Crop Production NW'!$E$1:$I$1,0)))</f>
        <v>45.28593465</v>
      </c>
      <c r="K49" s="76">
        <f t="array" ref="K49">index('Outdoor Crop Seasonality'!$E$2:$P$138,match( $B49,'Outdoor Crop Seasonality'!$B$2:$B$138,0),match(K$2,'Outdoor Crop Seasonality'!$E$1:$P$1,0))*vlookup($B49,'Outdoor Crop Baseline'!$B:$C,2,false)/10^3*(1+index('Outdoor Crop Production NW'!$K$2:$O$137,match( $B49,'Outdoor Crop Production NW'!$D$2:$D$137,0),match( K$1,'Outdoor Crop Production NW'!$E$1:$I$1,0)))</f>
        <v>45.28593465</v>
      </c>
      <c r="L49" s="76">
        <f t="array" ref="L49">index('Outdoor Crop Seasonality'!$E$2:$P$138,match( $B49,'Outdoor Crop Seasonality'!$B$2:$B$138,0),match(L$2,'Outdoor Crop Seasonality'!$E$1:$P$1,0))*vlookup($B49,'Outdoor Crop Baseline'!$B:$C,2,false)/10^3*(1+index('Outdoor Crop Production NW'!$K$2:$O$137,match( $B49,'Outdoor Crop Production NW'!$D$2:$D$137,0),match( L$1,'Outdoor Crop Production NW'!$E$1:$I$1,0)))</f>
        <v>0</v>
      </c>
      <c r="M49" s="76">
        <f t="array" ref="M49">index('Outdoor Crop Seasonality'!$E$2:$P$138,match( $B49,'Outdoor Crop Seasonality'!$B$2:$B$138,0),match(M$2,'Outdoor Crop Seasonality'!$E$1:$P$1,0))*vlookup($B49,'Outdoor Crop Baseline'!$B:$C,2,false)/10^3*(1+index('Outdoor Crop Production NW'!$K$2:$O$137,match( $B49,'Outdoor Crop Production NW'!$D$2:$D$137,0),match( M$1,'Outdoor Crop Production NW'!$E$1:$I$1,0)))</f>
        <v>0</v>
      </c>
      <c r="N49" s="76">
        <f t="array" ref="N49">index('Outdoor Crop Seasonality'!$E$2:$P$138,match( $B49,'Outdoor Crop Seasonality'!$B$2:$B$138,0),match(N$2,'Outdoor Crop Seasonality'!$E$1:$P$1,0))*vlookup($B49,'Outdoor Crop Baseline'!$B:$C,2,false)/10^3*(1+index('Outdoor Crop Production NW'!$K$2:$O$137,match( $B49,'Outdoor Crop Production NW'!$D$2:$D$137,0),match( N$1,'Outdoor Crop Production NW'!$E$1:$I$1,0)))</f>
        <v>0</v>
      </c>
      <c r="O49" s="77">
        <f t="array" ref="O49">index('Outdoor Crop Seasonality'!$E$2:$P$138,match( $B49,'Outdoor Crop Seasonality'!$B$2:$B$138,0),match(O$2,'Outdoor Crop Seasonality'!$E$1:$P$1,0))*vlookup($B49,'Outdoor Crop Baseline'!$B:$C,2,false)/10^3*(1+index('Outdoor Crop Production NW'!$K$2:$O$137,match( $B49,'Outdoor Crop Production NW'!$D$2:$D$137,0),match( O$1,'Outdoor Crop Production NW'!$E$1:$I$1,0)))</f>
        <v>0</v>
      </c>
      <c r="P49" s="77">
        <f t="array" ref="P49">index('Outdoor Crop Seasonality'!$E$2:$P$138,match( $B49,'Outdoor Crop Seasonality'!$B$2:$B$138,0),match(P$2,'Outdoor Crop Seasonality'!$E$1:$P$1,0))*vlookup($B49,'Outdoor Crop Baseline'!$B:$C,2,false)/10^3*(1+index('Outdoor Crop Production NW'!$K$2:$O$137,match( $B49,'Outdoor Crop Production NW'!$D$2:$D$137,0),match( P$1,'Outdoor Crop Production NW'!$E$1:$I$1,0)))</f>
        <v>0</v>
      </c>
      <c r="Q49" s="77">
        <f t="array" ref="Q49">index('Outdoor Crop Seasonality'!$E$2:$P$138,match( $B49,'Outdoor Crop Seasonality'!$B$2:$B$138,0),match(Q$2,'Outdoor Crop Seasonality'!$E$1:$P$1,0))*vlookup($B49,'Outdoor Crop Baseline'!$B:$C,2,false)/10^3*(1+index('Outdoor Crop Production NW'!$K$2:$O$137,match( $B49,'Outdoor Crop Production NW'!$D$2:$D$137,0),match( Q$1,'Outdoor Crop Production NW'!$E$1:$I$1,0)))</f>
        <v>0</v>
      </c>
      <c r="R49" s="77">
        <f t="array" ref="R49">index('Outdoor Crop Seasonality'!$E$2:$P$138,match( $B49,'Outdoor Crop Seasonality'!$B$2:$B$138,0),match(R$2,'Outdoor Crop Seasonality'!$E$1:$P$1,0))*vlookup($B49,'Outdoor Crop Baseline'!$B:$C,2,false)/10^3*(1+index('Outdoor Crop Production NW'!$K$2:$O$137,match( $B49,'Outdoor Crop Production NW'!$D$2:$D$137,0),match( R$1,'Outdoor Crop Production NW'!$E$1:$I$1,0)))</f>
        <v>0</v>
      </c>
      <c r="S49" s="77">
        <f t="array" ref="S49">index('Outdoor Crop Seasonality'!$E$2:$P$138,match( $B49,'Outdoor Crop Seasonality'!$B$2:$B$138,0),match(S$2,'Outdoor Crop Seasonality'!$E$1:$P$1,0))*vlookup($B49,'Outdoor Crop Baseline'!$B:$C,2,false)/10^3*(1+index('Outdoor Crop Production NW'!$K$2:$O$137,match( $B49,'Outdoor Crop Production NW'!$D$2:$D$137,0),match( S$1,'Outdoor Crop Production NW'!$E$1:$I$1,0)))</f>
        <v>0</v>
      </c>
      <c r="T49" s="77">
        <f t="array" ref="T49">index('Outdoor Crop Seasonality'!$E$2:$P$138,match( $B49,'Outdoor Crop Seasonality'!$B$2:$B$138,0),match(T$2,'Outdoor Crop Seasonality'!$E$1:$P$1,0))*vlookup($B49,'Outdoor Crop Baseline'!$B:$C,2,false)/10^3*(1+index('Outdoor Crop Production NW'!$K$2:$O$137,match( $B49,'Outdoor Crop Production NW'!$D$2:$D$137,0),match( T$1,'Outdoor Crop Production NW'!$E$1:$I$1,0)))</f>
        <v>729.0150868</v>
      </c>
      <c r="U49" s="77">
        <f t="array" ref="U49">index('Outdoor Crop Seasonality'!$E$2:$P$138,match( $B49,'Outdoor Crop Seasonality'!$B$2:$B$138,0),match(U$2,'Outdoor Crop Seasonality'!$E$1:$P$1,0))*vlookup($B49,'Outdoor Crop Baseline'!$B:$C,2,false)/10^3*(1+index('Outdoor Crop Production NW'!$K$2:$O$137,match( $B49,'Outdoor Crop Production NW'!$D$2:$D$137,0),match( U$1,'Outdoor Crop Production NW'!$E$1:$I$1,0)))</f>
        <v>729.0150868</v>
      </c>
      <c r="V49" s="77">
        <f t="array" ref="V49">index('Outdoor Crop Seasonality'!$E$2:$P$138,match( $B49,'Outdoor Crop Seasonality'!$B$2:$B$138,0),match(V$2,'Outdoor Crop Seasonality'!$E$1:$P$1,0))*vlookup($B49,'Outdoor Crop Baseline'!$B:$C,2,false)/10^3*(1+index('Outdoor Crop Production NW'!$K$2:$O$137,match( $B49,'Outdoor Crop Production NW'!$D$2:$D$137,0),match( V$1,'Outdoor Crop Production NW'!$E$1:$I$1,0)))</f>
        <v>729.0150868</v>
      </c>
      <c r="W49" s="77">
        <f t="array" ref="W49">index('Outdoor Crop Seasonality'!$E$2:$P$138,match( $B49,'Outdoor Crop Seasonality'!$B$2:$B$138,0),match(W$2,'Outdoor Crop Seasonality'!$E$1:$P$1,0))*vlookup($B49,'Outdoor Crop Baseline'!$B:$C,2,false)/10^3*(1+index('Outdoor Crop Production NW'!$K$2:$O$137,match( $B49,'Outdoor Crop Production NW'!$D$2:$D$137,0),match( W$1,'Outdoor Crop Production NW'!$E$1:$I$1,0)))</f>
        <v>729.0150868</v>
      </c>
      <c r="X49" s="77">
        <f t="array" ref="X49">index('Outdoor Crop Seasonality'!$E$2:$P$138,match( $B49,'Outdoor Crop Seasonality'!$B$2:$B$138,0),match(X$2,'Outdoor Crop Seasonality'!$E$1:$P$1,0))*vlookup($B49,'Outdoor Crop Baseline'!$B:$C,2,false)/10^3*(1+index('Outdoor Crop Production NW'!$K$2:$O$137,match( $B49,'Outdoor Crop Production NW'!$D$2:$D$137,0),match( X$1,'Outdoor Crop Production NW'!$E$1:$I$1,0)))</f>
        <v>0</v>
      </c>
      <c r="Y49" s="77">
        <f t="array" ref="Y49">index('Outdoor Crop Seasonality'!$E$2:$P$138,match( $B49,'Outdoor Crop Seasonality'!$B$2:$B$138,0),match(Y$2,'Outdoor Crop Seasonality'!$E$1:$P$1,0))*vlookup($B49,'Outdoor Crop Baseline'!$B:$C,2,false)/10^3*(1+index('Outdoor Crop Production NW'!$K$2:$O$137,match( $B49,'Outdoor Crop Production NW'!$D$2:$D$137,0),match( Y$1,'Outdoor Crop Production NW'!$E$1:$I$1,0)))</f>
        <v>0</v>
      </c>
      <c r="Z49" s="77">
        <f t="array" ref="Z49">index('Outdoor Crop Seasonality'!$E$2:$P$138,match( $B49,'Outdoor Crop Seasonality'!$B$2:$B$138,0),match(Z$2,'Outdoor Crop Seasonality'!$E$1:$P$1,0))*vlookup($B49,'Outdoor Crop Baseline'!$B:$C,2,false)/10^3*(1+index('Outdoor Crop Production NW'!$K$2:$O$137,match( $B49,'Outdoor Crop Production NW'!$D$2:$D$137,0),match( Z$1,'Outdoor Crop Production NW'!$E$1:$I$1,0)))</f>
        <v>0</v>
      </c>
    </row>
    <row r="50">
      <c r="A50" s="13" t="s">
        <v>128</v>
      </c>
      <c r="B50" s="13" t="s">
        <v>129</v>
      </c>
      <c r="C50" s="76">
        <f t="array" ref="C50">index('Outdoor Crop Seasonality'!$E$2:$P$138,match( $B50,'Outdoor Crop Seasonality'!$B$2:$B$138,0),match(C$2,'Outdoor Crop Seasonality'!$E$1:$P$1,0))*vlookup($B50,'Outdoor Crop Baseline'!$B:$C,2,false)/10^3*(1+index('Outdoor Crop Production NW'!$K$2:$O$137,match( $B50,'Outdoor Crop Production NW'!$D$2:$D$137,0),match( C$1,'Outdoor Crop Production NW'!$E$1:$I$1,0)))</f>
        <v>0</v>
      </c>
      <c r="D50" s="76">
        <f t="array" ref="D50">index('Outdoor Crop Seasonality'!$E$2:$P$138,match( $B50,'Outdoor Crop Seasonality'!$B$2:$B$138,0),match(D$2,'Outdoor Crop Seasonality'!$E$1:$P$1,0))*vlookup($B50,'Outdoor Crop Baseline'!$B:$C,2,false)/10^3*(1+index('Outdoor Crop Production NW'!$K$2:$O$137,match( $B50,'Outdoor Crop Production NW'!$D$2:$D$137,0),match( D$1,'Outdoor Crop Production NW'!$E$1:$I$1,0)))</f>
        <v>0</v>
      </c>
      <c r="E50" s="76">
        <f t="array" ref="E50">index('Outdoor Crop Seasonality'!$E$2:$P$138,match( $B50,'Outdoor Crop Seasonality'!$B$2:$B$138,0),match(E$2,'Outdoor Crop Seasonality'!$E$1:$P$1,0))*vlookup($B50,'Outdoor Crop Baseline'!$B:$C,2,false)/10^3*(1+index('Outdoor Crop Production NW'!$K$2:$O$137,match( $B50,'Outdoor Crop Production NW'!$D$2:$D$137,0),match( E$1,'Outdoor Crop Production NW'!$E$1:$I$1,0)))</f>
        <v>0</v>
      </c>
      <c r="F50" s="76">
        <f t="array" ref="F50">index('Outdoor Crop Seasonality'!$E$2:$P$138,match( $B50,'Outdoor Crop Seasonality'!$B$2:$B$138,0),match(F$2,'Outdoor Crop Seasonality'!$E$1:$P$1,0))*vlookup($B50,'Outdoor Crop Baseline'!$B:$C,2,false)/10^3*(1+index('Outdoor Crop Production NW'!$K$2:$O$137,match( $B50,'Outdoor Crop Production NW'!$D$2:$D$137,0),match( F$1,'Outdoor Crop Production NW'!$E$1:$I$1,0)))</f>
        <v>0</v>
      </c>
      <c r="G50" s="76">
        <f t="array" ref="G50">index('Outdoor Crop Seasonality'!$E$2:$P$138,match( $B50,'Outdoor Crop Seasonality'!$B$2:$B$138,0),match(G$2,'Outdoor Crop Seasonality'!$E$1:$P$1,0))*vlookup($B50,'Outdoor Crop Baseline'!$B:$C,2,false)/10^3*(1+index('Outdoor Crop Production NW'!$K$2:$O$137,match( $B50,'Outdoor Crop Production NW'!$D$2:$D$137,0),match( G$1,'Outdoor Crop Production NW'!$E$1:$I$1,0)))</f>
        <v>0</v>
      </c>
      <c r="H50" s="76">
        <f t="array" ref="H50">index('Outdoor Crop Seasonality'!$E$2:$P$138,match( $B50,'Outdoor Crop Seasonality'!$B$2:$B$138,0),match(H$2,'Outdoor Crop Seasonality'!$E$1:$P$1,0))*vlookup($B50,'Outdoor Crop Baseline'!$B:$C,2,false)/10^3*(1+index('Outdoor Crop Production NW'!$K$2:$O$137,match( $B50,'Outdoor Crop Production NW'!$D$2:$D$137,0),match( H$1,'Outdoor Crop Production NW'!$E$1:$I$1,0)))</f>
        <v>0</v>
      </c>
      <c r="I50" s="76">
        <f t="array" ref="I50">index('Outdoor Crop Seasonality'!$E$2:$P$138,match( $B50,'Outdoor Crop Seasonality'!$B$2:$B$138,0),match(I$2,'Outdoor Crop Seasonality'!$E$1:$P$1,0))*vlookup($B50,'Outdoor Crop Baseline'!$B:$C,2,false)/10^3*(1+index('Outdoor Crop Production NW'!$K$2:$O$137,match( $B50,'Outdoor Crop Production NW'!$D$2:$D$137,0),match( I$1,'Outdoor Crop Production NW'!$E$1:$I$1,0)))</f>
        <v>0</v>
      </c>
      <c r="J50" s="76">
        <f t="array" ref="J50">index('Outdoor Crop Seasonality'!$E$2:$P$138,match( $B50,'Outdoor Crop Seasonality'!$B$2:$B$138,0),match(J$2,'Outdoor Crop Seasonality'!$E$1:$P$1,0))*vlookup($B50,'Outdoor Crop Baseline'!$B:$C,2,false)/10^3*(1+index('Outdoor Crop Production NW'!$K$2:$O$137,match( $B50,'Outdoor Crop Production NW'!$D$2:$D$137,0),match( J$1,'Outdoor Crop Production NW'!$E$1:$I$1,0)))</f>
        <v>0</v>
      </c>
      <c r="K50" s="76">
        <f t="array" ref="K50">index('Outdoor Crop Seasonality'!$E$2:$P$138,match( $B50,'Outdoor Crop Seasonality'!$B$2:$B$138,0),match(K$2,'Outdoor Crop Seasonality'!$E$1:$P$1,0))*vlookup($B50,'Outdoor Crop Baseline'!$B:$C,2,false)/10^3*(1+index('Outdoor Crop Production NW'!$K$2:$O$137,match( $B50,'Outdoor Crop Production NW'!$D$2:$D$137,0),match( K$1,'Outdoor Crop Production NW'!$E$1:$I$1,0)))</f>
        <v>0</v>
      </c>
      <c r="L50" s="76">
        <f t="array" ref="L50">index('Outdoor Crop Seasonality'!$E$2:$P$138,match( $B50,'Outdoor Crop Seasonality'!$B$2:$B$138,0),match(L$2,'Outdoor Crop Seasonality'!$E$1:$P$1,0))*vlookup($B50,'Outdoor Crop Baseline'!$B:$C,2,false)/10^3*(1+index('Outdoor Crop Production NW'!$K$2:$O$137,match( $B50,'Outdoor Crop Production NW'!$D$2:$D$137,0),match( L$1,'Outdoor Crop Production NW'!$E$1:$I$1,0)))</f>
        <v>0</v>
      </c>
      <c r="M50" s="76">
        <f t="array" ref="M50">index('Outdoor Crop Seasonality'!$E$2:$P$138,match( $B50,'Outdoor Crop Seasonality'!$B$2:$B$138,0),match(M$2,'Outdoor Crop Seasonality'!$E$1:$P$1,0))*vlookup($B50,'Outdoor Crop Baseline'!$B:$C,2,false)/10^3*(1+index('Outdoor Crop Production NW'!$K$2:$O$137,match( $B50,'Outdoor Crop Production NW'!$D$2:$D$137,0),match( M$1,'Outdoor Crop Production NW'!$E$1:$I$1,0)))</f>
        <v>0</v>
      </c>
      <c r="N50" s="76">
        <f t="array" ref="N50">index('Outdoor Crop Seasonality'!$E$2:$P$138,match( $B50,'Outdoor Crop Seasonality'!$B$2:$B$138,0),match(N$2,'Outdoor Crop Seasonality'!$E$1:$P$1,0))*vlookup($B50,'Outdoor Crop Baseline'!$B:$C,2,false)/10^3*(1+index('Outdoor Crop Production NW'!$K$2:$O$137,match( $B50,'Outdoor Crop Production NW'!$D$2:$D$137,0),match( N$1,'Outdoor Crop Production NW'!$E$1:$I$1,0)))</f>
        <v>0</v>
      </c>
      <c r="O50" s="77">
        <f t="array" ref="O50">index('Outdoor Crop Seasonality'!$E$2:$P$138,match( $B50,'Outdoor Crop Seasonality'!$B$2:$B$138,0),match(O$2,'Outdoor Crop Seasonality'!$E$1:$P$1,0))*vlookup($B50,'Outdoor Crop Baseline'!$B:$C,2,false)/10^3*(1+index('Outdoor Crop Production NW'!$K$2:$O$137,match( $B50,'Outdoor Crop Production NW'!$D$2:$D$137,0),match( O$1,'Outdoor Crop Production NW'!$E$1:$I$1,0)))</f>
        <v>0</v>
      </c>
      <c r="P50" s="77">
        <f t="array" ref="P50">index('Outdoor Crop Seasonality'!$E$2:$P$138,match( $B50,'Outdoor Crop Seasonality'!$B$2:$B$138,0),match(P$2,'Outdoor Crop Seasonality'!$E$1:$P$1,0))*vlookup($B50,'Outdoor Crop Baseline'!$B:$C,2,false)/10^3*(1+index('Outdoor Crop Production NW'!$K$2:$O$137,match( $B50,'Outdoor Crop Production NW'!$D$2:$D$137,0),match( P$1,'Outdoor Crop Production NW'!$E$1:$I$1,0)))</f>
        <v>0</v>
      </c>
      <c r="Q50" s="77">
        <f t="array" ref="Q50">index('Outdoor Crop Seasonality'!$E$2:$P$138,match( $B50,'Outdoor Crop Seasonality'!$B$2:$B$138,0),match(Q$2,'Outdoor Crop Seasonality'!$E$1:$P$1,0))*vlookup($B50,'Outdoor Crop Baseline'!$B:$C,2,false)/10^3*(1+index('Outdoor Crop Production NW'!$K$2:$O$137,match( $B50,'Outdoor Crop Production NW'!$D$2:$D$137,0),match( Q$1,'Outdoor Crop Production NW'!$E$1:$I$1,0)))</f>
        <v>0</v>
      </c>
      <c r="R50" s="77">
        <f t="array" ref="R50">index('Outdoor Crop Seasonality'!$E$2:$P$138,match( $B50,'Outdoor Crop Seasonality'!$B$2:$B$138,0),match(R$2,'Outdoor Crop Seasonality'!$E$1:$P$1,0))*vlookup($B50,'Outdoor Crop Baseline'!$B:$C,2,false)/10^3*(1+index('Outdoor Crop Production NW'!$K$2:$O$137,match( $B50,'Outdoor Crop Production NW'!$D$2:$D$137,0),match( R$1,'Outdoor Crop Production NW'!$E$1:$I$1,0)))</f>
        <v>0</v>
      </c>
      <c r="S50" s="77">
        <f t="array" ref="S50">index('Outdoor Crop Seasonality'!$E$2:$P$138,match( $B50,'Outdoor Crop Seasonality'!$B$2:$B$138,0),match(S$2,'Outdoor Crop Seasonality'!$E$1:$P$1,0))*vlookup($B50,'Outdoor Crop Baseline'!$B:$C,2,false)/10^3*(1+index('Outdoor Crop Production NW'!$K$2:$O$137,match( $B50,'Outdoor Crop Production NW'!$D$2:$D$137,0),match( S$1,'Outdoor Crop Production NW'!$E$1:$I$1,0)))</f>
        <v>0</v>
      </c>
      <c r="T50" s="77">
        <f t="array" ref="T50">index('Outdoor Crop Seasonality'!$E$2:$P$138,match( $B50,'Outdoor Crop Seasonality'!$B$2:$B$138,0),match(T$2,'Outdoor Crop Seasonality'!$E$1:$P$1,0))*vlookup($B50,'Outdoor Crop Baseline'!$B:$C,2,false)/10^3*(1+index('Outdoor Crop Production NW'!$K$2:$O$137,match( $B50,'Outdoor Crop Production NW'!$D$2:$D$137,0),match( T$1,'Outdoor Crop Production NW'!$E$1:$I$1,0)))</f>
        <v>0</v>
      </c>
      <c r="U50" s="77">
        <f t="array" ref="U50">index('Outdoor Crop Seasonality'!$E$2:$P$138,match( $B50,'Outdoor Crop Seasonality'!$B$2:$B$138,0),match(U$2,'Outdoor Crop Seasonality'!$E$1:$P$1,0))*vlookup($B50,'Outdoor Crop Baseline'!$B:$C,2,false)/10^3*(1+index('Outdoor Crop Production NW'!$K$2:$O$137,match( $B50,'Outdoor Crop Production NW'!$D$2:$D$137,0),match( U$1,'Outdoor Crop Production NW'!$E$1:$I$1,0)))</f>
        <v>0</v>
      </c>
      <c r="V50" s="77">
        <f t="array" ref="V50">index('Outdoor Crop Seasonality'!$E$2:$P$138,match( $B50,'Outdoor Crop Seasonality'!$B$2:$B$138,0),match(V$2,'Outdoor Crop Seasonality'!$E$1:$P$1,0))*vlookup($B50,'Outdoor Crop Baseline'!$B:$C,2,false)/10^3*(1+index('Outdoor Crop Production NW'!$K$2:$O$137,match( $B50,'Outdoor Crop Production NW'!$D$2:$D$137,0),match( V$1,'Outdoor Crop Production NW'!$E$1:$I$1,0)))</f>
        <v>0</v>
      </c>
      <c r="W50" s="77">
        <f t="array" ref="W50">index('Outdoor Crop Seasonality'!$E$2:$P$138,match( $B50,'Outdoor Crop Seasonality'!$B$2:$B$138,0),match(W$2,'Outdoor Crop Seasonality'!$E$1:$P$1,0))*vlookup($B50,'Outdoor Crop Baseline'!$B:$C,2,false)/10^3*(1+index('Outdoor Crop Production NW'!$K$2:$O$137,match( $B50,'Outdoor Crop Production NW'!$D$2:$D$137,0),match( W$1,'Outdoor Crop Production NW'!$E$1:$I$1,0)))</f>
        <v>0</v>
      </c>
      <c r="X50" s="77">
        <f t="array" ref="X50">index('Outdoor Crop Seasonality'!$E$2:$P$138,match( $B50,'Outdoor Crop Seasonality'!$B$2:$B$138,0),match(X$2,'Outdoor Crop Seasonality'!$E$1:$P$1,0))*vlookup($B50,'Outdoor Crop Baseline'!$B:$C,2,false)/10^3*(1+index('Outdoor Crop Production NW'!$K$2:$O$137,match( $B50,'Outdoor Crop Production NW'!$D$2:$D$137,0),match( X$1,'Outdoor Crop Production NW'!$E$1:$I$1,0)))</f>
        <v>0</v>
      </c>
      <c r="Y50" s="77">
        <f t="array" ref="Y50">index('Outdoor Crop Seasonality'!$E$2:$P$138,match( $B50,'Outdoor Crop Seasonality'!$B$2:$B$138,0),match(Y$2,'Outdoor Crop Seasonality'!$E$1:$P$1,0))*vlookup($B50,'Outdoor Crop Baseline'!$B:$C,2,false)/10^3*(1+index('Outdoor Crop Production NW'!$K$2:$O$137,match( $B50,'Outdoor Crop Production NW'!$D$2:$D$137,0),match( Y$1,'Outdoor Crop Production NW'!$E$1:$I$1,0)))</f>
        <v>0</v>
      </c>
      <c r="Z50" s="77">
        <f t="array" ref="Z50">index('Outdoor Crop Seasonality'!$E$2:$P$138,match( $B50,'Outdoor Crop Seasonality'!$B$2:$B$138,0),match(Z$2,'Outdoor Crop Seasonality'!$E$1:$P$1,0))*vlookup($B50,'Outdoor Crop Baseline'!$B:$C,2,false)/10^3*(1+index('Outdoor Crop Production NW'!$K$2:$O$137,match( $B50,'Outdoor Crop Production NW'!$D$2:$D$137,0),match( Z$1,'Outdoor Crop Production NW'!$E$1:$I$1,0)))</f>
        <v>0</v>
      </c>
    </row>
    <row r="51">
      <c r="A51" s="13" t="s">
        <v>130</v>
      </c>
      <c r="B51" s="13" t="s">
        <v>131</v>
      </c>
      <c r="C51" s="76">
        <f t="array" ref="C51">index('Outdoor Crop Seasonality'!$E$2:$P$138,match( $B51,'Outdoor Crop Seasonality'!$B$2:$B$138,0),match(C$2,'Outdoor Crop Seasonality'!$E$1:$P$1,0))*vlookup($B51,'Outdoor Crop Baseline'!$B:$C,2,false)/10^3*(1+index('Outdoor Crop Production NW'!$K$2:$O$137,match( $B51,'Outdoor Crop Production NW'!$D$2:$D$137,0),match( C$1,'Outdoor Crop Production NW'!$E$1:$I$1,0)))</f>
        <v>0</v>
      </c>
      <c r="D51" s="76">
        <f t="array" ref="D51">index('Outdoor Crop Seasonality'!$E$2:$P$138,match( $B51,'Outdoor Crop Seasonality'!$B$2:$B$138,0),match(D$2,'Outdoor Crop Seasonality'!$E$1:$P$1,0))*vlookup($B51,'Outdoor Crop Baseline'!$B:$C,2,false)/10^3*(1+index('Outdoor Crop Production NW'!$K$2:$O$137,match( $B51,'Outdoor Crop Production NW'!$D$2:$D$137,0),match( D$1,'Outdoor Crop Production NW'!$E$1:$I$1,0)))</f>
        <v>0</v>
      </c>
      <c r="E51" s="76">
        <f t="array" ref="E51">index('Outdoor Crop Seasonality'!$E$2:$P$138,match( $B51,'Outdoor Crop Seasonality'!$B$2:$B$138,0),match(E$2,'Outdoor Crop Seasonality'!$E$1:$P$1,0))*vlookup($B51,'Outdoor Crop Baseline'!$B:$C,2,false)/10^3*(1+index('Outdoor Crop Production NW'!$K$2:$O$137,match( $B51,'Outdoor Crop Production NW'!$D$2:$D$137,0),match( E$1,'Outdoor Crop Production NW'!$E$1:$I$1,0)))</f>
        <v>2963.874687</v>
      </c>
      <c r="F51" s="76">
        <f t="array" ref="F51">index('Outdoor Crop Seasonality'!$E$2:$P$138,match( $B51,'Outdoor Crop Seasonality'!$B$2:$B$138,0),match(F$2,'Outdoor Crop Seasonality'!$E$1:$P$1,0))*vlookup($B51,'Outdoor Crop Baseline'!$B:$C,2,false)/10^3*(1+index('Outdoor Crop Production NW'!$K$2:$O$137,match( $B51,'Outdoor Crop Production NW'!$D$2:$D$137,0),match( F$1,'Outdoor Crop Production NW'!$E$1:$I$1,0)))</f>
        <v>2963.874687</v>
      </c>
      <c r="G51" s="76">
        <f t="array" ref="G51">index('Outdoor Crop Seasonality'!$E$2:$P$138,match( $B51,'Outdoor Crop Seasonality'!$B$2:$B$138,0),match(G$2,'Outdoor Crop Seasonality'!$E$1:$P$1,0))*vlookup($B51,'Outdoor Crop Baseline'!$B:$C,2,false)/10^3*(1+index('Outdoor Crop Production NW'!$K$2:$O$137,match( $B51,'Outdoor Crop Production NW'!$D$2:$D$137,0),match( G$1,'Outdoor Crop Production NW'!$E$1:$I$1,0)))</f>
        <v>2963.874687</v>
      </c>
      <c r="H51" s="76">
        <f t="array" ref="H51">index('Outdoor Crop Seasonality'!$E$2:$P$138,match( $B51,'Outdoor Crop Seasonality'!$B$2:$B$138,0),match(H$2,'Outdoor Crop Seasonality'!$E$1:$P$1,0))*vlookup($B51,'Outdoor Crop Baseline'!$B:$C,2,false)/10^3*(1+index('Outdoor Crop Production NW'!$K$2:$O$137,match( $B51,'Outdoor Crop Production NW'!$D$2:$D$137,0),match( H$1,'Outdoor Crop Production NW'!$E$1:$I$1,0)))</f>
        <v>3681.733964</v>
      </c>
      <c r="I51" s="76">
        <f t="array" ref="I51">index('Outdoor Crop Seasonality'!$E$2:$P$138,match( $B51,'Outdoor Crop Seasonality'!$B$2:$B$138,0),match(I$2,'Outdoor Crop Seasonality'!$E$1:$P$1,0))*vlookup($B51,'Outdoor Crop Baseline'!$B:$C,2,false)/10^3*(1+index('Outdoor Crop Production NW'!$K$2:$O$137,match( $B51,'Outdoor Crop Production NW'!$D$2:$D$137,0),match( I$1,'Outdoor Crop Production NW'!$E$1:$I$1,0)))</f>
        <v>717.8592776</v>
      </c>
      <c r="J51" s="76">
        <f t="array" ref="J51">index('Outdoor Crop Seasonality'!$E$2:$P$138,match( $B51,'Outdoor Crop Seasonality'!$B$2:$B$138,0),match(J$2,'Outdoor Crop Seasonality'!$E$1:$P$1,0))*vlookup($B51,'Outdoor Crop Baseline'!$B:$C,2,false)/10^3*(1+index('Outdoor Crop Production NW'!$K$2:$O$137,match( $B51,'Outdoor Crop Production NW'!$D$2:$D$137,0),match( J$1,'Outdoor Crop Production NW'!$E$1:$I$1,0)))</f>
        <v>717.8592776</v>
      </c>
      <c r="K51" s="76">
        <f t="array" ref="K51">index('Outdoor Crop Seasonality'!$E$2:$P$138,match( $B51,'Outdoor Crop Seasonality'!$B$2:$B$138,0),match(K$2,'Outdoor Crop Seasonality'!$E$1:$P$1,0))*vlookup($B51,'Outdoor Crop Baseline'!$B:$C,2,false)/10^3*(1+index('Outdoor Crop Production NW'!$K$2:$O$137,match( $B51,'Outdoor Crop Production NW'!$D$2:$D$137,0),match( K$1,'Outdoor Crop Production NW'!$E$1:$I$1,0)))</f>
        <v>717.8592776</v>
      </c>
      <c r="L51" s="76">
        <f t="array" ref="L51">index('Outdoor Crop Seasonality'!$E$2:$P$138,match( $B51,'Outdoor Crop Seasonality'!$B$2:$B$138,0),match(L$2,'Outdoor Crop Seasonality'!$E$1:$P$1,0))*vlookup($B51,'Outdoor Crop Baseline'!$B:$C,2,false)/10^3*(1+index('Outdoor Crop Production NW'!$K$2:$O$137,match( $B51,'Outdoor Crop Production NW'!$D$2:$D$137,0),match( L$1,'Outdoor Crop Production NW'!$E$1:$I$1,0)))</f>
        <v>0</v>
      </c>
      <c r="M51" s="76">
        <f t="array" ref="M51">index('Outdoor Crop Seasonality'!$E$2:$P$138,match( $B51,'Outdoor Crop Seasonality'!$B$2:$B$138,0),match(M$2,'Outdoor Crop Seasonality'!$E$1:$P$1,0))*vlookup($B51,'Outdoor Crop Baseline'!$B:$C,2,false)/10^3*(1+index('Outdoor Crop Production NW'!$K$2:$O$137,match( $B51,'Outdoor Crop Production NW'!$D$2:$D$137,0),match( M$1,'Outdoor Crop Production NW'!$E$1:$I$1,0)))</f>
        <v>0</v>
      </c>
      <c r="N51" s="76">
        <f t="array" ref="N51">index('Outdoor Crop Seasonality'!$E$2:$P$138,match( $B51,'Outdoor Crop Seasonality'!$B$2:$B$138,0),match(N$2,'Outdoor Crop Seasonality'!$E$1:$P$1,0))*vlookup($B51,'Outdoor Crop Baseline'!$B:$C,2,false)/10^3*(1+index('Outdoor Crop Production NW'!$K$2:$O$137,match( $B51,'Outdoor Crop Production NW'!$D$2:$D$137,0),match( N$1,'Outdoor Crop Production NW'!$E$1:$I$1,0)))</f>
        <v>0</v>
      </c>
      <c r="O51" s="77">
        <f t="array" ref="O51">index('Outdoor Crop Seasonality'!$E$2:$P$138,match( $B51,'Outdoor Crop Seasonality'!$B$2:$B$138,0),match(O$2,'Outdoor Crop Seasonality'!$E$1:$P$1,0))*vlookup($B51,'Outdoor Crop Baseline'!$B:$C,2,false)/10^3*(1+index('Outdoor Crop Production NW'!$K$2:$O$137,match( $B51,'Outdoor Crop Production NW'!$D$2:$D$137,0),match( O$1,'Outdoor Crop Production NW'!$E$1:$I$1,0)))</f>
        <v>0</v>
      </c>
      <c r="P51" s="77">
        <f t="array" ref="P51">index('Outdoor Crop Seasonality'!$E$2:$P$138,match( $B51,'Outdoor Crop Seasonality'!$B$2:$B$138,0),match(P$2,'Outdoor Crop Seasonality'!$E$1:$P$1,0))*vlookup($B51,'Outdoor Crop Baseline'!$B:$C,2,false)/10^3*(1+index('Outdoor Crop Production NW'!$K$2:$O$137,match( $B51,'Outdoor Crop Production NW'!$D$2:$D$137,0),match( P$1,'Outdoor Crop Production NW'!$E$1:$I$1,0)))</f>
        <v>0</v>
      </c>
      <c r="Q51" s="77">
        <f t="array" ref="Q51">index('Outdoor Crop Seasonality'!$E$2:$P$138,match( $B51,'Outdoor Crop Seasonality'!$B$2:$B$138,0),match(Q$2,'Outdoor Crop Seasonality'!$E$1:$P$1,0))*vlookup($B51,'Outdoor Crop Baseline'!$B:$C,2,false)/10^3*(1+index('Outdoor Crop Production NW'!$K$2:$O$137,match( $B51,'Outdoor Crop Production NW'!$D$2:$D$137,0),match( Q$1,'Outdoor Crop Production NW'!$E$1:$I$1,0)))</f>
        <v>857.0282251</v>
      </c>
      <c r="R51" s="77">
        <f t="array" ref="R51">index('Outdoor Crop Seasonality'!$E$2:$P$138,match( $B51,'Outdoor Crop Seasonality'!$B$2:$B$138,0),match(R$2,'Outdoor Crop Seasonality'!$E$1:$P$1,0))*vlookup($B51,'Outdoor Crop Baseline'!$B:$C,2,false)/10^3*(1+index('Outdoor Crop Production NW'!$K$2:$O$137,match( $B51,'Outdoor Crop Production NW'!$D$2:$D$137,0),match( R$1,'Outdoor Crop Production NW'!$E$1:$I$1,0)))</f>
        <v>857.0282251</v>
      </c>
      <c r="S51" s="77">
        <f t="array" ref="S51">index('Outdoor Crop Seasonality'!$E$2:$P$138,match( $B51,'Outdoor Crop Seasonality'!$B$2:$B$138,0),match(S$2,'Outdoor Crop Seasonality'!$E$1:$P$1,0))*vlookup($B51,'Outdoor Crop Baseline'!$B:$C,2,false)/10^3*(1+index('Outdoor Crop Production NW'!$K$2:$O$137,match( $B51,'Outdoor Crop Production NW'!$D$2:$D$137,0),match( S$1,'Outdoor Crop Production NW'!$E$1:$I$1,0)))</f>
        <v>857.0282251</v>
      </c>
      <c r="T51" s="77">
        <f t="array" ref="T51">index('Outdoor Crop Seasonality'!$E$2:$P$138,match( $B51,'Outdoor Crop Seasonality'!$B$2:$B$138,0),match(T$2,'Outdoor Crop Seasonality'!$E$1:$P$1,0))*vlookup($B51,'Outdoor Crop Baseline'!$B:$C,2,false)/10^3*(1+index('Outdoor Crop Production NW'!$K$2:$O$137,match( $B51,'Outdoor Crop Production NW'!$D$2:$D$137,0),match( T$1,'Outdoor Crop Production NW'!$E$1:$I$1,0)))</f>
        <v>1064.603014</v>
      </c>
      <c r="U51" s="77">
        <f t="array" ref="U51">index('Outdoor Crop Seasonality'!$E$2:$P$138,match( $B51,'Outdoor Crop Seasonality'!$B$2:$B$138,0),match(U$2,'Outdoor Crop Seasonality'!$E$1:$P$1,0))*vlookup($B51,'Outdoor Crop Baseline'!$B:$C,2,false)/10^3*(1+index('Outdoor Crop Production NW'!$K$2:$O$137,match( $B51,'Outdoor Crop Production NW'!$D$2:$D$137,0),match( U$1,'Outdoor Crop Production NW'!$E$1:$I$1,0)))</f>
        <v>207.5747889</v>
      </c>
      <c r="V51" s="77">
        <f t="array" ref="V51">index('Outdoor Crop Seasonality'!$E$2:$P$138,match( $B51,'Outdoor Crop Seasonality'!$B$2:$B$138,0),match(V$2,'Outdoor Crop Seasonality'!$E$1:$P$1,0))*vlookup($B51,'Outdoor Crop Baseline'!$B:$C,2,false)/10^3*(1+index('Outdoor Crop Production NW'!$K$2:$O$137,match( $B51,'Outdoor Crop Production NW'!$D$2:$D$137,0),match( V$1,'Outdoor Crop Production NW'!$E$1:$I$1,0)))</f>
        <v>207.5747889</v>
      </c>
      <c r="W51" s="77">
        <f t="array" ref="W51">index('Outdoor Crop Seasonality'!$E$2:$P$138,match( $B51,'Outdoor Crop Seasonality'!$B$2:$B$138,0),match(W$2,'Outdoor Crop Seasonality'!$E$1:$P$1,0))*vlookup($B51,'Outdoor Crop Baseline'!$B:$C,2,false)/10^3*(1+index('Outdoor Crop Production NW'!$K$2:$O$137,match( $B51,'Outdoor Crop Production NW'!$D$2:$D$137,0),match( W$1,'Outdoor Crop Production NW'!$E$1:$I$1,0)))</f>
        <v>207.5747889</v>
      </c>
      <c r="X51" s="77">
        <f t="array" ref="X51">index('Outdoor Crop Seasonality'!$E$2:$P$138,match( $B51,'Outdoor Crop Seasonality'!$B$2:$B$138,0),match(X$2,'Outdoor Crop Seasonality'!$E$1:$P$1,0))*vlookup($B51,'Outdoor Crop Baseline'!$B:$C,2,false)/10^3*(1+index('Outdoor Crop Production NW'!$K$2:$O$137,match( $B51,'Outdoor Crop Production NW'!$D$2:$D$137,0),match( X$1,'Outdoor Crop Production NW'!$E$1:$I$1,0)))</f>
        <v>0</v>
      </c>
      <c r="Y51" s="77">
        <f t="array" ref="Y51">index('Outdoor Crop Seasonality'!$E$2:$P$138,match( $B51,'Outdoor Crop Seasonality'!$B$2:$B$138,0),match(Y$2,'Outdoor Crop Seasonality'!$E$1:$P$1,0))*vlookup($B51,'Outdoor Crop Baseline'!$B:$C,2,false)/10^3*(1+index('Outdoor Crop Production NW'!$K$2:$O$137,match( $B51,'Outdoor Crop Production NW'!$D$2:$D$137,0),match( Y$1,'Outdoor Crop Production NW'!$E$1:$I$1,0)))</f>
        <v>0</v>
      </c>
      <c r="Z51" s="77">
        <f t="array" ref="Z51">index('Outdoor Crop Seasonality'!$E$2:$P$138,match( $B51,'Outdoor Crop Seasonality'!$B$2:$B$138,0),match(Z$2,'Outdoor Crop Seasonality'!$E$1:$P$1,0))*vlookup($B51,'Outdoor Crop Baseline'!$B:$C,2,false)/10^3*(1+index('Outdoor Crop Production NW'!$K$2:$O$137,match( $B51,'Outdoor Crop Production NW'!$D$2:$D$137,0),match( Z$1,'Outdoor Crop Production NW'!$E$1:$I$1,0)))</f>
        <v>0</v>
      </c>
    </row>
    <row r="52">
      <c r="A52" s="13" t="s">
        <v>132</v>
      </c>
      <c r="B52" s="13" t="s">
        <v>133</v>
      </c>
      <c r="C52" s="76">
        <f t="array" ref="C52">index('Outdoor Crop Seasonality'!$E$2:$P$138,match( $B52,'Outdoor Crop Seasonality'!$B$2:$B$138,0),match(C$2,'Outdoor Crop Seasonality'!$E$1:$P$1,0))*vlookup($B52,'Outdoor Crop Baseline'!$B:$C,2,false)/10^3*(1+index('Outdoor Crop Production NW'!$K$2:$O$137,match( $B52,'Outdoor Crop Production NW'!$D$2:$D$137,0),match( C$1,'Outdoor Crop Production NW'!$E$1:$I$1,0)))</f>
        <v>0</v>
      </c>
      <c r="D52" s="76">
        <f t="array" ref="D52">index('Outdoor Crop Seasonality'!$E$2:$P$138,match( $B52,'Outdoor Crop Seasonality'!$B$2:$B$138,0),match(D$2,'Outdoor Crop Seasonality'!$E$1:$P$1,0))*vlookup($B52,'Outdoor Crop Baseline'!$B:$C,2,false)/10^3*(1+index('Outdoor Crop Production NW'!$K$2:$O$137,match( $B52,'Outdoor Crop Production NW'!$D$2:$D$137,0),match( D$1,'Outdoor Crop Production NW'!$E$1:$I$1,0)))</f>
        <v>0</v>
      </c>
      <c r="E52" s="76">
        <f t="array" ref="E52">index('Outdoor Crop Seasonality'!$E$2:$P$138,match( $B52,'Outdoor Crop Seasonality'!$B$2:$B$138,0),match(E$2,'Outdoor Crop Seasonality'!$E$1:$P$1,0))*vlookup($B52,'Outdoor Crop Baseline'!$B:$C,2,false)/10^3*(1+index('Outdoor Crop Production NW'!$K$2:$O$137,match( $B52,'Outdoor Crop Production NW'!$D$2:$D$137,0),match( E$1,'Outdoor Crop Production NW'!$E$1:$I$1,0)))</f>
        <v>454.5903614</v>
      </c>
      <c r="F52" s="76">
        <f t="array" ref="F52">index('Outdoor Crop Seasonality'!$E$2:$P$138,match( $B52,'Outdoor Crop Seasonality'!$B$2:$B$138,0),match(F$2,'Outdoor Crop Seasonality'!$E$1:$P$1,0))*vlookup($B52,'Outdoor Crop Baseline'!$B:$C,2,false)/10^3*(1+index('Outdoor Crop Production NW'!$K$2:$O$137,match( $B52,'Outdoor Crop Production NW'!$D$2:$D$137,0),match( F$1,'Outdoor Crop Production NW'!$E$1:$I$1,0)))</f>
        <v>454.5903614</v>
      </c>
      <c r="G52" s="76">
        <f t="array" ref="G52">index('Outdoor Crop Seasonality'!$E$2:$P$138,match( $B52,'Outdoor Crop Seasonality'!$B$2:$B$138,0),match(G$2,'Outdoor Crop Seasonality'!$E$1:$P$1,0))*vlookup($B52,'Outdoor Crop Baseline'!$B:$C,2,false)/10^3*(1+index('Outdoor Crop Production NW'!$K$2:$O$137,match( $B52,'Outdoor Crop Production NW'!$D$2:$D$137,0),match( G$1,'Outdoor Crop Production NW'!$E$1:$I$1,0)))</f>
        <v>454.5903614</v>
      </c>
      <c r="H52" s="76">
        <f t="array" ref="H52">index('Outdoor Crop Seasonality'!$E$2:$P$138,match( $B52,'Outdoor Crop Seasonality'!$B$2:$B$138,0),match(H$2,'Outdoor Crop Seasonality'!$E$1:$P$1,0))*vlookup($B52,'Outdoor Crop Baseline'!$B:$C,2,false)/10^3*(1+index('Outdoor Crop Production NW'!$K$2:$O$137,match( $B52,'Outdoor Crop Production NW'!$D$2:$D$137,0),match( H$1,'Outdoor Crop Production NW'!$E$1:$I$1,0)))</f>
        <v>1235.530654</v>
      </c>
      <c r="I52" s="76">
        <f t="array" ref="I52">index('Outdoor Crop Seasonality'!$E$2:$P$138,match( $B52,'Outdoor Crop Seasonality'!$B$2:$B$138,0),match(I$2,'Outdoor Crop Seasonality'!$E$1:$P$1,0))*vlookup($B52,'Outdoor Crop Baseline'!$B:$C,2,false)/10^3*(1+index('Outdoor Crop Production NW'!$K$2:$O$137,match( $B52,'Outdoor Crop Production NW'!$D$2:$D$137,0),match( I$1,'Outdoor Crop Production NW'!$E$1:$I$1,0)))</f>
        <v>791.8635435</v>
      </c>
      <c r="J52" s="76">
        <f t="array" ref="J52">index('Outdoor Crop Seasonality'!$E$2:$P$138,match( $B52,'Outdoor Crop Seasonality'!$B$2:$B$138,0),match(J$2,'Outdoor Crop Seasonality'!$E$1:$P$1,0))*vlookup($B52,'Outdoor Crop Baseline'!$B:$C,2,false)/10^3*(1+index('Outdoor Crop Production NW'!$K$2:$O$137,match( $B52,'Outdoor Crop Production NW'!$D$2:$D$137,0),match( J$1,'Outdoor Crop Production NW'!$E$1:$I$1,0)))</f>
        <v>791.8635435</v>
      </c>
      <c r="K52" s="76">
        <f t="array" ref="K52">index('Outdoor Crop Seasonality'!$E$2:$P$138,match( $B52,'Outdoor Crop Seasonality'!$B$2:$B$138,0),match(K$2,'Outdoor Crop Seasonality'!$E$1:$P$1,0))*vlookup($B52,'Outdoor Crop Baseline'!$B:$C,2,false)/10^3*(1+index('Outdoor Crop Production NW'!$K$2:$O$137,match( $B52,'Outdoor Crop Production NW'!$D$2:$D$137,0),match( K$1,'Outdoor Crop Production NW'!$E$1:$I$1,0)))</f>
        <v>791.8635435</v>
      </c>
      <c r="L52" s="76">
        <f t="array" ref="L52">index('Outdoor Crop Seasonality'!$E$2:$P$138,match( $B52,'Outdoor Crop Seasonality'!$B$2:$B$138,0),match(L$2,'Outdoor Crop Seasonality'!$E$1:$P$1,0))*vlookup($B52,'Outdoor Crop Baseline'!$B:$C,2,false)/10^3*(1+index('Outdoor Crop Production NW'!$K$2:$O$137,match( $B52,'Outdoor Crop Production NW'!$D$2:$D$137,0),match( L$1,'Outdoor Crop Production NW'!$E$1:$I$1,0)))</f>
        <v>10.92325045</v>
      </c>
      <c r="M52" s="76">
        <f t="array" ref="M52">index('Outdoor Crop Seasonality'!$E$2:$P$138,match( $B52,'Outdoor Crop Seasonality'!$B$2:$B$138,0),match(M$2,'Outdoor Crop Seasonality'!$E$1:$P$1,0))*vlookup($B52,'Outdoor Crop Baseline'!$B:$C,2,false)/10^3*(1+index('Outdoor Crop Production NW'!$K$2:$O$137,match( $B52,'Outdoor Crop Production NW'!$D$2:$D$137,0),match( M$1,'Outdoor Crop Production NW'!$E$1:$I$1,0)))</f>
        <v>0</v>
      </c>
      <c r="N52" s="76">
        <f t="array" ref="N52">index('Outdoor Crop Seasonality'!$E$2:$P$138,match( $B52,'Outdoor Crop Seasonality'!$B$2:$B$138,0),match(N$2,'Outdoor Crop Seasonality'!$E$1:$P$1,0))*vlookup($B52,'Outdoor Crop Baseline'!$B:$C,2,false)/10^3*(1+index('Outdoor Crop Production NW'!$K$2:$O$137,match( $B52,'Outdoor Crop Production NW'!$D$2:$D$137,0),match( N$1,'Outdoor Crop Production NW'!$E$1:$I$1,0)))</f>
        <v>0</v>
      </c>
      <c r="O52" s="77">
        <f t="array" ref="O52">index('Outdoor Crop Seasonality'!$E$2:$P$138,match( $B52,'Outdoor Crop Seasonality'!$B$2:$B$138,0),match(O$2,'Outdoor Crop Seasonality'!$E$1:$P$1,0))*vlookup($B52,'Outdoor Crop Baseline'!$B:$C,2,false)/10^3*(1+index('Outdoor Crop Production NW'!$K$2:$O$137,match( $B52,'Outdoor Crop Production NW'!$D$2:$D$137,0),match( O$1,'Outdoor Crop Production NW'!$E$1:$I$1,0)))</f>
        <v>0</v>
      </c>
      <c r="P52" s="77">
        <f t="array" ref="P52">index('Outdoor Crop Seasonality'!$E$2:$P$138,match( $B52,'Outdoor Crop Seasonality'!$B$2:$B$138,0),match(P$2,'Outdoor Crop Seasonality'!$E$1:$P$1,0))*vlookup($B52,'Outdoor Crop Baseline'!$B:$C,2,false)/10^3*(1+index('Outdoor Crop Production NW'!$K$2:$O$137,match( $B52,'Outdoor Crop Production NW'!$D$2:$D$137,0),match( P$1,'Outdoor Crop Production NW'!$E$1:$I$1,0)))</f>
        <v>0</v>
      </c>
      <c r="Q52" s="77">
        <f t="array" ref="Q52">index('Outdoor Crop Seasonality'!$E$2:$P$138,match( $B52,'Outdoor Crop Seasonality'!$B$2:$B$138,0),match(Q$2,'Outdoor Crop Seasonality'!$E$1:$P$1,0))*vlookup($B52,'Outdoor Crop Baseline'!$B:$C,2,false)/10^3*(1+index('Outdoor Crop Production NW'!$K$2:$O$137,match( $B52,'Outdoor Crop Production NW'!$D$2:$D$137,0),match( Q$1,'Outdoor Crop Production NW'!$E$1:$I$1,0)))</f>
        <v>234.0110824</v>
      </c>
      <c r="R52" s="77">
        <f t="array" ref="R52">index('Outdoor Crop Seasonality'!$E$2:$P$138,match( $B52,'Outdoor Crop Seasonality'!$B$2:$B$138,0),match(R$2,'Outdoor Crop Seasonality'!$E$1:$P$1,0))*vlookup($B52,'Outdoor Crop Baseline'!$B:$C,2,false)/10^3*(1+index('Outdoor Crop Production NW'!$K$2:$O$137,match( $B52,'Outdoor Crop Production NW'!$D$2:$D$137,0),match( R$1,'Outdoor Crop Production NW'!$E$1:$I$1,0)))</f>
        <v>234.0110824</v>
      </c>
      <c r="S52" s="77">
        <f t="array" ref="S52">index('Outdoor Crop Seasonality'!$E$2:$P$138,match( $B52,'Outdoor Crop Seasonality'!$B$2:$B$138,0),match(S$2,'Outdoor Crop Seasonality'!$E$1:$P$1,0))*vlookup($B52,'Outdoor Crop Baseline'!$B:$C,2,false)/10^3*(1+index('Outdoor Crop Production NW'!$K$2:$O$137,match( $B52,'Outdoor Crop Production NW'!$D$2:$D$137,0),match( S$1,'Outdoor Crop Production NW'!$E$1:$I$1,0)))</f>
        <v>234.0110824</v>
      </c>
      <c r="T52" s="77">
        <f t="array" ref="T52">index('Outdoor Crop Seasonality'!$E$2:$P$138,match( $B52,'Outdoor Crop Seasonality'!$B$2:$B$138,0),match(T$2,'Outdoor Crop Seasonality'!$E$1:$P$1,0))*vlookup($B52,'Outdoor Crop Baseline'!$B:$C,2,false)/10^3*(1+index('Outdoor Crop Production NW'!$K$2:$O$137,match( $B52,'Outdoor Crop Production NW'!$D$2:$D$137,0),match( T$1,'Outdoor Crop Production NW'!$E$1:$I$1,0)))</f>
        <v>636.0184692</v>
      </c>
      <c r="U52" s="77">
        <f t="array" ref="U52">index('Outdoor Crop Seasonality'!$E$2:$P$138,match( $B52,'Outdoor Crop Seasonality'!$B$2:$B$138,0),match(U$2,'Outdoor Crop Seasonality'!$E$1:$P$1,0))*vlookup($B52,'Outdoor Crop Baseline'!$B:$C,2,false)/10^3*(1+index('Outdoor Crop Production NW'!$K$2:$O$137,match( $B52,'Outdoor Crop Production NW'!$D$2:$D$137,0),match( U$1,'Outdoor Crop Production NW'!$E$1:$I$1,0)))</f>
        <v>407.6303869</v>
      </c>
      <c r="V52" s="77">
        <f t="array" ref="V52">index('Outdoor Crop Seasonality'!$E$2:$P$138,match( $B52,'Outdoor Crop Seasonality'!$B$2:$B$138,0),match(V$2,'Outdoor Crop Seasonality'!$E$1:$P$1,0))*vlookup($B52,'Outdoor Crop Baseline'!$B:$C,2,false)/10^3*(1+index('Outdoor Crop Production NW'!$K$2:$O$137,match( $B52,'Outdoor Crop Production NW'!$D$2:$D$137,0),match( V$1,'Outdoor Crop Production NW'!$E$1:$I$1,0)))</f>
        <v>407.6303869</v>
      </c>
      <c r="W52" s="77">
        <f t="array" ref="W52">index('Outdoor Crop Seasonality'!$E$2:$P$138,match( $B52,'Outdoor Crop Seasonality'!$B$2:$B$138,0),match(W$2,'Outdoor Crop Seasonality'!$E$1:$P$1,0))*vlookup($B52,'Outdoor Crop Baseline'!$B:$C,2,false)/10^3*(1+index('Outdoor Crop Production NW'!$K$2:$O$137,match( $B52,'Outdoor Crop Production NW'!$D$2:$D$137,0),match( W$1,'Outdoor Crop Production NW'!$E$1:$I$1,0)))</f>
        <v>407.6303869</v>
      </c>
      <c r="X52" s="77">
        <f t="array" ref="X52">index('Outdoor Crop Seasonality'!$E$2:$P$138,match( $B52,'Outdoor Crop Seasonality'!$B$2:$B$138,0),match(X$2,'Outdoor Crop Seasonality'!$E$1:$P$1,0))*vlookup($B52,'Outdoor Crop Baseline'!$B:$C,2,false)/10^3*(1+index('Outdoor Crop Production NW'!$K$2:$O$137,match( $B52,'Outdoor Crop Production NW'!$D$2:$D$137,0),match( X$1,'Outdoor Crop Production NW'!$E$1:$I$1,0)))</f>
        <v>5.623000129</v>
      </c>
      <c r="Y52" s="77">
        <f t="array" ref="Y52">index('Outdoor Crop Seasonality'!$E$2:$P$138,match( $B52,'Outdoor Crop Seasonality'!$B$2:$B$138,0),match(Y$2,'Outdoor Crop Seasonality'!$E$1:$P$1,0))*vlookup($B52,'Outdoor Crop Baseline'!$B:$C,2,false)/10^3*(1+index('Outdoor Crop Production NW'!$K$2:$O$137,match( $B52,'Outdoor Crop Production NW'!$D$2:$D$137,0),match( Y$1,'Outdoor Crop Production NW'!$E$1:$I$1,0)))</f>
        <v>0</v>
      </c>
      <c r="Z52" s="77">
        <f t="array" ref="Z52">index('Outdoor Crop Seasonality'!$E$2:$P$138,match( $B52,'Outdoor Crop Seasonality'!$B$2:$B$138,0),match(Z$2,'Outdoor Crop Seasonality'!$E$1:$P$1,0))*vlookup($B52,'Outdoor Crop Baseline'!$B:$C,2,false)/10^3*(1+index('Outdoor Crop Production NW'!$K$2:$O$137,match( $B52,'Outdoor Crop Production NW'!$D$2:$D$137,0),match( Z$1,'Outdoor Crop Production NW'!$E$1:$I$1,0)))</f>
        <v>0</v>
      </c>
    </row>
    <row r="53">
      <c r="A53" s="13" t="s">
        <v>134</v>
      </c>
      <c r="B53" s="13" t="s">
        <v>135</v>
      </c>
      <c r="C53" s="76">
        <f t="array" ref="C53">index('Outdoor Crop Seasonality'!$E$2:$P$138,match( $B53,'Outdoor Crop Seasonality'!$B$2:$B$138,0),match(C$2,'Outdoor Crop Seasonality'!$E$1:$P$1,0))*vlookup($B53,'Outdoor Crop Baseline'!$B:$C,2,false)/10^3*(1+index('Outdoor Crop Production NW'!$K$2:$O$137,match( $B53,'Outdoor Crop Production NW'!$D$2:$D$137,0),match( C$1,'Outdoor Crop Production NW'!$E$1:$I$1,0)))</f>
        <v>0</v>
      </c>
      <c r="D53" s="76">
        <f t="array" ref="D53">index('Outdoor Crop Seasonality'!$E$2:$P$138,match( $B53,'Outdoor Crop Seasonality'!$B$2:$B$138,0),match(D$2,'Outdoor Crop Seasonality'!$E$1:$P$1,0))*vlookup($B53,'Outdoor Crop Baseline'!$B:$C,2,false)/10^3*(1+index('Outdoor Crop Production NW'!$K$2:$O$137,match( $B53,'Outdoor Crop Production NW'!$D$2:$D$137,0),match( D$1,'Outdoor Crop Production NW'!$E$1:$I$1,0)))</f>
        <v>0</v>
      </c>
      <c r="E53" s="76">
        <f t="array" ref="E53">index('Outdoor Crop Seasonality'!$E$2:$P$138,match( $B53,'Outdoor Crop Seasonality'!$B$2:$B$138,0),match(E$2,'Outdoor Crop Seasonality'!$E$1:$P$1,0))*vlookup($B53,'Outdoor Crop Baseline'!$B:$C,2,false)/10^3*(1+index('Outdoor Crop Production NW'!$K$2:$O$137,match( $B53,'Outdoor Crop Production NW'!$D$2:$D$137,0),match( E$1,'Outdoor Crop Production NW'!$E$1:$I$1,0)))</f>
        <v>0</v>
      </c>
      <c r="F53" s="76">
        <f t="array" ref="F53">index('Outdoor Crop Seasonality'!$E$2:$P$138,match( $B53,'Outdoor Crop Seasonality'!$B$2:$B$138,0),match(F$2,'Outdoor Crop Seasonality'!$E$1:$P$1,0))*vlookup($B53,'Outdoor Crop Baseline'!$B:$C,2,false)/10^3*(1+index('Outdoor Crop Production NW'!$K$2:$O$137,match( $B53,'Outdoor Crop Production NW'!$D$2:$D$137,0),match( F$1,'Outdoor Crop Production NW'!$E$1:$I$1,0)))</f>
        <v>0</v>
      </c>
      <c r="G53" s="76">
        <f t="array" ref="G53">index('Outdoor Crop Seasonality'!$E$2:$P$138,match( $B53,'Outdoor Crop Seasonality'!$B$2:$B$138,0),match(G$2,'Outdoor Crop Seasonality'!$E$1:$P$1,0))*vlookup($B53,'Outdoor Crop Baseline'!$B:$C,2,false)/10^3*(1+index('Outdoor Crop Production NW'!$K$2:$O$137,match( $B53,'Outdoor Crop Production NW'!$D$2:$D$137,0),match( G$1,'Outdoor Crop Production NW'!$E$1:$I$1,0)))</f>
        <v>0</v>
      </c>
      <c r="H53" s="76">
        <f t="array" ref="H53">index('Outdoor Crop Seasonality'!$E$2:$P$138,match( $B53,'Outdoor Crop Seasonality'!$B$2:$B$138,0),match(H$2,'Outdoor Crop Seasonality'!$E$1:$P$1,0))*vlookup($B53,'Outdoor Crop Baseline'!$B:$C,2,false)/10^3*(1+index('Outdoor Crop Production NW'!$K$2:$O$137,match( $B53,'Outdoor Crop Production NW'!$D$2:$D$137,0),match( H$1,'Outdoor Crop Production NW'!$E$1:$I$1,0)))</f>
        <v>1453.885998</v>
      </c>
      <c r="I53" s="76">
        <f t="array" ref="I53">index('Outdoor Crop Seasonality'!$E$2:$P$138,match( $B53,'Outdoor Crop Seasonality'!$B$2:$B$138,0),match(I$2,'Outdoor Crop Seasonality'!$E$1:$P$1,0))*vlookup($B53,'Outdoor Crop Baseline'!$B:$C,2,false)/10^3*(1+index('Outdoor Crop Production NW'!$K$2:$O$137,match( $B53,'Outdoor Crop Production NW'!$D$2:$D$137,0),match( I$1,'Outdoor Crop Production NW'!$E$1:$I$1,0)))</f>
        <v>1453.885998</v>
      </c>
      <c r="J53" s="76">
        <f t="array" ref="J53">index('Outdoor Crop Seasonality'!$E$2:$P$138,match( $B53,'Outdoor Crop Seasonality'!$B$2:$B$138,0),match(J$2,'Outdoor Crop Seasonality'!$E$1:$P$1,0))*vlookup($B53,'Outdoor Crop Baseline'!$B:$C,2,false)/10^3*(1+index('Outdoor Crop Production NW'!$K$2:$O$137,match( $B53,'Outdoor Crop Production NW'!$D$2:$D$137,0),match( J$1,'Outdoor Crop Production NW'!$E$1:$I$1,0)))</f>
        <v>1453.885998</v>
      </c>
      <c r="K53" s="76">
        <f t="array" ref="K53">index('Outdoor Crop Seasonality'!$E$2:$P$138,match( $B53,'Outdoor Crop Seasonality'!$B$2:$B$138,0),match(K$2,'Outdoor Crop Seasonality'!$E$1:$P$1,0))*vlookup($B53,'Outdoor Crop Baseline'!$B:$C,2,false)/10^3*(1+index('Outdoor Crop Production NW'!$K$2:$O$137,match( $B53,'Outdoor Crop Production NW'!$D$2:$D$137,0),match( K$1,'Outdoor Crop Production NW'!$E$1:$I$1,0)))</f>
        <v>1453.885998</v>
      </c>
      <c r="L53" s="76">
        <f t="array" ref="L53">index('Outdoor Crop Seasonality'!$E$2:$P$138,match( $B53,'Outdoor Crop Seasonality'!$B$2:$B$138,0),match(L$2,'Outdoor Crop Seasonality'!$E$1:$P$1,0))*vlookup($B53,'Outdoor Crop Baseline'!$B:$C,2,false)/10^3*(1+index('Outdoor Crop Production NW'!$K$2:$O$137,match( $B53,'Outdoor Crop Production NW'!$D$2:$D$137,0),match( L$1,'Outdoor Crop Production NW'!$E$1:$I$1,0)))</f>
        <v>0</v>
      </c>
      <c r="M53" s="76">
        <f t="array" ref="M53">index('Outdoor Crop Seasonality'!$E$2:$P$138,match( $B53,'Outdoor Crop Seasonality'!$B$2:$B$138,0),match(M$2,'Outdoor Crop Seasonality'!$E$1:$P$1,0))*vlookup($B53,'Outdoor Crop Baseline'!$B:$C,2,false)/10^3*(1+index('Outdoor Crop Production NW'!$K$2:$O$137,match( $B53,'Outdoor Crop Production NW'!$D$2:$D$137,0),match( M$1,'Outdoor Crop Production NW'!$E$1:$I$1,0)))</f>
        <v>0</v>
      </c>
      <c r="N53" s="76">
        <f t="array" ref="N53">index('Outdoor Crop Seasonality'!$E$2:$P$138,match( $B53,'Outdoor Crop Seasonality'!$B$2:$B$138,0),match(N$2,'Outdoor Crop Seasonality'!$E$1:$P$1,0))*vlookup($B53,'Outdoor Crop Baseline'!$B:$C,2,false)/10^3*(1+index('Outdoor Crop Production NW'!$K$2:$O$137,match( $B53,'Outdoor Crop Production NW'!$D$2:$D$137,0),match( N$1,'Outdoor Crop Production NW'!$E$1:$I$1,0)))</f>
        <v>0</v>
      </c>
      <c r="O53" s="77">
        <f t="array" ref="O53">index('Outdoor Crop Seasonality'!$E$2:$P$138,match( $B53,'Outdoor Crop Seasonality'!$B$2:$B$138,0),match(O$2,'Outdoor Crop Seasonality'!$E$1:$P$1,0))*vlookup($B53,'Outdoor Crop Baseline'!$B:$C,2,false)/10^3*(1+index('Outdoor Crop Production NW'!$K$2:$O$137,match( $B53,'Outdoor Crop Production NW'!$D$2:$D$137,0),match( O$1,'Outdoor Crop Production NW'!$E$1:$I$1,0)))</f>
        <v>0</v>
      </c>
      <c r="P53" s="77">
        <f t="array" ref="P53">index('Outdoor Crop Seasonality'!$E$2:$P$138,match( $B53,'Outdoor Crop Seasonality'!$B$2:$B$138,0),match(P$2,'Outdoor Crop Seasonality'!$E$1:$P$1,0))*vlookup($B53,'Outdoor Crop Baseline'!$B:$C,2,false)/10^3*(1+index('Outdoor Crop Production NW'!$K$2:$O$137,match( $B53,'Outdoor Crop Production NW'!$D$2:$D$137,0),match( P$1,'Outdoor Crop Production NW'!$E$1:$I$1,0)))</f>
        <v>0</v>
      </c>
      <c r="Q53" s="77">
        <f t="array" ref="Q53">index('Outdoor Crop Seasonality'!$E$2:$P$138,match( $B53,'Outdoor Crop Seasonality'!$B$2:$B$138,0),match(Q$2,'Outdoor Crop Seasonality'!$E$1:$P$1,0))*vlookup($B53,'Outdoor Crop Baseline'!$B:$C,2,false)/10^3*(1+index('Outdoor Crop Production NW'!$K$2:$O$137,match( $B53,'Outdoor Crop Production NW'!$D$2:$D$137,0),match( Q$1,'Outdoor Crop Production NW'!$E$1:$I$1,0)))</f>
        <v>0</v>
      </c>
      <c r="R53" s="77">
        <f t="array" ref="R53">index('Outdoor Crop Seasonality'!$E$2:$P$138,match( $B53,'Outdoor Crop Seasonality'!$B$2:$B$138,0),match(R$2,'Outdoor Crop Seasonality'!$E$1:$P$1,0))*vlookup($B53,'Outdoor Crop Baseline'!$B:$C,2,false)/10^3*(1+index('Outdoor Crop Production NW'!$K$2:$O$137,match( $B53,'Outdoor Crop Production NW'!$D$2:$D$137,0),match( R$1,'Outdoor Crop Production NW'!$E$1:$I$1,0)))</f>
        <v>0</v>
      </c>
      <c r="S53" s="77">
        <f t="array" ref="S53">index('Outdoor Crop Seasonality'!$E$2:$P$138,match( $B53,'Outdoor Crop Seasonality'!$B$2:$B$138,0),match(S$2,'Outdoor Crop Seasonality'!$E$1:$P$1,0))*vlookup($B53,'Outdoor Crop Baseline'!$B:$C,2,false)/10^3*(1+index('Outdoor Crop Production NW'!$K$2:$O$137,match( $B53,'Outdoor Crop Production NW'!$D$2:$D$137,0),match( S$1,'Outdoor Crop Production NW'!$E$1:$I$1,0)))</f>
        <v>0</v>
      </c>
      <c r="T53" s="77">
        <f t="array" ref="T53">index('Outdoor Crop Seasonality'!$E$2:$P$138,match( $B53,'Outdoor Crop Seasonality'!$B$2:$B$138,0),match(T$2,'Outdoor Crop Seasonality'!$E$1:$P$1,0))*vlookup($B53,'Outdoor Crop Baseline'!$B:$C,2,false)/10^3*(1+index('Outdoor Crop Production NW'!$K$2:$O$137,match( $B53,'Outdoor Crop Production NW'!$D$2:$D$137,0),match( T$1,'Outdoor Crop Production NW'!$E$1:$I$1,0)))</f>
        <v>299.9820133</v>
      </c>
      <c r="U53" s="77">
        <f t="array" ref="U53">index('Outdoor Crop Seasonality'!$E$2:$P$138,match( $B53,'Outdoor Crop Seasonality'!$B$2:$B$138,0),match(U$2,'Outdoor Crop Seasonality'!$E$1:$P$1,0))*vlookup($B53,'Outdoor Crop Baseline'!$B:$C,2,false)/10^3*(1+index('Outdoor Crop Production NW'!$K$2:$O$137,match( $B53,'Outdoor Crop Production NW'!$D$2:$D$137,0),match( U$1,'Outdoor Crop Production NW'!$E$1:$I$1,0)))</f>
        <v>299.9820133</v>
      </c>
      <c r="V53" s="77">
        <f t="array" ref="V53">index('Outdoor Crop Seasonality'!$E$2:$P$138,match( $B53,'Outdoor Crop Seasonality'!$B$2:$B$138,0),match(V$2,'Outdoor Crop Seasonality'!$E$1:$P$1,0))*vlookup($B53,'Outdoor Crop Baseline'!$B:$C,2,false)/10^3*(1+index('Outdoor Crop Production NW'!$K$2:$O$137,match( $B53,'Outdoor Crop Production NW'!$D$2:$D$137,0),match( V$1,'Outdoor Crop Production NW'!$E$1:$I$1,0)))</f>
        <v>299.9820133</v>
      </c>
      <c r="W53" s="77">
        <f t="array" ref="W53">index('Outdoor Crop Seasonality'!$E$2:$P$138,match( $B53,'Outdoor Crop Seasonality'!$B$2:$B$138,0),match(W$2,'Outdoor Crop Seasonality'!$E$1:$P$1,0))*vlookup($B53,'Outdoor Crop Baseline'!$B:$C,2,false)/10^3*(1+index('Outdoor Crop Production NW'!$K$2:$O$137,match( $B53,'Outdoor Crop Production NW'!$D$2:$D$137,0),match( W$1,'Outdoor Crop Production NW'!$E$1:$I$1,0)))</f>
        <v>299.9820133</v>
      </c>
      <c r="X53" s="77">
        <f t="array" ref="X53">index('Outdoor Crop Seasonality'!$E$2:$P$138,match( $B53,'Outdoor Crop Seasonality'!$B$2:$B$138,0),match(X$2,'Outdoor Crop Seasonality'!$E$1:$P$1,0))*vlookup($B53,'Outdoor Crop Baseline'!$B:$C,2,false)/10^3*(1+index('Outdoor Crop Production NW'!$K$2:$O$137,match( $B53,'Outdoor Crop Production NW'!$D$2:$D$137,0),match( X$1,'Outdoor Crop Production NW'!$E$1:$I$1,0)))</f>
        <v>0</v>
      </c>
      <c r="Y53" s="77">
        <f t="array" ref="Y53">index('Outdoor Crop Seasonality'!$E$2:$P$138,match( $B53,'Outdoor Crop Seasonality'!$B$2:$B$138,0),match(Y$2,'Outdoor Crop Seasonality'!$E$1:$P$1,0))*vlookup($B53,'Outdoor Crop Baseline'!$B:$C,2,false)/10^3*(1+index('Outdoor Crop Production NW'!$K$2:$O$137,match( $B53,'Outdoor Crop Production NW'!$D$2:$D$137,0),match( Y$1,'Outdoor Crop Production NW'!$E$1:$I$1,0)))</f>
        <v>0</v>
      </c>
      <c r="Z53" s="77">
        <f t="array" ref="Z53">index('Outdoor Crop Seasonality'!$E$2:$P$138,match( $B53,'Outdoor Crop Seasonality'!$B$2:$B$138,0),match(Z$2,'Outdoor Crop Seasonality'!$E$1:$P$1,0))*vlookup($B53,'Outdoor Crop Baseline'!$B:$C,2,false)/10^3*(1+index('Outdoor Crop Production NW'!$K$2:$O$137,match( $B53,'Outdoor Crop Production NW'!$D$2:$D$137,0),match( Z$1,'Outdoor Crop Production NW'!$E$1:$I$1,0)))</f>
        <v>0</v>
      </c>
    </row>
    <row r="54">
      <c r="A54" s="13" t="s">
        <v>136</v>
      </c>
      <c r="B54" s="13" t="s">
        <v>137</v>
      </c>
      <c r="C54" s="76">
        <f t="array" ref="C54">index('Outdoor Crop Seasonality'!$E$2:$P$138,match( $B54,'Outdoor Crop Seasonality'!$B$2:$B$138,0),match(C$2,'Outdoor Crop Seasonality'!$E$1:$P$1,0))*vlookup($B54,'Outdoor Crop Baseline'!$B:$C,2,false)/10^3*(1+index('Outdoor Crop Production NW'!$K$2:$O$137,match( $B54,'Outdoor Crop Production NW'!$D$2:$D$137,0),match( C$1,'Outdoor Crop Production NW'!$E$1:$I$1,0)))</f>
        <v>0</v>
      </c>
      <c r="D54" s="76">
        <f t="array" ref="D54">index('Outdoor Crop Seasonality'!$E$2:$P$138,match( $B54,'Outdoor Crop Seasonality'!$B$2:$B$138,0),match(D$2,'Outdoor Crop Seasonality'!$E$1:$P$1,0))*vlookup($B54,'Outdoor Crop Baseline'!$B:$C,2,false)/10^3*(1+index('Outdoor Crop Production NW'!$K$2:$O$137,match( $B54,'Outdoor Crop Production NW'!$D$2:$D$137,0),match( D$1,'Outdoor Crop Production NW'!$E$1:$I$1,0)))</f>
        <v>0</v>
      </c>
      <c r="E54" s="76">
        <f t="array" ref="E54">index('Outdoor Crop Seasonality'!$E$2:$P$138,match( $B54,'Outdoor Crop Seasonality'!$B$2:$B$138,0),match(E$2,'Outdoor Crop Seasonality'!$E$1:$P$1,0))*vlookup($B54,'Outdoor Crop Baseline'!$B:$C,2,false)/10^3*(1+index('Outdoor Crop Production NW'!$K$2:$O$137,match( $B54,'Outdoor Crop Production NW'!$D$2:$D$137,0),match( E$1,'Outdoor Crop Production NW'!$E$1:$I$1,0)))</f>
        <v>0</v>
      </c>
      <c r="F54" s="76">
        <f t="array" ref="F54">index('Outdoor Crop Seasonality'!$E$2:$P$138,match( $B54,'Outdoor Crop Seasonality'!$B$2:$B$138,0),match(F$2,'Outdoor Crop Seasonality'!$E$1:$P$1,0))*vlookup($B54,'Outdoor Crop Baseline'!$B:$C,2,false)/10^3*(1+index('Outdoor Crop Production NW'!$K$2:$O$137,match( $B54,'Outdoor Crop Production NW'!$D$2:$D$137,0),match( F$1,'Outdoor Crop Production NW'!$E$1:$I$1,0)))</f>
        <v>0</v>
      </c>
      <c r="G54" s="76">
        <f t="array" ref="G54">index('Outdoor Crop Seasonality'!$E$2:$P$138,match( $B54,'Outdoor Crop Seasonality'!$B$2:$B$138,0),match(G$2,'Outdoor Crop Seasonality'!$E$1:$P$1,0))*vlookup($B54,'Outdoor Crop Baseline'!$B:$C,2,false)/10^3*(1+index('Outdoor Crop Production NW'!$K$2:$O$137,match( $B54,'Outdoor Crop Production NW'!$D$2:$D$137,0),match( G$1,'Outdoor Crop Production NW'!$E$1:$I$1,0)))</f>
        <v>0</v>
      </c>
      <c r="H54" s="76">
        <f t="array" ref="H54">index('Outdoor Crop Seasonality'!$E$2:$P$138,match( $B54,'Outdoor Crop Seasonality'!$B$2:$B$138,0),match(H$2,'Outdoor Crop Seasonality'!$E$1:$P$1,0))*vlookup($B54,'Outdoor Crop Baseline'!$B:$C,2,false)/10^3*(1+index('Outdoor Crop Production NW'!$K$2:$O$137,match( $B54,'Outdoor Crop Production NW'!$D$2:$D$137,0),match( H$1,'Outdoor Crop Production NW'!$E$1:$I$1,0)))</f>
        <v>94.19706339</v>
      </c>
      <c r="I54" s="76">
        <f t="array" ref="I54">index('Outdoor Crop Seasonality'!$E$2:$P$138,match( $B54,'Outdoor Crop Seasonality'!$B$2:$B$138,0),match(I$2,'Outdoor Crop Seasonality'!$E$1:$P$1,0))*vlookup($B54,'Outdoor Crop Baseline'!$B:$C,2,false)/10^3*(1+index('Outdoor Crop Production NW'!$K$2:$O$137,match( $B54,'Outdoor Crop Production NW'!$D$2:$D$137,0),match( I$1,'Outdoor Crop Production NW'!$E$1:$I$1,0)))</f>
        <v>94.19706339</v>
      </c>
      <c r="J54" s="76">
        <f t="array" ref="J54">index('Outdoor Crop Seasonality'!$E$2:$P$138,match( $B54,'Outdoor Crop Seasonality'!$B$2:$B$138,0),match(J$2,'Outdoor Crop Seasonality'!$E$1:$P$1,0))*vlookup($B54,'Outdoor Crop Baseline'!$B:$C,2,false)/10^3*(1+index('Outdoor Crop Production NW'!$K$2:$O$137,match( $B54,'Outdoor Crop Production NW'!$D$2:$D$137,0),match( J$1,'Outdoor Crop Production NW'!$E$1:$I$1,0)))</f>
        <v>94.19706339</v>
      </c>
      <c r="K54" s="76">
        <f t="array" ref="K54">index('Outdoor Crop Seasonality'!$E$2:$P$138,match( $B54,'Outdoor Crop Seasonality'!$B$2:$B$138,0),match(K$2,'Outdoor Crop Seasonality'!$E$1:$P$1,0))*vlookup($B54,'Outdoor Crop Baseline'!$B:$C,2,false)/10^3*(1+index('Outdoor Crop Production NW'!$K$2:$O$137,match( $B54,'Outdoor Crop Production NW'!$D$2:$D$137,0),match( K$1,'Outdoor Crop Production NW'!$E$1:$I$1,0)))</f>
        <v>94.19706339</v>
      </c>
      <c r="L54" s="76">
        <f t="array" ref="L54">index('Outdoor Crop Seasonality'!$E$2:$P$138,match( $B54,'Outdoor Crop Seasonality'!$B$2:$B$138,0),match(L$2,'Outdoor Crop Seasonality'!$E$1:$P$1,0))*vlookup($B54,'Outdoor Crop Baseline'!$B:$C,2,false)/10^3*(1+index('Outdoor Crop Production NW'!$K$2:$O$137,match( $B54,'Outdoor Crop Production NW'!$D$2:$D$137,0),match( L$1,'Outdoor Crop Production NW'!$E$1:$I$1,0)))</f>
        <v>0</v>
      </c>
      <c r="M54" s="76">
        <f t="array" ref="M54">index('Outdoor Crop Seasonality'!$E$2:$P$138,match( $B54,'Outdoor Crop Seasonality'!$B$2:$B$138,0),match(M$2,'Outdoor Crop Seasonality'!$E$1:$P$1,0))*vlookup($B54,'Outdoor Crop Baseline'!$B:$C,2,false)/10^3*(1+index('Outdoor Crop Production NW'!$K$2:$O$137,match( $B54,'Outdoor Crop Production NW'!$D$2:$D$137,0),match( M$1,'Outdoor Crop Production NW'!$E$1:$I$1,0)))</f>
        <v>0</v>
      </c>
      <c r="N54" s="76">
        <f t="array" ref="N54">index('Outdoor Crop Seasonality'!$E$2:$P$138,match( $B54,'Outdoor Crop Seasonality'!$B$2:$B$138,0),match(N$2,'Outdoor Crop Seasonality'!$E$1:$P$1,0))*vlookup($B54,'Outdoor Crop Baseline'!$B:$C,2,false)/10^3*(1+index('Outdoor Crop Production NW'!$K$2:$O$137,match( $B54,'Outdoor Crop Production NW'!$D$2:$D$137,0),match( N$1,'Outdoor Crop Production NW'!$E$1:$I$1,0)))</f>
        <v>0</v>
      </c>
      <c r="O54" s="77">
        <f t="array" ref="O54">index('Outdoor Crop Seasonality'!$E$2:$P$138,match( $B54,'Outdoor Crop Seasonality'!$B$2:$B$138,0),match(O$2,'Outdoor Crop Seasonality'!$E$1:$P$1,0))*vlookup($B54,'Outdoor Crop Baseline'!$B:$C,2,false)/10^3*(1+index('Outdoor Crop Production NW'!$K$2:$O$137,match( $B54,'Outdoor Crop Production NW'!$D$2:$D$137,0),match( O$1,'Outdoor Crop Production NW'!$E$1:$I$1,0)))</f>
        <v>0</v>
      </c>
      <c r="P54" s="77">
        <f t="array" ref="P54">index('Outdoor Crop Seasonality'!$E$2:$P$138,match( $B54,'Outdoor Crop Seasonality'!$B$2:$B$138,0),match(P$2,'Outdoor Crop Seasonality'!$E$1:$P$1,0))*vlookup($B54,'Outdoor Crop Baseline'!$B:$C,2,false)/10^3*(1+index('Outdoor Crop Production NW'!$K$2:$O$137,match( $B54,'Outdoor Crop Production NW'!$D$2:$D$137,0),match( P$1,'Outdoor Crop Production NW'!$E$1:$I$1,0)))</f>
        <v>0</v>
      </c>
      <c r="Q54" s="77">
        <f t="array" ref="Q54">index('Outdoor Crop Seasonality'!$E$2:$P$138,match( $B54,'Outdoor Crop Seasonality'!$B$2:$B$138,0),match(Q$2,'Outdoor Crop Seasonality'!$E$1:$P$1,0))*vlookup($B54,'Outdoor Crop Baseline'!$B:$C,2,false)/10^3*(1+index('Outdoor Crop Production NW'!$K$2:$O$137,match( $B54,'Outdoor Crop Production NW'!$D$2:$D$137,0),match( Q$1,'Outdoor Crop Production NW'!$E$1:$I$1,0)))</f>
        <v>0</v>
      </c>
      <c r="R54" s="77">
        <f t="array" ref="R54">index('Outdoor Crop Seasonality'!$E$2:$P$138,match( $B54,'Outdoor Crop Seasonality'!$B$2:$B$138,0),match(R$2,'Outdoor Crop Seasonality'!$E$1:$P$1,0))*vlookup($B54,'Outdoor Crop Baseline'!$B:$C,2,false)/10^3*(1+index('Outdoor Crop Production NW'!$K$2:$O$137,match( $B54,'Outdoor Crop Production NW'!$D$2:$D$137,0),match( R$1,'Outdoor Crop Production NW'!$E$1:$I$1,0)))</f>
        <v>0</v>
      </c>
      <c r="S54" s="77">
        <f t="array" ref="S54">index('Outdoor Crop Seasonality'!$E$2:$P$138,match( $B54,'Outdoor Crop Seasonality'!$B$2:$B$138,0),match(S$2,'Outdoor Crop Seasonality'!$E$1:$P$1,0))*vlookup($B54,'Outdoor Crop Baseline'!$B:$C,2,false)/10^3*(1+index('Outdoor Crop Production NW'!$K$2:$O$137,match( $B54,'Outdoor Crop Production NW'!$D$2:$D$137,0),match( S$1,'Outdoor Crop Production NW'!$E$1:$I$1,0)))</f>
        <v>0</v>
      </c>
      <c r="T54" s="77">
        <f t="array" ref="T54">index('Outdoor Crop Seasonality'!$E$2:$P$138,match( $B54,'Outdoor Crop Seasonality'!$B$2:$B$138,0),match(T$2,'Outdoor Crop Seasonality'!$E$1:$P$1,0))*vlookup($B54,'Outdoor Crop Baseline'!$B:$C,2,false)/10^3*(1+index('Outdoor Crop Production NW'!$K$2:$O$137,match( $B54,'Outdoor Crop Production NW'!$D$2:$D$137,0),match( T$1,'Outdoor Crop Production NW'!$E$1:$I$1,0)))</f>
        <v>63.0982908</v>
      </c>
      <c r="U54" s="77">
        <f t="array" ref="U54">index('Outdoor Crop Seasonality'!$E$2:$P$138,match( $B54,'Outdoor Crop Seasonality'!$B$2:$B$138,0),match(U$2,'Outdoor Crop Seasonality'!$E$1:$P$1,0))*vlookup($B54,'Outdoor Crop Baseline'!$B:$C,2,false)/10^3*(1+index('Outdoor Crop Production NW'!$K$2:$O$137,match( $B54,'Outdoor Crop Production NW'!$D$2:$D$137,0),match( U$1,'Outdoor Crop Production NW'!$E$1:$I$1,0)))</f>
        <v>63.0982908</v>
      </c>
      <c r="V54" s="77">
        <f t="array" ref="V54">index('Outdoor Crop Seasonality'!$E$2:$P$138,match( $B54,'Outdoor Crop Seasonality'!$B$2:$B$138,0),match(V$2,'Outdoor Crop Seasonality'!$E$1:$P$1,0))*vlookup($B54,'Outdoor Crop Baseline'!$B:$C,2,false)/10^3*(1+index('Outdoor Crop Production NW'!$K$2:$O$137,match( $B54,'Outdoor Crop Production NW'!$D$2:$D$137,0),match( V$1,'Outdoor Crop Production NW'!$E$1:$I$1,0)))</f>
        <v>63.0982908</v>
      </c>
      <c r="W54" s="77">
        <f t="array" ref="W54">index('Outdoor Crop Seasonality'!$E$2:$P$138,match( $B54,'Outdoor Crop Seasonality'!$B$2:$B$138,0),match(W$2,'Outdoor Crop Seasonality'!$E$1:$P$1,0))*vlookup($B54,'Outdoor Crop Baseline'!$B:$C,2,false)/10^3*(1+index('Outdoor Crop Production NW'!$K$2:$O$137,match( $B54,'Outdoor Crop Production NW'!$D$2:$D$137,0),match( W$1,'Outdoor Crop Production NW'!$E$1:$I$1,0)))</f>
        <v>63.0982908</v>
      </c>
      <c r="X54" s="77">
        <f t="array" ref="X54">index('Outdoor Crop Seasonality'!$E$2:$P$138,match( $B54,'Outdoor Crop Seasonality'!$B$2:$B$138,0),match(X$2,'Outdoor Crop Seasonality'!$E$1:$P$1,0))*vlookup($B54,'Outdoor Crop Baseline'!$B:$C,2,false)/10^3*(1+index('Outdoor Crop Production NW'!$K$2:$O$137,match( $B54,'Outdoor Crop Production NW'!$D$2:$D$137,0),match( X$1,'Outdoor Crop Production NW'!$E$1:$I$1,0)))</f>
        <v>0</v>
      </c>
      <c r="Y54" s="77">
        <f t="array" ref="Y54">index('Outdoor Crop Seasonality'!$E$2:$P$138,match( $B54,'Outdoor Crop Seasonality'!$B$2:$B$138,0),match(Y$2,'Outdoor Crop Seasonality'!$E$1:$P$1,0))*vlookup($B54,'Outdoor Crop Baseline'!$B:$C,2,false)/10^3*(1+index('Outdoor Crop Production NW'!$K$2:$O$137,match( $B54,'Outdoor Crop Production NW'!$D$2:$D$137,0),match( Y$1,'Outdoor Crop Production NW'!$E$1:$I$1,0)))</f>
        <v>0</v>
      </c>
      <c r="Z54" s="77">
        <f t="array" ref="Z54">index('Outdoor Crop Seasonality'!$E$2:$P$138,match( $B54,'Outdoor Crop Seasonality'!$B$2:$B$138,0),match(Z$2,'Outdoor Crop Seasonality'!$E$1:$P$1,0))*vlookup($B54,'Outdoor Crop Baseline'!$B:$C,2,false)/10^3*(1+index('Outdoor Crop Production NW'!$K$2:$O$137,match( $B54,'Outdoor Crop Production NW'!$D$2:$D$137,0),match( Z$1,'Outdoor Crop Production NW'!$E$1:$I$1,0)))</f>
        <v>0</v>
      </c>
    </row>
    <row r="55">
      <c r="A55" s="13" t="s">
        <v>138</v>
      </c>
      <c r="B55" s="13" t="s">
        <v>139</v>
      </c>
      <c r="C55" s="76">
        <f t="array" ref="C55">index('Outdoor Crop Seasonality'!$E$2:$P$138,match( $B55,'Outdoor Crop Seasonality'!$B$2:$B$138,0),match(C$2,'Outdoor Crop Seasonality'!$E$1:$P$1,0))*vlookup($B55,'Outdoor Crop Baseline'!$B:$C,2,false)/10^3*(1+index('Outdoor Crop Production NW'!$K$2:$O$137,match( $B55,'Outdoor Crop Production NW'!$D$2:$D$137,0),match( C$1,'Outdoor Crop Production NW'!$E$1:$I$1,0)))</f>
        <v>0</v>
      </c>
      <c r="D55" s="76">
        <f t="array" ref="D55">index('Outdoor Crop Seasonality'!$E$2:$P$138,match( $B55,'Outdoor Crop Seasonality'!$B$2:$B$138,0),match(D$2,'Outdoor Crop Seasonality'!$E$1:$P$1,0))*vlookup($B55,'Outdoor Crop Baseline'!$B:$C,2,false)/10^3*(1+index('Outdoor Crop Production NW'!$K$2:$O$137,match( $B55,'Outdoor Crop Production NW'!$D$2:$D$137,0),match( D$1,'Outdoor Crop Production NW'!$E$1:$I$1,0)))</f>
        <v>0</v>
      </c>
      <c r="E55" s="76">
        <f t="array" ref="E55">index('Outdoor Crop Seasonality'!$E$2:$P$138,match( $B55,'Outdoor Crop Seasonality'!$B$2:$B$138,0),match(E$2,'Outdoor Crop Seasonality'!$E$1:$P$1,0))*vlookup($B55,'Outdoor Crop Baseline'!$B:$C,2,false)/10^3*(1+index('Outdoor Crop Production NW'!$K$2:$O$137,match( $B55,'Outdoor Crop Production NW'!$D$2:$D$137,0),match( E$1,'Outdoor Crop Production NW'!$E$1:$I$1,0)))</f>
        <v>0</v>
      </c>
      <c r="F55" s="76">
        <f t="array" ref="F55">index('Outdoor Crop Seasonality'!$E$2:$P$138,match( $B55,'Outdoor Crop Seasonality'!$B$2:$B$138,0),match(F$2,'Outdoor Crop Seasonality'!$E$1:$P$1,0))*vlookup($B55,'Outdoor Crop Baseline'!$B:$C,2,false)/10^3*(1+index('Outdoor Crop Production NW'!$K$2:$O$137,match( $B55,'Outdoor Crop Production NW'!$D$2:$D$137,0),match( F$1,'Outdoor Crop Production NW'!$E$1:$I$1,0)))</f>
        <v>0</v>
      </c>
      <c r="G55" s="76">
        <f t="array" ref="G55">index('Outdoor Crop Seasonality'!$E$2:$P$138,match( $B55,'Outdoor Crop Seasonality'!$B$2:$B$138,0),match(G$2,'Outdoor Crop Seasonality'!$E$1:$P$1,0))*vlookup($B55,'Outdoor Crop Baseline'!$B:$C,2,false)/10^3*(1+index('Outdoor Crop Production NW'!$K$2:$O$137,match( $B55,'Outdoor Crop Production NW'!$D$2:$D$137,0),match( G$1,'Outdoor Crop Production NW'!$E$1:$I$1,0)))</f>
        <v>0</v>
      </c>
      <c r="H55" s="76">
        <f t="array" ref="H55">index('Outdoor Crop Seasonality'!$E$2:$P$138,match( $B55,'Outdoor Crop Seasonality'!$B$2:$B$138,0),match(H$2,'Outdoor Crop Seasonality'!$E$1:$P$1,0))*vlookup($B55,'Outdoor Crop Baseline'!$B:$C,2,false)/10^3*(1+index('Outdoor Crop Production NW'!$K$2:$O$137,match( $B55,'Outdoor Crop Production NW'!$D$2:$D$137,0),match( H$1,'Outdoor Crop Production NW'!$E$1:$I$1,0)))</f>
        <v>54.13090253</v>
      </c>
      <c r="I55" s="76">
        <f t="array" ref="I55">index('Outdoor Crop Seasonality'!$E$2:$P$138,match( $B55,'Outdoor Crop Seasonality'!$B$2:$B$138,0),match(I$2,'Outdoor Crop Seasonality'!$E$1:$P$1,0))*vlookup($B55,'Outdoor Crop Baseline'!$B:$C,2,false)/10^3*(1+index('Outdoor Crop Production NW'!$K$2:$O$137,match( $B55,'Outdoor Crop Production NW'!$D$2:$D$137,0),match( I$1,'Outdoor Crop Production NW'!$E$1:$I$1,0)))</f>
        <v>54.13090253</v>
      </c>
      <c r="J55" s="76">
        <f t="array" ref="J55">index('Outdoor Crop Seasonality'!$E$2:$P$138,match( $B55,'Outdoor Crop Seasonality'!$B$2:$B$138,0),match(J$2,'Outdoor Crop Seasonality'!$E$1:$P$1,0))*vlookup($B55,'Outdoor Crop Baseline'!$B:$C,2,false)/10^3*(1+index('Outdoor Crop Production NW'!$K$2:$O$137,match( $B55,'Outdoor Crop Production NW'!$D$2:$D$137,0),match( J$1,'Outdoor Crop Production NW'!$E$1:$I$1,0)))</f>
        <v>54.13090253</v>
      </c>
      <c r="K55" s="76">
        <f t="array" ref="K55">index('Outdoor Crop Seasonality'!$E$2:$P$138,match( $B55,'Outdoor Crop Seasonality'!$B$2:$B$138,0),match(K$2,'Outdoor Crop Seasonality'!$E$1:$P$1,0))*vlookup($B55,'Outdoor Crop Baseline'!$B:$C,2,false)/10^3*(1+index('Outdoor Crop Production NW'!$K$2:$O$137,match( $B55,'Outdoor Crop Production NW'!$D$2:$D$137,0),match( K$1,'Outdoor Crop Production NW'!$E$1:$I$1,0)))</f>
        <v>212.8562729</v>
      </c>
      <c r="L55" s="76">
        <f t="array" ref="L55">index('Outdoor Crop Seasonality'!$E$2:$P$138,match( $B55,'Outdoor Crop Seasonality'!$B$2:$B$138,0),match(L$2,'Outdoor Crop Seasonality'!$E$1:$P$1,0))*vlookup($B55,'Outdoor Crop Baseline'!$B:$C,2,false)/10^3*(1+index('Outdoor Crop Production NW'!$K$2:$O$137,match( $B55,'Outdoor Crop Production NW'!$D$2:$D$137,0),match( L$1,'Outdoor Crop Production NW'!$E$1:$I$1,0)))</f>
        <v>158.7253703</v>
      </c>
      <c r="M55" s="76">
        <f t="array" ref="M55">index('Outdoor Crop Seasonality'!$E$2:$P$138,match( $B55,'Outdoor Crop Seasonality'!$B$2:$B$138,0),match(M$2,'Outdoor Crop Seasonality'!$E$1:$P$1,0))*vlookup($B55,'Outdoor Crop Baseline'!$B:$C,2,false)/10^3*(1+index('Outdoor Crop Production NW'!$K$2:$O$137,match( $B55,'Outdoor Crop Production NW'!$D$2:$D$137,0),match( M$1,'Outdoor Crop Production NW'!$E$1:$I$1,0)))</f>
        <v>158.7253703</v>
      </c>
      <c r="N55" s="76">
        <f t="array" ref="N55">index('Outdoor Crop Seasonality'!$E$2:$P$138,match( $B55,'Outdoor Crop Seasonality'!$B$2:$B$138,0),match(N$2,'Outdoor Crop Seasonality'!$E$1:$P$1,0))*vlookup($B55,'Outdoor Crop Baseline'!$B:$C,2,false)/10^3*(1+index('Outdoor Crop Production NW'!$K$2:$O$137,match( $B55,'Outdoor Crop Production NW'!$D$2:$D$137,0),match( N$1,'Outdoor Crop Production NW'!$E$1:$I$1,0)))</f>
        <v>158.7253703</v>
      </c>
      <c r="O55" s="77">
        <f t="array" ref="O55">index('Outdoor Crop Seasonality'!$E$2:$P$138,match( $B55,'Outdoor Crop Seasonality'!$B$2:$B$138,0),match(O$2,'Outdoor Crop Seasonality'!$E$1:$P$1,0))*vlookup($B55,'Outdoor Crop Baseline'!$B:$C,2,false)/10^3*(1+index('Outdoor Crop Production NW'!$K$2:$O$137,match( $B55,'Outdoor Crop Production NW'!$D$2:$D$137,0),match( O$1,'Outdoor Crop Production NW'!$E$1:$I$1,0)))</f>
        <v>0</v>
      </c>
      <c r="P55" s="77">
        <f t="array" ref="P55">index('Outdoor Crop Seasonality'!$E$2:$P$138,match( $B55,'Outdoor Crop Seasonality'!$B$2:$B$138,0),match(P$2,'Outdoor Crop Seasonality'!$E$1:$P$1,0))*vlookup($B55,'Outdoor Crop Baseline'!$B:$C,2,false)/10^3*(1+index('Outdoor Crop Production NW'!$K$2:$O$137,match( $B55,'Outdoor Crop Production NW'!$D$2:$D$137,0),match( P$1,'Outdoor Crop Production NW'!$E$1:$I$1,0)))</f>
        <v>0</v>
      </c>
      <c r="Q55" s="77">
        <f t="array" ref="Q55">index('Outdoor Crop Seasonality'!$E$2:$P$138,match( $B55,'Outdoor Crop Seasonality'!$B$2:$B$138,0),match(Q$2,'Outdoor Crop Seasonality'!$E$1:$P$1,0))*vlookup($B55,'Outdoor Crop Baseline'!$B:$C,2,false)/10^3*(1+index('Outdoor Crop Production NW'!$K$2:$O$137,match( $B55,'Outdoor Crop Production NW'!$D$2:$D$137,0),match( Q$1,'Outdoor Crop Production NW'!$E$1:$I$1,0)))</f>
        <v>0</v>
      </c>
      <c r="R55" s="77">
        <f t="array" ref="R55">index('Outdoor Crop Seasonality'!$E$2:$P$138,match( $B55,'Outdoor Crop Seasonality'!$B$2:$B$138,0),match(R$2,'Outdoor Crop Seasonality'!$E$1:$P$1,0))*vlookup($B55,'Outdoor Crop Baseline'!$B:$C,2,false)/10^3*(1+index('Outdoor Crop Production NW'!$K$2:$O$137,match( $B55,'Outdoor Crop Production NW'!$D$2:$D$137,0),match( R$1,'Outdoor Crop Production NW'!$E$1:$I$1,0)))</f>
        <v>0</v>
      </c>
      <c r="S55" s="77">
        <f t="array" ref="S55">index('Outdoor Crop Seasonality'!$E$2:$P$138,match( $B55,'Outdoor Crop Seasonality'!$B$2:$B$138,0),match(S$2,'Outdoor Crop Seasonality'!$E$1:$P$1,0))*vlookup($B55,'Outdoor Crop Baseline'!$B:$C,2,false)/10^3*(1+index('Outdoor Crop Production NW'!$K$2:$O$137,match( $B55,'Outdoor Crop Production NW'!$D$2:$D$137,0),match( S$1,'Outdoor Crop Production NW'!$E$1:$I$1,0)))</f>
        <v>0</v>
      </c>
      <c r="T55" s="77">
        <f t="array" ref="T55">index('Outdoor Crop Seasonality'!$E$2:$P$138,match( $B55,'Outdoor Crop Seasonality'!$B$2:$B$138,0),match(T$2,'Outdoor Crop Seasonality'!$E$1:$P$1,0))*vlookup($B55,'Outdoor Crop Baseline'!$B:$C,2,false)/10^3*(1+index('Outdoor Crop Production NW'!$K$2:$O$137,match( $B55,'Outdoor Crop Production NW'!$D$2:$D$137,0),match( T$1,'Outdoor Crop Production NW'!$E$1:$I$1,0)))</f>
        <v>29.67368543</v>
      </c>
      <c r="U55" s="77">
        <f t="array" ref="U55">index('Outdoor Crop Seasonality'!$E$2:$P$138,match( $B55,'Outdoor Crop Seasonality'!$B$2:$B$138,0),match(U$2,'Outdoor Crop Seasonality'!$E$1:$P$1,0))*vlookup($B55,'Outdoor Crop Baseline'!$B:$C,2,false)/10^3*(1+index('Outdoor Crop Production NW'!$K$2:$O$137,match( $B55,'Outdoor Crop Production NW'!$D$2:$D$137,0),match( U$1,'Outdoor Crop Production NW'!$E$1:$I$1,0)))</f>
        <v>29.67368543</v>
      </c>
      <c r="V55" s="77">
        <f t="array" ref="V55">index('Outdoor Crop Seasonality'!$E$2:$P$138,match( $B55,'Outdoor Crop Seasonality'!$B$2:$B$138,0),match(V$2,'Outdoor Crop Seasonality'!$E$1:$P$1,0))*vlookup($B55,'Outdoor Crop Baseline'!$B:$C,2,false)/10^3*(1+index('Outdoor Crop Production NW'!$K$2:$O$137,match( $B55,'Outdoor Crop Production NW'!$D$2:$D$137,0),match( V$1,'Outdoor Crop Production NW'!$E$1:$I$1,0)))</f>
        <v>29.67368543</v>
      </c>
      <c r="W55" s="77">
        <f t="array" ref="W55">index('Outdoor Crop Seasonality'!$E$2:$P$138,match( $B55,'Outdoor Crop Seasonality'!$B$2:$B$138,0),match(W$2,'Outdoor Crop Seasonality'!$E$1:$P$1,0))*vlookup($B55,'Outdoor Crop Baseline'!$B:$C,2,false)/10^3*(1+index('Outdoor Crop Production NW'!$K$2:$O$137,match( $B55,'Outdoor Crop Production NW'!$D$2:$D$137,0),match( W$1,'Outdoor Crop Production NW'!$E$1:$I$1,0)))</f>
        <v>116.6843667</v>
      </c>
      <c r="X55" s="77">
        <f t="array" ref="X55">index('Outdoor Crop Seasonality'!$E$2:$P$138,match( $B55,'Outdoor Crop Seasonality'!$B$2:$B$138,0),match(X$2,'Outdoor Crop Seasonality'!$E$1:$P$1,0))*vlookup($B55,'Outdoor Crop Baseline'!$B:$C,2,false)/10^3*(1+index('Outdoor Crop Production NW'!$K$2:$O$137,match( $B55,'Outdoor Crop Production NW'!$D$2:$D$137,0),match( X$1,'Outdoor Crop Production NW'!$E$1:$I$1,0)))</f>
        <v>87.01068131</v>
      </c>
      <c r="Y55" s="77">
        <f t="array" ref="Y55">index('Outdoor Crop Seasonality'!$E$2:$P$138,match( $B55,'Outdoor Crop Seasonality'!$B$2:$B$138,0),match(Y$2,'Outdoor Crop Seasonality'!$E$1:$P$1,0))*vlookup($B55,'Outdoor Crop Baseline'!$B:$C,2,false)/10^3*(1+index('Outdoor Crop Production NW'!$K$2:$O$137,match( $B55,'Outdoor Crop Production NW'!$D$2:$D$137,0),match( Y$1,'Outdoor Crop Production NW'!$E$1:$I$1,0)))</f>
        <v>87.01068131</v>
      </c>
      <c r="Z55" s="77">
        <f t="array" ref="Z55">index('Outdoor Crop Seasonality'!$E$2:$P$138,match( $B55,'Outdoor Crop Seasonality'!$B$2:$B$138,0),match(Z$2,'Outdoor Crop Seasonality'!$E$1:$P$1,0))*vlookup($B55,'Outdoor Crop Baseline'!$B:$C,2,false)/10^3*(1+index('Outdoor Crop Production NW'!$K$2:$O$137,match( $B55,'Outdoor Crop Production NW'!$D$2:$D$137,0),match( Z$1,'Outdoor Crop Production NW'!$E$1:$I$1,0)))</f>
        <v>87.01068131</v>
      </c>
    </row>
    <row r="56">
      <c r="A56" s="13" t="s">
        <v>140</v>
      </c>
      <c r="B56" s="13" t="s">
        <v>141</v>
      </c>
      <c r="C56" s="76">
        <f t="array" ref="C56">index('Outdoor Crop Seasonality'!$E$2:$P$138,match( $B56,'Outdoor Crop Seasonality'!$B$2:$B$138,0),match(C$2,'Outdoor Crop Seasonality'!$E$1:$P$1,0))*vlookup($B56,'Outdoor Crop Baseline'!$B:$C,2,false)/10^3*(1+index('Outdoor Crop Production NW'!$K$2:$O$137,match( $B56,'Outdoor Crop Production NW'!$D$2:$D$137,0),match( C$1,'Outdoor Crop Production NW'!$E$1:$I$1,0)))</f>
        <v>0</v>
      </c>
      <c r="D56" s="76">
        <f t="array" ref="D56">index('Outdoor Crop Seasonality'!$E$2:$P$138,match( $B56,'Outdoor Crop Seasonality'!$B$2:$B$138,0),match(D$2,'Outdoor Crop Seasonality'!$E$1:$P$1,0))*vlookup($B56,'Outdoor Crop Baseline'!$B:$C,2,false)/10^3*(1+index('Outdoor Crop Production NW'!$K$2:$O$137,match( $B56,'Outdoor Crop Production NW'!$D$2:$D$137,0),match( D$1,'Outdoor Crop Production NW'!$E$1:$I$1,0)))</f>
        <v>0</v>
      </c>
      <c r="E56" s="76">
        <f t="array" ref="E56">index('Outdoor Crop Seasonality'!$E$2:$P$138,match( $B56,'Outdoor Crop Seasonality'!$B$2:$B$138,0),match(E$2,'Outdoor Crop Seasonality'!$E$1:$P$1,0))*vlookup($B56,'Outdoor Crop Baseline'!$B:$C,2,false)/10^3*(1+index('Outdoor Crop Production NW'!$K$2:$O$137,match( $B56,'Outdoor Crop Production NW'!$D$2:$D$137,0),match( E$1,'Outdoor Crop Production NW'!$E$1:$I$1,0)))</f>
        <v>418.1243474</v>
      </c>
      <c r="F56" s="76">
        <f t="array" ref="F56">index('Outdoor Crop Seasonality'!$E$2:$P$138,match( $B56,'Outdoor Crop Seasonality'!$B$2:$B$138,0),match(F$2,'Outdoor Crop Seasonality'!$E$1:$P$1,0))*vlookup($B56,'Outdoor Crop Baseline'!$B:$C,2,false)/10^3*(1+index('Outdoor Crop Production NW'!$K$2:$O$137,match( $B56,'Outdoor Crop Production NW'!$D$2:$D$137,0),match( F$1,'Outdoor Crop Production NW'!$E$1:$I$1,0)))</f>
        <v>418.1243474</v>
      </c>
      <c r="G56" s="76">
        <f t="array" ref="G56">index('Outdoor Crop Seasonality'!$E$2:$P$138,match( $B56,'Outdoor Crop Seasonality'!$B$2:$B$138,0),match(G$2,'Outdoor Crop Seasonality'!$E$1:$P$1,0))*vlookup($B56,'Outdoor Crop Baseline'!$B:$C,2,false)/10^3*(1+index('Outdoor Crop Production NW'!$K$2:$O$137,match( $B56,'Outdoor Crop Production NW'!$D$2:$D$137,0),match( G$1,'Outdoor Crop Production NW'!$E$1:$I$1,0)))</f>
        <v>418.1243474</v>
      </c>
      <c r="H56" s="76">
        <f t="array" ref="H56">index('Outdoor Crop Seasonality'!$E$2:$P$138,match( $B56,'Outdoor Crop Seasonality'!$B$2:$B$138,0),match(H$2,'Outdoor Crop Seasonality'!$E$1:$P$1,0))*vlookup($B56,'Outdoor Crop Baseline'!$B:$C,2,false)/10^3*(1+index('Outdoor Crop Production NW'!$K$2:$O$137,match( $B56,'Outdoor Crop Production NW'!$D$2:$D$137,0),match( H$1,'Outdoor Crop Production NW'!$E$1:$I$1,0)))</f>
        <v>418.1243474</v>
      </c>
      <c r="I56" s="76">
        <f t="array" ref="I56">index('Outdoor Crop Seasonality'!$E$2:$P$138,match( $B56,'Outdoor Crop Seasonality'!$B$2:$B$138,0),match(I$2,'Outdoor Crop Seasonality'!$E$1:$P$1,0))*vlookup($B56,'Outdoor Crop Baseline'!$B:$C,2,false)/10^3*(1+index('Outdoor Crop Production NW'!$K$2:$O$137,match( $B56,'Outdoor Crop Production NW'!$D$2:$D$137,0),match( I$1,'Outdoor Crop Production NW'!$E$1:$I$1,0)))</f>
        <v>0</v>
      </c>
      <c r="J56" s="76">
        <f t="array" ref="J56">index('Outdoor Crop Seasonality'!$E$2:$P$138,match( $B56,'Outdoor Crop Seasonality'!$B$2:$B$138,0),match(J$2,'Outdoor Crop Seasonality'!$E$1:$P$1,0))*vlookup($B56,'Outdoor Crop Baseline'!$B:$C,2,false)/10^3*(1+index('Outdoor Crop Production NW'!$K$2:$O$137,match( $B56,'Outdoor Crop Production NW'!$D$2:$D$137,0),match( J$1,'Outdoor Crop Production NW'!$E$1:$I$1,0)))</f>
        <v>0</v>
      </c>
      <c r="K56" s="76">
        <f t="array" ref="K56">index('Outdoor Crop Seasonality'!$E$2:$P$138,match( $B56,'Outdoor Crop Seasonality'!$B$2:$B$138,0),match(K$2,'Outdoor Crop Seasonality'!$E$1:$P$1,0))*vlookup($B56,'Outdoor Crop Baseline'!$B:$C,2,false)/10^3*(1+index('Outdoor Crop Production NW'!$K$2:$O$137,match( $B56,'Outdoor Crop Production NW'!$D$2:$D$137,0),match( K$1,'Outdoor Crop Production NW'!$E$1:$I$1,0)))</f>
        <v>0</v>
      </c>
      <c r="L56" s="76">
        <f t="array" ref="L56">index('Outdoor Crop Seasonality'!$E$2:$P$138,match( $B56,'Outdoor Crop Seasonality'!$B$2:$B$138,0),match(L$2,'Outdoor Crop Seasonality'!$E$1:$P$1,0))*vlookup($B56,'Outdoor Crop Baseline'!$B:$C,2,false)/10^3*(1+index('Outdoor Crop Production NW'!$K$2:$O$137,match( $B56,'Outdoor Crop Production NW'!$D$2:$D$137,0),match( L$1,'Outdoor Crop Production NW'!$E$1:$I$1,0)))</f>
        <v>0</v>
      </c>
      <c r="M56" s="76">
        <f t="array" ref="M56">index('Outdoor Crop Seasonality'!$E$2:$P$138,match( $B56,'Outdoor Crop Seasonality'!$B$2:$B$138,0),match(M$2,'Outdoor Crop Seasonality'!$E$1:$P$1,0))*vlookup($B56,'Outdoor Crop Baseline'!$B:$C,2,false)/10^3*(1+index('Outdoor Crop Production NW'!$K$2:$O$137,match( $B56,'Outdoor Crop Production NW'!$D$2:$D$137,0),match( M$1,'Outdoor Crop Production NW'!$E$1:$I$1,0)))</f>
        <v>0</v>
      </c>
      <c r="N56" s="76">
        <f t="array" ref="N56">index('Outdoor Crop Seasonality'!$E$2:$P$138,match( $B56,'Outdoor Crop Seasonality'!$B$2:$B$138,0),match(N$2,'Outdoor Crop Seasonality'!$E$1:$P$1,0))*vlookup($B56,'Outdoor Crop Baseline'!$B:$C,2,false)/10^3*(1+index('Outdoor Crop Production NW'!$K$2:$O$137,match( $B56,'Outdoor Crop Production NW'!$D$2:$D$137,0),match( N$1,'Outdoor Crop Production NW'!$E$1:$I$1,0)))</f>
        <v>0</v>
      </c>
      <c r="O56" s="77">
        <f t="array" ref="O56">index('Outdoor Crop Seasonality'!$E$2:$P$138,match( $B56,'Outdoor Crop Seasonality'!$B$2:$B$138,0),match(O$2,'Outdoor Crop Seasonality'!$E$1:$P$1,0))*vlookup($B56,'Outdoor Crop Baseline'!$B:$C,2,false)/10^3*(1+index('Outdoor Crop Production NW'!$K$2:$O$137,match( $B56,'Outdoor Crop Production NW'!$D$2:$D$137,0),match( O$1,'Outdoor Crop Production NW'!$E$1:$I$1,0)))</f>
        <v>0</v>
      </c>
      <c r="P56" s="77">
        <f t="array" ref="P56">index('Outdoor Crop Seasonality'!$E$2:$P$138,match( $B56,'Outdoor Crop Seasonality'!$B$2:$B$138,0),match(P$2,'Outdoor Crop Seasonality'!$E$1:$P$1,0))*vlookup($B56,'Outdoor Crop Baseline'!$B:$C,2,false)/10^3*(1+index('Outdoor Crop Production NW'!$K$2:$O$137,match( $B56,'Outdoor Crop Production NW'!$D$2:$D$137,0),match( P$1,'Outdoor Crop Production NW'!$E$1:$I$1,0)))</f>
        <v>0</v>
      </c>
      <c r="Q56" s="77">
        <f t="array" ref="Q56">index('Outdoor Crop Seasonality'!$E$2:$P$138,match( $B56,'Outdoor Crop Seasonality'!$B$2:$B$138,0),match(Q$2,'Outdoor Crop Seasonality'!$E$1:$P$1,0))*vlookup($B56,'Outdoor Crop Baseline'!$B:$C,2,false)/10^3*(1+index('Outdoor Crop Production NW'!$K$2:$O$137,match( $B56,'Outdoor Crop Production NW'!$D$2:$D$137,0),match( Q$1,'Outdoor Crop Production NW'!$E$1:$I$1,0)))</f>
        <v>402.122727</v>
      </c>
      <c r="R56" s="77">
        <f t="array" ref="R56">index('Outdoor Crop Seasonality'!$E$2:$P$138,match( $B56,'Outdoor Crop Seasonality'!$B$2:$B$138,0),match(R$2,'Outdoor Crop Seasonality'!$E$1:$P$1,0))*vlookup($B56,'Outdoor Crop Baseline'!$B:$C,2,false)/10^3*(1+index('Outdoor Crop Production NW'!$K$2:$O$137,match( $B56,'Outdoor Crop Production NW'!$D$2:$D$137,0),match( R$1,'Outdoor Crop Production NW'!$E$1:$I$1,0)))</f>
        <v>402.122727</v>
      </c>
      <c r="S56" s="77">
        <f t="array" ref="S56">index('Outdoor Crop Seasonality'!$E$2:$P$138,match( $B56,'Outdoor Crop Seasonality'!$B$2:$B$138,0),match(S$2,'Outdoor Crop Seasonality'!$E$1:$P$1,0))*vlookup($B56,'Outdoor Crop Baseline'!$B:$C,2,false)/10^3*(1+index('Outdoor Crop Production NW'!$K$2:$O$137,match( $B56,'Outdoor Crop Production NW'!$D$2:$D$137,0),match( S$1,'Outdoor Crop Production NW'!$E$1:$I$1,0)))</f>
        <v>402.122727</v>
      </c>
      <c r="T56" s="77">
        <f t="array" ref="T56">index('Outdoor Crop Seasonality'!$E$2:$P$138,match( $B56,'Outdoor Crop Seasonality'!$B$2:$B$138,0),match(T$2,'Outdoor Crop Seasonality'!$E$1:$P$1,0))*vlookup($B56,'Outdoor Crop Baseline'!$B:$C,2,false)/10^3*(1+index('Outdoor Crop Production NW'!$K$2:$O$137,match( $B56,'Outdoor Crop Production NW'!$D$2:$D$137,0),match( T$1,'Outdoor Crop Production NW'!$E$1:$I$1,0)))</f>
        <v>402.122727</v>
      </c>
      <c r="U56" s="77">
        <f t="array" ref="U56">index('Outdoor Crop Seasonality'!$E$2:$P$138,match( $B56,'Outdoor Crop Seasonality'!$B$2:$B$138,0),match(U$2,'Outdoor Crop Seasonality'!$E$1:$P$1,0))*vlookup($B56,'Outdoor Crop Baseline'!$B:$C,2,false)/10^3*(1+index('Outdoor Crop Production NW'!$K$2:$O$137,match( $B56,'Outdoor Crop Production NW'!$D$2:$D$137,0),match( U$1,'Outdoor Crop Production NW'!$E$1:$I$1,0)))</f>
        <v>0</v>
      </c>
      <c r="V56" s="77">
        <f t="array" ref="V56">index('Outdoor Crop Seasonality'!$E$2:$P$138,match( $B56,'Outdoor Crop Seasonality'!$B$2:$B$138,0),match(V$2,'Outdoor Crop Seasonality'!$E$1:$P$1,0))*vlookup($B56,'Outdoor Crop Baseline'!$B:$C,2,false)/10^3*(1+index('Outdoor Crop Production NW'!$K$2:$O$137,match( $B56,'Outdoor Crop Production NW'!$D$2:$D$137,0),match( V$1,'Outdoor Crop Production NW'!$E$1:$I$1,0)))</f>
        <v>0</v>
      </c>
      <c r="W56" s="77">
        <f t="array" ref="W56">index('Outdoor Crop Seasonality'!$E$2:$P$138,match( $B56,'Outdoor Crop Seasonality'!$B$2:$B$138,0),match(W$2,'Outdoor Crop Seasonality'!$E$1:$P$1,0))*vlookup($B56,'Outdoor Crop Baseline'!$B:$C,2,false)/10^3*(1+index('Outdoor Crop Production NW'!$K$2:$O$137,match( $B56,'Outdoor Crop Production NW'!$D$2:$D$137,0),match( W$1,'Outdoor Crop Production NW'!$E$1:$I$1,0)))</f>
        <v>0</v>
      </c>
      <c r="X56" s="77">
        <f t="array" ref="X56">index('Outdoor Crop Seasonality'!$E$2:$P$138,match( $B56,'Outdoor Crop Seasonality'!$B$2:$B$138,0),match(X$2,'Outdoor Crop Seasonality'!$E$1:$P$1,0))*vlookup($B56,'Outdoor Crop Baseline'!$B:$C,2,false)/10^3*(1+index('Outdoor Crop Production NW'!$K$2:$O$137,match( $B56,'Outdoor Crop Production NW'!$D$2:$D$137,0),match( X$1,'Outdoor Crop Production NW'!$E$1:$I$1,0)))</f>
        <v>0</v>
      </c>
      <c r="Y56" s="77">
        <f t="array" ref="Y56">index('Outdoor Crop Seasonality'!$E$2:$P$138,match( $B56,'Outdoor Crop Seasonality'!$B$2:$B$138,0),match(Y$2,'Outdoor Crop Seasonality'!$E$1:$P$1,0))*vlookup($B56,'Outdoor Crop Baseline'!$B:$C,2,false)/10^3*(1+index('Outdoor Crop Production NW'!$K$2:$O$137,match( $B56,'Outdoor Crop Production NW'!$D$2:$D$137,0),match( Y$1,'Outdoor Crop Production NW'!$E$1:$I$1,0)))</f>
        <v>0</v>
      </c>
      <c r="Z56" s="77">
        <f t="array" ref="Z56">index('Outdoor Crop Seasonality'!$E$2:$P$138,match( $B56,'Outdoor Crop Seasonality'!$B$2:$B$138,0),match(Z$2,'Outdoor Crop Seasonality'!$E$1:$P$1,0))*vlookup($B56,'Outdoor Crop Baseline'!$B:$C,2,false)/10^3*(1+index('Outdoor Crop Production NW'!$K$2:$O$137,match( $B56,'Outdoor Crop Production NW'!$D$2:$D$137,0),match( Z$1,'Outdoor Crop Production NW'!$E$1:$I$1,0)))</f>
        <v>0</v>
      </c>
    </row>
    <row r="57">
      <c r="A57" s="13" t="s">
        <v>142</v>
      </c>
      <c r="B57" s="13" t="s">
        <v>143</v>
      </c>
      <c r="C57" s="76">
        <f t="array" ref="C57">index('Outdoor Crop Seasonality'!$E$2:$P$138,match( $B57,'Outdoor Crop Seasonality'!$B$2:$B$138,0),match(C$2,'Outdoor Crop Seasonality'!$E$1:$P$1,0))*vlookup($B57,'Outdoor Crop Baseline'!$B:$C,2,false)/10^3*(1+index('Outdoor Crop Production NW'!$K$2:$O$137,match( $B57,'Outdoor Crop Production NW'!$D$2:$D$137,0),match( C$1,'Outdoor Crop Production NW'!$E$1:$I$1,0)))</f>
        <v>0</v>
      </c>
      <c r="D57" s="76">
        <f t="array" ref="D57">index('Outdoor Crop Seasonality'!$E$2:$P$138,match( $B57,'Outdoor Crop Seasonality'!$B$2:$B$138,0),match(D$2,'Outdoor Crop Seasonality'!$E$1:$P$1,0))*vlookup($B57,'Outdoor Crop Baseline'!$B:$C,2,false)/10^3*(1+index('Outdoor Crop Production NW'!$K$2:$O$137,match( $B57,'Outdoor Crop Production NW'!$D$2:$D$137,0),match( D$1,'Outdoor Crop Production NW'!$E$1:$I$1,0)))</f>
        <v>0</v>
      </c>
      <c r="E57" s="76">
        <f t="array" ref="E57">index('Outdoor Crop Seasonality'!$E$2:$P$138,match( $B57,'Outdoor Crop Seasonality'!$B$2:$B$138,0),match(E$2,'Outdoor Crop Seasonality'!$E$1:$P$1,0))*vlookup($B57,'Outdoor Crop Baseline'!$B:$C,2,false)/10^3*(1+index('Outdoor Crop Production NW'!$K$2:$O$137,match( $B57,'Outdoor Crop Production NW'!$D$2:$D$137,0),match( E$1,'Outdoor Crop Production NW'!$E$1:$I$1,0)))</f>
        <v>222.0740405</v>
      </c>
      <c r="F57" s="76">
        <f t="array" ref="F57">index('Outdoor Crop Seasonality'!$E$2:$P$138,match( $B57,'Outdoor Crop Seasonality'!$B$2:$B$138,0),match(F$2,'Outdoor Crop Seasonality'!$E$1:$P$1,0))*vlookup($B57,'Outdoor Crop Baseline'!$B:$C,2,false)/10^3*(1+index('Outdoor Crop Production NW'!$K$2:$O$137,match( $B57,'Outdoor Crop Production NW'!$D$2:$D$137,0),match( F$1,'Outdoor Crop Production NW'!$E$1:$I$1,0)))</f>
        <v>222.0740405</v>
      </c>
      <c r="G57" s="76">
        <f t="array" ref="G57">index('Outdoor Crop Seasonality'!$E$2:$P$138,match( $B57,'Outdoor Crop Seasonality'!$B$2:$B$138,0),match(G$2,'Outdoor Crop Seasonality'!$E$1:$P$1,0))*vlookup($B57,'Outdoor Crop Baseline'!$B:$C,2,false)/10^3*(1+index('Outdoor Crop Production NW'!$K$2:$O$137,match( $B57,'Outdoor Crop Production NW'!$D$2:$D$137,0),match( G$1,'Outdoor Crop Production NW'!$E$1:$I$1,0)))</f>
        <v>222.0740405</v>
      </c>
      <c r="H57" s="76">
        <f t="array" ref="H57">index('Outdoor Crop Seasonality'!$E$2:$P$138,match( $B57,'Outdoor Crop Seasonality'!$B$2:$B$138,0),match(H$2,'Outdoor Crop Seasonality'!$E$1:$P$1,0))*vlookup($B57,'Outdoor Crop Baseline'!$B:$C,2,false)/10^3*(1+index('Outdoor Crop Production NW'!$K$2:$O$137,match( $B57,'Outdoor Crop Production NW'!$D$2:$D$137,0),match( H$1,'Outdoor Crop Production NW'!$E$1:$I$1,0)))</f>
        <v>521.3500761</v>
      </c>
      <c r="I57" s="76">
        <f t="array" ref="I57">index('Outdoor Crop Seasonality'!$E$2:$P$138,match( $B57,'Outdoor Crop Seasonality'!$B$2:$B$138,0),match(I$2,'Outdoor Crop Seasonality'!$E$1:$P$1,0))*vlookup($B57,'Outdoor Crop Baseline'!$B:$C,2,false)/10^3*(1+index('Outdoor Crop Production NW'!$K$2:$O$137,match( $B57,'Outdoor Crop Production NW'!$D$2:$D$137,0),match( I$1,'Outdoor Crop Production NW'!$E$1:$I$1,0)))</f>
        <v>299.2760356</v>
      </c>
      <c r="J57" s="76">
        <f t="array" ref="J57">index('Outdoor Crop Seasonality'!$E$2:$P$138,match( $B57,'Outdoor Crop Seasonality'!$B$2:$B$138,0),match(J$2,'Outdoor Crop Seasonality'!$E$1:$P$1,0))*vlookup($B57,'Outdoor Crop Baseline'!$B:$C,2,false)/10^3*(1+index('Outdoor Crop Production NW'!$K$2:$O$137,match( $B57,'Outdoor Crop Production NW'!$D$2:$D$137,0),match( J$1,'Outdoor Crop Production NW'!$E$1:$I$1,0)))</f>
        <v>299.2760356</v>
      </c>
      <c r="K57" s="76">
        <f t="array" ref="K57">index('Outdoor Crop Seasonality'!$E$2:$P$138,match( $B57,'Outdoor Crop Seasonality'!$B$2:$B$138,0),match(K$2,'Outdoor Crop Seasonality'!$E$1:$P$1,0))*vlookup($B57,'Outdoor Crop Baseline'!$B:$C,2,false)/10^3*(1+index('Outdoor Crop Production NW'!$K$2:$O$137,match( $B57,'Outdoor Crop Production NW'!$D$2:$D$137,0),match( K$1,'Outdoor Crop Production NW'!$E$1:$I$1,0)))</f>
        <v>299.2760356</v>
      </c>
      <c r="L57" s="76">
        <f t="array" ref="L57">index('Outdoor Crop Seasonality'!$E$2:$P$138,match( $B57,'Outdoor Crop Seasonality'!$B$2:$B$138,0),match(L$2,'Outdoor Crop Seasonality'!$E$1:$P$1,0))*vlookup($B57,'Outdoor Crop Baseline'!$B:$C,2,false)/10^3*(1+index('Outdoor Crop Production NW'!$K$2:$O$137,match( $B57,'Outdoor Crop Production NW'!$D$2:$D$137,0),match( L$1,'Outdoor Crop Production NW'!$E$1:$I$1,0)))</f>
        <v>0</v>
      </c>
      <c r="M57" s="76">
        <f t="array" ref="M57">index('Outdoor Crop Seasonality'!$E$2:$P$138,match( $B57,'Outdoor Crop Seasonality'!$B$2:$B$138,0),match(M$2,'Outdoor Crop Seasonality'!$E$1:$P$1,0))*vlookup($B57,'Outdoor Crop Baseline'!$B:$C,2,false)/10^3*(1+index('Outdoor Crop Production NW'!$K$2:$O$137,match( $B57,'Outdoor Crop Production NW'!$D$2:$D$137,0),match( M$1,'Outdoor Crop Production NW'!$E$1:$I$1,0)))</f>
        <v>0</v>
      </c>
      <c r="N57" s="76">
        <f t="array" ref="N57">index('Outdoor Crop Seasonality'!$E$2:$P$138,match( $B57,'Outdoor Crop Seasonality'!$B$2:$B$138,0),match(N$2,'Outdoor Crop Seasonality'!$E$1:$P$1,0))*vlookup($B57,'Outdoor Crop Baseline'!$B:$C,2,false)/10^3*(1+index('Outdoor Crop Production NW'!$K$2:$O$137,match( $B57,'Outdoor Crop Production NW'!$D$2:$D$137,0),match( N$1,'Outdoor Crop Production NW'!$E$1:$I$1,0)))</f>
        <v>0</v>
      </c>
      <c r="O57" s="77">
        <f t="array" ref="O57">index('Outdoor Crop Seasonality'!$E$2:$P$138,match( $B57,'Outdoor Crop Seasonality'!$B$2:$B$138,0),match(O$2,'Outdoor Crop Seasonality'!$E$1:$P$1,0))*vlookup($B57,'Outdoor Crop Baseline'!$B:$C,2,false)/10^3*(1+index('Outdoor Crop Production NW'!$K$2:$O$137,match( $B57,'Outdoor Crop Production NW'!$D$2:$D$137,0),match( O$1,'Outdoor Crop Production NW'!$E$1:$I$1,0)))</f>
        <v>0</v>
      </c>
      <c r="P57" s="77">
        <f t="array" ref="P57">index('Outdoor Crop Seasonality'!$E$2:$P$138,match( $B57,'Outdoor Crop Seasonality'!$B$2:$B$138,0),match(P$2,'Outdoor Crop Seasonality'!$E$1:$P$1,0))*vlookup($B57,'Outdoor Crop Baseline'!$B:$C,2,false)/10^3*(1+index('Outdoor Crop Production NW'!$K$2:$O$137,match( $B57,'Outdoor Crop Production NW'!$D$2:$D$137,0),match( P$1,'Outdoor Crop Production NW'!$E$1:$I$1,0)))</f>
        <v>0</v>
      </c>
      <c r="Q57" s="77">
        <f t="array" ref="Q57">index('Outdoor Crop Seasonality'!$E$2:$P$138,match( $B57,'Outdoor Crop Seasonality'!$B$2:$B$138,0),match(Q$2,'Outdoor Crop Seasonality'!$E$1:$P$1,0))*vlookup($B57,'Outdoor Crop Baseline'!$B:$C,2,false)/10^3*(1+index('Outdoor Crop Production NW'!$K$2:$O$137,match( $B57,'Outdoor Crop Production NW'!$D$2:$D$137,0),match( Q$1,'Outdoor Crop Production NW'!$E$1:$I$1,0)))</f>
        <v>79.97688962</v>
      </c>
      <c r="R57" s="77">
        <f t="array" ref="R57">index('Outdoor Crop Seasonality'!$E$2:$P$138,match( $B57,'Outdoor Crop Seasonality'!$B$2:$B$138,0),match(R$2,'Outdoor Crop Seasonality'!$E$1:$P$1,0))*vlookup($B57,'Outdoor Crop Baseline'!$B:$C,2,false)/10^3*(1+index('Outdoor Crop Production NW'!$K$2:$O$137,match( $B57,'Outdoor Crop Production NW'!$D$2:$D$137,0),match( R$1,'Outdoor Crop Production NW'!$E$1:$I$1,0)))</f>
        <v>79.97688962</v>
      </c>
      <c r="S57" s="77">
        <f t="array" ref="S57">index('Outdoor Crop Seasonality'!$E$2:$P$138,match( $B57,'Outdoor Crop Seasonality'!$B$2:$B$138,0),match(S$2,'Outdoor Crop Seasonality'!$E$1:$P$1,0))*vlookup($B57,'Outdoor Crop Baseline'!$B:$C,2,false)/10^3*(1+index('Outdoor Crop Production NW'!$K$2:$O$137,match( $B57,'Outdoor Crop Production NW'!$D$2:$D$137,0),match( S$1,'Outdoor Crop Production NW'!$E$1:$I$1,0)))</f>
        <v>79.97688962</v>
      </c>
      <c r="T57" s="77">
        <f t="array" ref="T57">index('Outdoor Crop Seasonality'!$E$2:$P$138,match( $B57,'Outdoor Crop Seasonality'!$B$2:$B$138,0),match(T$2,'Outdoor Crop Seasonality'!$E$1:$P$1,0))*vlookup($B57,'Outdoor Crop Baseline'!$B:$C,2,false)/10^3*(1+index('Outdoor Crop Production NW'!$K$2:$O$137,match( $B57,'Outdoor Crop Production NW'!$D$2:$D$137,0),match( T$1,'Outdoor Crop Production NW'!$E$1:$I$1,0)))</f>
        <v>187.7570085</v>
      </c>
      <c r="U57" s="77">
        <f t="array" ref="U57">index('Outdoor Crop Seasonality'!$E$2:$P$138,match( $B57,'Outdoor Crop Seasonality'!$B$2:$B$138,0),match(U$2,'Outdoor Crop Seasonality'!$E$1:$P$1,0))*vlookup($B57,'Outdoor Crop Baseline'!$B:$C,2,false)/10^3*(1+index('Outdoor Crop Production NW'!$K$2:$O$137,match( $B57,'Outdoor Crop Production NW'!$D$2:$D$137,0),match( U$1,'Outdoor Crop Production NW'!$E$1:$I$1,0)))</f>
        <v>107.7801188</v>
      </c>
      <c r="V57" s="77">
        <f t="array" ref="V57">index('Outdoor Crop Seasonality'!$E$2:$P$138,match( $B57,'Outdoor Crop Seasonality'!$B$2:$B$138,0),match(V$2,'Outdoor Crop Seasonality'!$E$1:$P$1,0))*vlookup($B57,'Outdoor Crop Baseline'!$B:$C,2,false)/10^3*(1+index('Outdoor Crop Production NW'!$K$2:$O$137,match( $B57,'Outdoor Crop Production NW'!$D$2:$D$137,0),match( V$1,'Outdoor Crop Production NW'!$E$1:$I$1,0)))</f>
        <v>107.7801188</v>
      </c>
      <c r="W57" s="77">
        <f t="array" ref="W57">index('Outdoor Crop Seasonality'!$E$2:$P$138,match( $B57,'Outdoor Crop Seasonality'!$B$2:$B$138,0),match(W$2,'Outdoor Crop Seasonality'!$E$1:$P$1,0))*vlookup($B57,'Outdoor Crop Baseline'!$B:$C,2,false)/10^3*(1+index('Outdoor Crop Production NW'!$K$2:$O$137,match( $B57,'Outdoor Crop Production NW'!$D$2:$D$137,0),match( W$1,'Outdoor Crop Production NW'!$E$1:$I$1,0)))</f>
        <v>107.7801188</v>
      </c>
      <c r="X57" s="77">
        <f t="array" ref="X57">index('Outdoor Crop Seasonality'!$E$2:$P$138,match( $B57,'Outdoor Crop Seasonality'!$B$2:$B$138,0),match(X$2,'Outdoor Crop Seasonality'!$E$1:$P$1,0))*vlookup($B57,'Outdoor Crop Baseline'!$B:$C,2,false)/10^3*(1+index('Outdoor Crop Production NW'!$K$2:$O$137,match( $B57,'Outdoor Crop Production NW'!$D$2:$D$137,0),match( X$1,'Outdoor Crop Production NW'!$E$1:$I$1,0)))</f>
        <v>0</v>
      </c>
      <c r="Y57" s="77">
        <f t="array" ref="Y57">index('Outdoor Crop Seasonality'!$E$2:$P$138,match( $B57,'Outdoor Crop Seasonality'!$B$2:$B$138,0),match(Y$2,'Outdoor Crop Seasonality'!$E$1:$P$1,0))*vlookup($B57,'Outdoor Crop Baseline'!$B:$C,2,false)/10^3*(1+index('Outdoor Crop Production NW'!$K$2:$O$137,match( $B57,'Outdoor Crop Production NW'!$D$2:$D$137,0),match( Y$1,'Outdoor Crop Production NW'!$E$1:$I$1,0)))</f>
        <v>0</v>
      </c>
      <c r="Z57" s="77">
        <f t="array" ref="Z57">index('Outdoor Crop Seasonality'!$E$2:$P$138,match( $B57,'Outdoor Crop Seasonality'!$B$2:$B$138,0),match(Z$2,'Outdoor Crop Seasonality'!$E$1:$P$1,0))*vlookup($B57,'Outdoor Crop Baseline'!$B:$C,2,false)/10^3*(1+index('Outdoor Crop Production NW'!$K$2:$O$137,match( $B57,'Outdoor Crop Production NW'!$D$2:$D$137,0),match( Z$1,'Outdoor Crop Production NW'!$E$1:$I$1,0)))</f>
        <v>0</v>
      </c>
    </row>
    <row r="58">
      <c r="A58" s="13" t="s">
        <v>144</v>
      </c>
      <c r="B58" s="13" t="s">
        <v>145</v>
      </c>
      <c r="C58" s="76">
        <f t="array" ref="C58">index('Outdoor Crop Seasonality'!$E$2:$P$138,match( $B58,'Outdoor Crop Seasonality'!$B$2:$B$138,0),match(C$2,'Outdoor Crop Seasonality'!$E$1:$P$1,0))*vlookup($B58,'Outdoor Crop Baseline'!$B:$C,2,false)/10^3*(1+index('Outdoor Crop Production NW'!$K$2:$O$137,match( $B58,'Outdoor Crop Production NW'!$D$2:$D$137,0),match( C$1,'Outdoor Crop Production NW'!$E$1:$I$1,0)))</f>
        <v>21963.43549</v>
      </c>
      <c r="D58" s="76">
        <f t="array" ref="D58">index('Outdoor Crop Seasonality'!$E$2:$P$138,match( $B58,'Outdoor Crop Seasonality'!$B$2:$B$138,0),match(D$2,'Outdoor Crop Seasonality'!$E$1:$P$1,0))*vlookup($B58,'Outdoor Crop Baseline'!$B:$C,2,false)/10^3*(1+index('Outdoor Crop Production NW'!$K$2:$O$137,match( $B58,'Outdoor Crop Production NW'!$D$2:$D$137,0),match( D$1,'Outdoor Crop Production NW'!$E$1:$I$1,0)))</f>
        <v>21963.43549</v>
      </c>
      <c r="E58" s="76">
        <f t="array" ref="E58">index('Outdoor Crop Seasonality'!$E$2:$P$138,match( $B58,'Outdoor Crop Seasonality'!$B$2:$B$138,0),match(E$2,'Outdoor Crop Seasonality'!$E$1:$P$1,0))*vlookup($B58,'Outdoor Crop Baseline'!$B:$C,2,false)/10^3*(1+index('Outdoor Crop Production NW'!$K$2:$O$137,match( $B58,'Outdoor Crop Production NW'!$D$2:$D$137,0),match( E$1,'Outdoor Crop Production NW'!$E$1:$I$1,0)))</f>
        <v>21963.43549</v>
      </c>
      <c r="F58" s="76">
        <f t="array" ref="F58">index('Outdoor Crop Seasonality'!$E$2:$P$138,match( $B58,'Outdoor Crop Seasonality'!$B$2:$B$138,0),match(F$2,'Outdoor Crop Seasonality'!$E$1:$P$1,0))*vlookup($B58,'Outdoor Crop Baseline'!$B:$C,2,false)/10^3*(1+index('Outdoor Crop Production NW'!$K$2:$O$137,match( $B58,'Outdoor Crop Production NW'!$D$2:$D$137,0),match( F$1,'Outdoor Crop Production NW'!$E$1:$I$1,0)))</f>
        <v>0</v>
      </c>
      <c r="G58" s="76">
        <f t="array" ref="G58">index('Outdoor Crop Seasonality'!$E$2:$P$138,match( $B58,'Outdoor Crop Seasonality'!$B$2:$B$138,0),match(G$2,'Outdoor Crop Seasonality'!$E$1:$P$1,0))*vlookup($B58,'Outdoor Crop Baseline'!$B:$C,2,false)/10^3*(1+index('Outdoor Crop Production NW'!$K$2:$O$137,match( $B58,'Outdoor Crop Production NW'!$D$2:$D$137,0),match( G$1,'Outdoor Crop Production NW'!$E$1:$I$1,0)))</f>
        <v>0</v>
      </c>
      <c r="H58" s="76">
        <f t="array" ref="H58">index('Outdoor Crop Seasonality'!$E$2:$P$138,match( $B58,'Outdoor Crop Seasonality'!$B$2:$B$138,0),match(H$2,'Outdoor Crop Seasonality'!$E$1:$P$1,0))*vlookup($B58,'Outdoor Crop Baseline'!$B:$C,2,false)/10^3*(1+index('Outdoor Crop Production NW'!$K$2:$O$137,match( $B58,'Outdoor Crop Production NW'!$D$2:$D$137,0),match( H$1,'Outdoor Crop Production NW'!$E$1:$I$1,0)))</f>
        <v>38044.30843</v>
      </c>
      <c r="I58" s="76">
        <f t="array" ref="I58">index('Outdoor Crop Seasonality'!$E$2:$P$138,match( $B58,'Outdoor Crop Seasonality'!$B$2:$B$138,0),match(I$2,'Outdoor Crop Seasonality'!$E$1:$P$1,0))*vlookup($B58,'Outdoor Crop Baseline'!$B:$C,2,false)/10^3*(1+index('Outdoor Crop Production NW'!$K$2:$O$137,match( $B58,'Outdoor Crop Production NW'!$D$2:$D$137,0),match( I$1,'Outdoor Crop Production NW'!$E$1:$I$1,0)))</f>
        <v>44642.96001</v>
      </c>
      <c r="J58" s="76">
        <f t="array" ref="J58">index('Outdoor Crop Seasonality'!$E$2:$P$138,match( $B58,'Outdoor Crop Seasonality'!$B$2:$B$138,0),match(J$2,'Outdoor Crop Seasonality'!$E$1:$P$1,0))*vlookup($B58,'Outdoor Crop Baseline'!$B:$C,2,false)/10^3*(1+index('Outdoor Crop Production NW'!$K$2:$O$137,match( $B58,'Outdoor Crop Production NW'!$D$2:$D$137,0),match( J$1,'Outdoor Crop Production NW'!$E$1:$I$1,0)))</f>
        <v>44642.96001</v>
      </c>
      <c r="K58" s="76">
        <f t="array" ref="K58">index('Outdoor Crop Seasonality'!$E$2:$P$138,match( $B58,'Outdoor Crop Seasonality'!$B$2:$B$138,0),match(K$2,'Outdoor Crop Seasonality'!$E$1:$P$1,0))*vlookup($B58,'Outdoor Crop Baseline'!$B:$C,2,false)/10^3*(1+index('Outdoor Crop Production NW'!$K$2:$O$137,match( $B58,'Outdoor Crop Production NW'!$D$2:$D$137,0),match( K$1,'Outdoor Crop Production NW'!$E$1:$I$1,0)))</f>
        <v>44642.96001</v>
      </c>
      <c r="L58" s="76">
        <f t="array" ref="L58">index('Outdoor Crop Seasonality'!$E$2:$P$138,match( $B58,'Outdoor Crop Seasonality'!$B$2:$B$138,0),match(L$2,'Outdoor Crop Seasonality'!$E$1:$P$1,0))*vlookup($B58,'Outdoor Crop Baseline'!$B:$C,2,false)/10^3*(1+index('Outdoor Crop Production NW'!$K$2:$O$137,match( $B58,'Outdoor Crop Production NW'!$D$2:$D$137,0),match( L$1,'Outdoor Crop Production NW'!$E$1:$I$1,0)))</f>
        <v>6598.65158</v>
      </c>
      <c r="M58" s="76">
        <f t="array" ref="M58">index('Outdoor Crop Seasonality'!$E$2:$P$138,match( $B58,'Outdoor Crop Seasonality'!$B$2:$B$138,0),match(M$2,'Outdoor Crop Seasonality'!$E$1:$P$1,0))*vlookup($B58,'Outdoor Crop Baseline'!$B:$C,2,false)/10^3*(1+index('Outdoor Crop Production NW'!$K$2:$O$137,match( $B58,'Outdoor Crop Production NW'!$D$2:$D$137,0),match( M$1,'Outdoor Crop Production NW'!$E$1:$I$1,0)))</f>
        <v>0</v>
      </c>
      <c r="N58" s="76">
        <f t="array" ref="N58">index('Outdoor Crop Seasonality'!$E$2:$P$138,match( $B58,'Outdoor Crop Seasonality'!$B$2:$B$138,0),match(N$2,'Outdoor Crop Seasonality'!$E$1:$P$1,0))*vlookup($B58,'Outdoor Crop Baseline'!$B:$C,2,false)/10^3*(1+index('Outdoor Crop Production NW'!$K$2:$O$137,match( $B58,'Outdoor Crop Production NW'!$D$2:$D$137,0),match( N$1,'Outdoor Crop Production NW'!$E$1:$I$1,0)))</f>
        <v>21963.43549</v>
      </c>
      <c r="O58" s="77">
        <f t="array" ref="O58">index('Outdoor Crop Seasonality'!$E$2:$P$138,match( $B58,'Outdoor Crop Seasonality'!$B$2:$B$138,0),match(O$2,'Outdoor Crop Seasonality'!$E$1:$P$1,0))*vlookup($B58,'Outdoor Crop Baseline'!$B:$C,2,false)/10^3*(1+index('Outdoor Crop Production NW'!$K$2:$O$137,match( $B58,'Outdoor Crop Production NW'!$D$2:$D$137,0),match( O$1,'Outdoor Crop Production NW'!$E$1:$I$1,0)))</f>
        <v>8353.702949</v>
      </c>
      <c r="P58" s="77">
        <f t="array" ref="P58">index('Outdoor Crop Seasonality'!$E$2:$P$138,match( $B58,'Outdoor Crop Seasonality'!$B$2:$B$138,0),match(P$2,'Outdoor Crop Seasonality'!$E$1:$P$1,0))*vlookup($B58,'Outdoor Crop Baseline'!$B:$C,2,false)/10^3*(1+index('Outdoor Crop Production NW'!$K$2:$O$137,match( $B58,'Outdoor Crop Production NW'!$D$2:$D$137,0),match( P$1,'Outdoor Crop Production NW'!$E$1:$I$1,0)))</f>
        <v>8353.702949</v>
      </c>
      <c r="Q58" s="77">
        <f t="array" ref="Q58">index('Outdoor Crop Seasonality'!$E$2:$P$138,match( $B58,'Outdoor Crop Seasonality'!$B$2:$B$138,0),match(Q$2,'Outdoor Crop Seasonality'!$E$1:$P$1,0))*vlookup($B58,'Outdoor Crop Baseline'!$B:$C,2,false)/10^3*(1+index('Outdoor Crop Production NW'!$K$2:$O$137,match( $B58,'Outdoor Crop Production NW'!$D$2:$D$137,0),match( Q$1,'Outdoor Crop Production NW'!$E$1:$I$1,0)))</f>
        <v>8353.702949</v>
      </c>
      <c r="R58" s="77">
        <f t="array" ref="R58">index('Outdoor Crop Seasonality'!$E$2:$P$138,match( $B58,'Outdoor Crop Seasonality'!$B$2:$B$138,0),match(R$2,'Outdoor Crop Seasonality'!$E$1:$P$1,0))*vlookup($B58,'Outdoor Crop Baseline'!$B:$C,2,false)/10^3*(1+index('Outdoor Crop Production NW'!$K$2:$O$137,match( $B58,'Outdoor Crop Production NW'!$D$2:$D$137,0),match( R$1,'Outdoor Crop Production NW'!$E$1:$I$1,0)))</f>
        <v>0</v>
      </c>
      <c r="S58" s="77">
        <f t="array" ref="S58">index('Outdoor Crop Seasonality'!$E$2:$P$138,match( $B58,'Outdoor Crop Seasonality'!$B$2:$B$138,0),match(S$2,'Outdoor Crop Seasonality'!$E$1:$P$1,0))*vlookup($B58,'Outdoor Crop Baseline'!$B:$C,2,false)/10^3*(1+index('Outdoor Crop Production NW'!$K$2:$O$137,match( $B58,'Outdoor Crop Production NW'!$D$2:$D$137,0),match( S$1,'Outdoor Crop Production NW'!$E$1:$I$1,0)))</f>
        <v>0</v>
      </c>
      <c r="T58" s="77">
        <f t="array" ref="T58">index('Outdoor Crop Seasonality'!$E$2:$P$138,match( $B58,'Outdoor Crop Seasonality'!$B$2:$B$138,0),match(T$2,'Outdoor Crop Seasonality'!$E$1:$P$1,0))*vlookup($B58,'Outdoor Crop Baseline'!$B:$C,2,false)/10^3*(1+index('Outdoor Crop Production NW'!$K$2:$O$137,match( $B58,'Outdoor Crop Production NW'!$D$2:$D$137,0),match( T$1,'Outdoor Crop Production NW'!$E$1:$I$1,0)))</f>
        <v>14469.99727</v>
      </c>
      <c r="U58" s="77">
        <f t="array" ref="U58">index('Outdoor Crop Seasonality'!$E$2:$P$138,match( $B58,'Outdoor Crop Seasonality'!$B$2:$B$138,0),match(U$2,'Outdoor Crop Seasonality'!$E$1:$P$1,0))*vlookup($B58,'Outdoor Crop Baseline'!$B:$C,2,false)/10^3*(1+index('Outdoor Crop Production NW'!$K$2:$O$137,match( $B58,'Outdoor Crop Production NW'!$D$2:$D$137,0),match( U$1,'Outdoor Crop Production NW'!$E$1:$I$1,0)))</f>
        <v>16979.76743</v>
      </c>
      <c r="V58" s="77">
        <f t="array" ref="V58">index('Outdoor Crop Seasonality'!$E$2:$P$138,match( $B58,'Outdoor Crop Seasonality'!$B$2:$B$138,0),match(V$2,'Outdoor Crop Seasonality'!$E$1:$P$1,0))*vlookup($B58,'Outdoor Crop Baseline'!$B:$C,2,false)/10^3*(1+index('Outdoor Crop Production NW'!$K$2:$O$137,match( $B58,'Outdoor Crop Production NW'!$D$2:$D$137,0),match( V$1,'Outdoor Crop Production NW'!$E$1:$I$1,0)))</f>
        <v>16979.76743</v>
      </c>
      <c r="W58" s="77">
        <f t="array" ref="W58">index('Outdoor Crop Seasonality'!$E$2:$P$138,match( $B58,'Outdoor Crop Seasonality'!$B$2:$B$138,0),match(W$2,'Outdoor Crop Seasonality'!$E$1:$P$1,0))*vlookup($B58,'Outdoor Crop Baseline'!$B:$C,2,false)/10^3*(1+index('Outdoor Crop Production NW'!$K$2:$O$137,match( $B58,'Outdoor Crop Production NW'!$D$2:$D$137,0),match( W$1,'Outdoor Crop Production NW'!$E$1:$I$1,0)))</f>
        <v>16979.76743</v>
      </c>
      <c r="X58" s="77">
        <f t="array" ref="X58">index('Outdoor Crop Seasonality'!$E$2:$P$138,match( $B58,'Outdoor Crop Seasonality'!$B$2:$B$138,0),match(X$2,'Outdoor Crop Seasonality'!$E$1:$P$1,0))*vlookup($B58,'Outdoor Crop Baseline'!$B:$C,2,false)/10^3*(1+index('Outdoor Crop Production NW'!$K$2:$O$137,match( $B58,'Outdoor Crop Production NW'!$D$2:$D$137,0),match( X$1,'Outdoor Crop Production NW'!$E$1:$I$1,0)))</f>
        <v>2509.770167</v>
      </c>
      <c r="Y58" s="77">
        <f t="array" ref="Y58">index('Outdoor Crop Seasonality'!$E$2:$P$138,match( $B58,'Outdoor Crop Seasonality'!$B$2:$B$138,0),match(Y$2,'Outdoor Crop Seasonality'!$E$1:$P$1,0))*vlookup($B58,'Outdoor Crop Baseline'!$B:$C,2,false)/10^3*(1+index('Outdoor Crop Production NW'!$K$2:$O$137,match( $B58,'Outdoor Crop Production NW'!$D$2:$D$137,0),match( Y$1,'Outdoor Crop Production NW'!$E$1:$I$1,0)))</f>
        <v>0</v>
      </c>
      <c r="Z58" s="77">
        <f t="array" ref="Z58">index('Outdoor Crop Seasonality'!$E$2:$P$138,match( $B58,'Outdoor Crop Seasonality'!$B$2:$B$138,0),match(Z$2,'Outdoor Crop Seasonality'!$E$1:$P$1,0))*vlookup($B58,'Outdoor Crop Baseline'!$B:$C,2,false)/10^3*(1+index('Outdoor Crop Production NW'!$K$2:$O$137,match( $B58,'Outdoor Crop Production NW'!$D$2:$D$137,0),match( Z$1,'Outdoor Crop Production NW'!$E$1:$I$1,0)))</f>
        <v>8353.702949</v>
      </c>
    </row>
    <row r="59">
      <c r="A59" s="13" t="s">
        <v>146</v>
      </c>
      <c r="B59" s="13" t="s">
        <v>147</v>
      </c>
      <c r="C59" s="76">
        <f t="array" ref="C59">index('Outdoor Crop Seasonality'!$E$2:$P$138,match( $B59,'Outdoor Crop Seasonality'!$B$2:$B$138,0),match(C$2,'Outdoor Crop Seasonality'!$E$1:$P$1,0))*vlookup($B59,'Outdoor Crop Baseline'!$B:$C,2,false)/10^3*(1+index('Outdoor Crop Production NW'!$K$2:$O$137,match( $B59,'Outdoor Crop Production NW'!$D$2:$D$137,0),match( C$1,'Outdoor Crop Production NW'!$E$1:$I$1,0)))</f>
        <v>1987.003153</v>
      </c>
      <c r="D59" s="76">
        <f t="array" ref="D59">index('Outdoor Crop Seasonality'!$E$2:$P$138,match( $B59,'Outdoor Crop Seasonality'!$B$2:$B$138,0),match(D$2,'Outdoor Crop Seasonality'!$E$1:$P$1,0))*vlookup($B59,'Outdoor Crop Baseline'!$B:$C,2,false)/10^3*(1+index('Outdoor Crop Production NW'!$K$2:$O$137,match( $B59,'Outdoor Crop Production NW'!$D$2:$D$137,0),match( D$1,'Outdoor Crop Production NW'!$E$1:$I$1,0)))</f>
        <v>1987.003153</v>
      </c>
      <c r="E59" s="76">
        <f t="array" ref="E59">index('Outdoor Crop Seasonality'!$E$2:$P$138,match( $B59,'Outdoor Crop Seasonality'!$B$2:$B$138,0),match(E$2,'Outdoor Crop Seasonality'!$E$1:$P$1,0))*vlookup($B59,'Outdoor Crop Baseline'!$B:$C,2,false)/10^3*(1+index('Outdoor Crop Production NW'!$K$2:$O$137,match( $B59,'Outdoor Crop Production NW'!$D$2:$D$137,0),match( E$1,'Outdoor Crop Production NW'!$E$1:$I$1,0)))</f>
        <v>1987.003153</v>
      </c>
      <c r="F59" s="76">
        <f t="array" ref="F59">index('Outdoor Crop Seasonality'!$E$2:$P$138,match( $B59,'Outdoor Crop Seasonality'!$B$2:$B$138,0),match(F$2,'Outdoor Crop Seasonality'!$E$1:$P$1,0))*vlookup($B59,'Outdoor Crop Baseline'!$B:$C,2,false)/10^3*(1+index('Outdoor Crop Production NW'!$K$2:$O$137,match( $B59,'Outdoor Crop Production NW'!$D$2:$D$137,0),match( F$1,'Outdoor Crop Production NW'!$E$1:$I$1,0)))</f>
        <v>1987.003153</v>
      </c>
      <c r="G59" s="76">
        <f t="array" ref="G59">index('Outdoor Crop Seasonality'!$E$2:$P$138,match( $B59,'Outdoor Crop Seasonality'!$B$2:$B$138,0),match(G$2,'Outdoor Crop Seasonality'!$E$1:$P$1,0))*vlookup($B59,'Outdoor Crop Baseline'!$B:$C,2,false)/10^3*(1+index('Outdoor Crop Production NW'!$K$2:$O$137,match( $B59,'Outdoor Crop Production NW'!$D$2:$D$137,0),match( G$1,'Outdoor Crop Production NW'!$E$1:$I$1,0)))</f>
        <v>0</v>
      </c>
      <c r="H59" s="76">
        <f t="array" ref="H59">index('Outdoor Crop Seasonality'!$E$2:$P$138,match( $B59,'Outdoor Crop Seasonality'!$B$2:$B$138,0),match(H$2,'Outdoor Crop Seasonality'!$E$1:$P$1,0))*vlookup($B59,'Outdoor Crop Baseline'!$B:$C,2,false)/10^3*(1+index('Outdoor Crop Production NW'!$K$2:$O$137,match( $B59,'Outdoor Crop Production NW'!$D$2:$D$137,0),match( H$1,'Outdoor Crop Production NW'!$E$1:$I$1,0)))</f>
        <v>9903.970605</v>
      </c>
      <c r="I59" s="76">
        <f t="array" ref="I59">index('Outdoor Crop Seasonality'!$E$2:$P$138,match( $B59,'Outdoor Crop Seasonality'!$B$2:$B$138,0),match(I$2,'Outdoor Crop Seasonality'!$E$1:$P$1,0))*vlookup($B59,'Outdoor Crop Baseline'!$B:$C,2,false)/10^3*(1+index('Outdoor Crop Production NW'!$K$2:$O$137,match( $B59,'Outdoor Crop Production NW'!$D$2:$D$137,0),match( I$1,'Outdoor Crop Production NW'!$E$1:$I$1,0)))</f>
        <v>9903.970605</v>
      </c>
      <c r="J59" s="76">
        <f t="array" ref="J59">index('Outdoor Crop Seasonality'!$E$2:$P$138,match( $B59,'Outdoor Crop Seasonality'!$B$2:$B$138,0),match(J$2,'Outdoor Crop Seasonality'!$E$1:$P$1,0))*vlookup($B59,'Outdoor Crop Baseline'!$B:$C,2,false)/10^3*(1+index('Outdoor Crop Production NW'!$K$2:$O$137,match( $B59,'Outdoor Crop Production NW'!$D$2:$D$137,0),match( J$1,'Outdoor Crop Production NW'!$E$1:$I$1,0)))</f>
        <v>9903.970605</v>
      </c>
      <c r="K59" s="76">
        <f t="array" ref="K59">index('Outdoor Crop Seasonality'!$E$2:$P$138,match( $B59,'Outdoor Crop Seasonality'!$B$2:$B$138,0),match(K$2,'Outdoor Crop Seasonality'!$E$1:$P$1,0))*vlookup($B59,'Outdoor Crop Baseline'!$B:$C,2,false)/10^3*(1+index('Outdoor Crop Production NW'!$K$2:$O$137,match( $B59,'Outdoor Crop Production NW'!$D$2:$D$137,0),match( K$1,'Outdoor Crop Production NW'!$E$1:$I$1,0)))</f>
        <v>39890.05127</v>
      </c>
      <c r="L59" s="76">
        <f t="array" ref="L59">index('Outdoor Crop Seasonality'!$E$2:$P$138,match( $B59,'Outdoor Crop Seasonality'!$B$2:$B$138,0),match(L$2,'Outdoor Crop Seasonality'!$E$1:$P$1,0))*vlookup($B59,'Outdoor Crop Baseline'!$B:$C,2,false)/10^3*(1+index('Outdoor Crop Production NW'!$K$2:$O$137,match( $B59,'Outdoor Crop Production NW'!$D$2:$D$137,0),match( L$1,'Outdoor Crop Production NW'!$E$1:$I$1,0)))</f>
        <v>29986.08067</v>
      </c>
      <c r="M59" s="76">
        <f t="array" ref="M59">index('Outdoor Crop Seasonality'!$E$2:$P$138,match( $B59,'Outdoor Crop Seasonality'!$B$2:$B$138,0),match(M$2,'Outdoor Crop Seasonality'!$E$1:$P$1,0))*vlookup($B59,'Outdoor Crop Baseline'!$B:$C,2,false)/10^3*(1+index('Outdoor Crop Production NW'!$K$2:$O$137,match( $B59,'Outdoor Crop Production NW'!$D$2:$D$137,0),match( M$1,'Outdoor Crop Production NW'!$E$1:$I$1,0)))</f>
        <v>29986.08067</v>
      </c>
      <c r="N59" s="76">
        <f t="array" ref="N59">index('Outdoor Crop Seasonality'!$E$2:$P$138,match( $B59,'Outdoor Crop Seasonality'!$B$2:$B$138,0),match(N$2,'Outdoor Crop Seasonality'!$E$1:$P$1,0))*vlookup($B59,'Outdoor Crop Baseline'!$B:$C,2,false)/10^3*(1+index('Outdoor Crop Production NW'!$K$2:$O$137,match( $B59,'Outdoor Crop Production NW'!$D$2:$D$137,0),match( N$1,'Outdoor Crop Production NW'!$E$1:$I$1,0)))</f>
        <v>29986.08067</v>
      </c>
      <c r="O59" s="77">
        <f t="array" ref="O59">index('Outdoor Crop Seasonality'!$E$2:$P$138,match( $B59,'Outdoor Crop Seasonality'!$B$2:$B$138,0),match(O$2,'Outdoor Crop Seasonality'!$E$1:$P$1,0))*vlookup($B59,'Outdoor Crop Baseline'!$B:$C,2,false)/10^3*(1+index('Outdoor Crop Production NW'!$K$2:$O$137,match( $B59,'Outdoor Crop Production NW'!$D$2:$D$137,0),match( O$1,'Outdoor Crop Production NW'!$E$1:$I$1,0)))</f>
        <v>711.3357104</v>
      </c>
      <c r="P59" s="77">
        <f t="array" ref="P59">index('Outdoor Crop Seasonality'!$E$2:$P$138,match( $B59,'Outdoor Crop Seasonality'!$B$2:$B$138,0),match(P$2,'Outdoor Crop Seasonality'!$E$1:$P$1,0))*vlookup($B59,'Outdoor Crop Baseline'!$B:$C,2,false)/10^3*(1+index('Outdoor Crop Production NW'!$K$2:$O$137,match( $B59,'Outdoor Crop Production NW'!$D$2:$D$137,0),match( P$1,'Outdoor Crop Production NW'!$E$1:$I$1,0)))</f>
        <v>711.3357104</v>
      </c>
      <c r="Q59" s="77">
        <f t="array" ref="Q59">index('Outdoor Crop Seasonality'!$E$2:$P$138,match( $B59,'Outdoor Crop Seasonality'!$B$2:$B$138,0),match(Q$2,'Outdoor Crop Seasonality'!$E$1:$P$1,0))*vlookup($B59,'Outdoor Crop Baseline'!$B:$C,2,false)/10^3*(1+index('Outdoor Crop Production NW'!$K$2:$O$137,match( $B59,'Outdoor Crop Production NW'!$D$2:$D$137,0),match( Q$1,'Outdoor Crop Production NW'!$E$1:$I$1,0)))</f>
        <v>711.3357104</v>
      </c>
      <c r="R59" s="77">
        <f t="array" ref="R59">index('Outdoor Crop Seasonality'!$E$2:$P$138,match( $B59,'Outdoor Crop Seasonality'!$B$2:$B$138,0),match(R$2,'Outdoor Crop Seasonality'!$E$1:$P$1,0))*vlookup($B59,'Outdoor Crop Baseline'!$B:$C,2,false)/10^3*(1+index('Outdoor Crop Production NW'!$K$2:$O$137,match( $B59,'Outdoor Crop Production NW'!$D$2:$D$137,0),match( R$1,'Outdoor Crop Production NW'!$E$1:$I$1,0)))</f>
        <v>711.3357104</v>
      </c>
      <c r="S59" s="77">
        <f t="array" ref="S59">index('Outdoor Crop Seasonality'!$E$2:$P$138,match( $B59,'Outdoor Crop Seasonality'!$B$2:$B$138,0),match(S$2,'Outdoor Crop Seasonality'!$E$1:$P$1,0))*vlookup($B59,'Outdoor Crop Baseline'!$B:$C,2,false)/10^3*(1+index('Outdoor Crop Production NW'!$K$2:$O$137,match( $B59,'Outdoor Crop Production NW'!$D$2:$D$137,0),match( S$1,'Outdoor Crop Production NW'!$E$1:$I$1,0)))</f>
        <v>0</v>
      </c>
      <c r="T59" s="77">
        <f t="array" ref="T59">index('Outdoor Crop Seasonality'!$E$2:$P$138,match( $B59,'Outdoor Crop Seasonality'!$B$2:$B$138,0),match(T$2,'Outdoor Crop Seasonality'!$E$1:$P$1,0))*vlookup($B59,'Outdoor Crop Baseline'!$B:$C,2,false)/10^3*(1+index('Outdoor Crop Production NW'!$K$2:$O$137,match( $B59,'Outdoor Crop Production NW'!$D$2:$D$137,0),match( T$1,'Outdoor Crop Production NW'!$E$1:$I$1,0)))</f>
        <v>3545.564562</v>
      </c>
      <c r="U59" s="77">
        <f t="array" ref="U59">index('Outdoor Crop Seasonality'!$E$2:$P$138,match( $B59,'Outdoor Crop Seasonality'!$B$2:$B$138,0),match(U$2,'Outdoor Crop Seasonality'!$E$1:$P$1,0))*vlookup($B59,'Outdoor Crop Baseline'!$B:$C,2,false)/10^3*(1+index('Outdoor Crop Production NW'!$K$2:$O$137,match( $B59,'Outdoor Crop Production NW'!$D$2:$D$137,0),match( U$1,'Outdoor Crop Production NW'!$E$1:$I$1,0)))</f>
        <v>3545.564562</v>
      </c>
      <c r="V59" s="77">
        <f t="array" ref="V59">index('Outdoor Crop Seasonality'!$E$2:$P$138,match( $B59,'Outdoor Crop Seasonality'!$B$2:$B$138,0),match(V$2,'Outdoor Crop Seasonality'!$E$1:$P$1,0))*vlookup($B59,'Outdoor Crop Baseline'!$B:$C,2,false)/10^3*(1+index('Outdoor Crop Production NW'!$K$2:$O$137,match( $B59,'Outdoor Crop Production NW'!$D$2:$D$137,0),match( V$1,'Outdoor Crop Production NW'!$E$1:$I$1,0)))</f>
        <v>3545.564562</v>
      </c>
      <c r="W59" s="77">
        <f t="array" ref="W59">index('Outdoor Crop Seasonality'!$E$2:$P$138,match( $B59,'Outdoor Crop Seasonality'!$B$2:$B$138,0),match(W$2,'Outdoor Crop Seasonality'!$E$1:$P$1,0))*vlookup($B59,'Outdoor Crop Baseline'!$B:$C,2,false)/10^3*(1+index('Outdoor Crop Production NW'!$K$2:$O$137,match( $B59,'Outdoor Crop Production NW'!$D$2:$D$137,0),match( W$1,'Outdoor Crop Production NW'!$E$1:$I$1,0)))</f>
        <v>14280.40912</v>
      </c>
      <c r="X59" s="77">
        <f t="array" ref="X59">index('Outdoor Crop Seasonality'!$E$2:$P$138,match( $B59,'Outdoor Crop Seasonality'!$B$2:$B$138,0),match(X$2,'Outdoor Crop Seasonality'!$E$1:$P$1,0))*vlookup($B59,'Outdoor Crop Baseline'!$B:$C,2,false)/10^3*(1+index('Outdoor Crop Production NW'!$K$2:$O$137,match( $B59,'Outdoor Crop Production NW'!$D$2:$D$137,0),match( X$1,'Outdoor Crop Production NW'!$E$1:$I$1,0)))</f>
        <v>10734.84456</v>
      </c>
      <c r="Y59" s="77">
        <f t="array" ref="Y59">index('Outdoor Crop Seasonality'!$E$2:$P$138,match( $B59,'Outdoor Crop Seasonality'!$B$2:$B$138,0),match(Y$2,'Outdoor Crop Seasonality'!$E$1:$P$1,0))*vlookup($B59,'Outdoor Crop Baseline'!$B:$C,2,false)/10^3*(1+index('Outdoor Crop Production NW'!$K$2:$O$137,match( $B59,'Outdoor Crop Production NW'!$D$2:$D$137,0),match( Y$1,'Outdoor Crop Production NW'!$E$1:$I$1,0)))</f>
        <v>10734.84456</v>
      </c>
      <c r="Z59" s="77">
        <f t="array" ref="Z59">index('Outdoor Crop Seasonality'!$E$2:$P$138,match( $B59,'Outdoor Crop Seasonality'!$B$2:$B$138,0),match(Z$2,'Outdoor Crop Seasonality'!$E$1:$P$1,0))*vlookup($B59,'Outdoor Crop Baseline'!$B:$C,2,false)/10^3*(1+index('Outdoor Crop Production NW'!$K$2:$O$137,match( $B59,'Outdoor Crop Production NW'!$D$2:$D$137,0),match( Z$1,'Outdoor Crop Production NW'!$E$1:$I$1,0)))</f>
        <v>10734.84456</v>
      </c>
    </row>
    <row r="60">
      <c r="A60" s="13" t="s">
        <v>148</v>
      </c>
      <c r="B60" s="13" t="s">
        <v>149</v>
      </c>
      <c r="C60" s="76">
        <f t="array" ref="C60">index('Outdoor Crop Seasonality'!$E$2:$P$138,match( $B60,'Outdoor Crop Seasonality'!$B$2:$B$138,0),match(C$2,'Outdoor Crop Seasonality'!$E$1:$P$1,0))*vlookup($B60,'Outdoor Crop Baseline'!$B:$C,2,false)/10^3*(1+index('Outdoor Crop Production NW'!$K$2:$O$137,match( $B60,'Outdoor Crop Production NW'!$D$2:$D$137,0),match( C$1,'Outdoor Crop Production NW'!$E$1:$I$1,0)))</f>
        <v>579.3995656</v>
      </c>
      <c r="D60" s="76">
        <f t="array" ref="D60">index('Outdoor Crop Seasonality'!$E$2:$P$138,match( $B60,'Outdoor Crop Seasonality'!$B$2:$B$138,0),match(D$2,'Outdoor Crop Seasonality'!$E$1:$P$1,0))*vlookup($B60,'Outdoor Crop Baseline'!$B:$C,2,false)/10^3*(1+index('Outdoor Crop Production NW'!$K$2:$O$137,match( $B60,'Outdoor Crop Production NW'!$D$2:$D$137,0),match( D$1,'Outdoor Crop Production NW'!$E$1:$I$1,0)))</f>
        <v>579.3995656</v>
      </c>
      <c r="E60" s="76">
        <f t="array" ref="E60">index('Outdoor Crop Seasonality'!$E$2:$P$138,match( $B60,'Outdoor Crop Seasonality'!$B$2:$B$138,0),match(E$2,'Outdoor Crop Seasonality'!$E$1:$P$1,0))*vlookup($B60,'Outdoor Crop Baseline'!$B:$C,2,false)/10^3*(1+index('Outdoor Crop Production NW'!$K$2:$O$137,match( $B60,'Outdoor Crop Production NW'!$D$2:$D$137,0),match( E$1,'Outdoor Crop Production NW'!$E$1:$I$1,0)))</f>
        <v>720.298189</v>
      </c>
      <c r="F60" s="76">
        <f t="array" ref="F60">index('Outdoor Crop Seasonality'!$E$2:$P$138,match( $B60,'Outdoor Crop Seasonality'!$B$2:$B$138,0),match(F$2,'Outdoor Crop Seasonality'!$E$1:$P$1,0))*vlookup($B60,'Outdoor Crop Baseline'!$B:$C,2,false)/10^3*(1+index('Outdoor Crop Production NW'!$K$2:$O$137,match( $B60,'Outdoor Crop Production NW'!$D$2:$D$137,0),match( F$1,'Outdoor Crop Production NW'!$E$1:$I$1,0)))</f>
        <v>140.8986234</v>
      </c>
      <c r="G60" s="76">
        <f t="array" ref="G60">index('Outdoor Crop Seasonality'!$E$2:$P$138,match( $B60,'Outdoor Crop Seasonality'!$B$2:$B$138,0),match(G$2,'Outdoor Crop Seasonality'!$E$1:$P$1,0))*vlookup($B60,'Outdoor Crop Baseline'!$B:$C,2,false)/10^3*(1+index('Outdoor Crop Production NW'!$K$2:$O$137,match( $B60,'Outdoor Crop Production NW'!$D$2:$D$137,0),match( G$1,'Outdoor Crop Production NW'!$E$1:$I$1,0)))</f>
        <v>140.8986234</v>
      </c>
      <c r="H60" s="76">
        <f t="array" ref="H60">index('Outdoor Crop Seasonality'!$E$2:$P$138,match( $B60,'Outdoor Crop Seasonality'!$B$2:$B$138,0),match(H$2,'Outdoor Crop Seasonality'!$E$1:$P$1,0))*vlookup($B60,'Outdoor Crop Baseline'!$B:$C,2,false)/10^3*(1+index('Outdoor Crop Production NW'!$K$2:$O$137,match( $B60,'Outdoor Crop Production NW'!$D$2:$D$137,0),match( H$1,'Outdoor Crop Production NW'!$E$1:$I$1,0)))</f>
        <v>370.6778321</v>
      </c>
      <c r="I60" s="76">
        <f t="array" ref="I60">index('Outdoor Crop Seasonality'!$E$2:$P$138,match( $B60,'Outdoor Crop Seasonality'!$B$2:$B$138,0),match(I$2,'Outdoor Crop Seasonality'!$E$1:$P$1,0))*vlookup($B60,'Outdoor Crop Baseline'!$B:$C,2,false)/10^3*(1+index('Outdoor Crop Production NW'!$K$2:$O$137,match( $B60,'Outdoor Crop Production NW'!$D$2:$D$137,0),match( I$1,'Outdoor Crop Production NW'!$E$1:$I$1,0)))</f>
        <v>229.7792087</v>
      </c>
      <c r="J60" s="76">
        <f t="array" ref="J60">index('Outdoor Crop Seasonality'!$E$2:$P$138,match( $B60,'Outdoor Crop Seasonality'!$B$2:$B$138,0),match(J$2,'Outdoor Crop Seasonality'!$E$1:$P$1,0))*vlookup($B60,'Outdoor Crop Baseline'!$B:$C,2,false)/10^3*(1+index('Outdoor Crop Production NW'!$K$2:$O$137,match( $B60,'Outdoor Crop Production NW'!$D$2:$D$137,0),match( J$1,'Outdoor Crop Production NW'!$E$1:$I$1,0)))</f>
        <v>229.7792087</v>
      </c>
      <c r="K60" s="76">
        <f t="array" ref="K60">index('Outdoor Crop Seasonality'!$E$2:$P$138,match( $B60,'Outdoor Crop Seasonality'!$B$2:$B$138,0),match(K$2,'Outdoor Crop Seasonality'!$E$1:$P$1,0))*vlookup($B60,'Outdoor Crop Baseline'!$B:$C,2,false)/10^3*(1+index('Outdoor Crop Production NW'!$K$2:$O$137,match( $B60,'Outdoor Crop Production NW'!$D$2:$D$137,0),match( K$1,'Outdoor Crop Production NW'!$E$1:$I$1,0)))</f>
        <v>229.7792087</v>
      </c>
      <c r="L60" s="76">
        <f t="array" ref="L60">index('Outdoor Crop Seasonality'!$E$2:$P$138,match( $B60,'Outdoor Crop Seasonality'!$B$2:$B$138,0),match(L$2,'Outdoor Crop Seasonality'!$E$1:$P$1,0))*vlookup($B60,'Outdoor Crop Baseline'!$B:$C,2,false)/10^3*(1+index('Outdoor Crop Production NW'!$K$2:$O$137,match( $B60,'Outdoor Crop Production NW'!$D$2:$D$137,0),match( L$1,'Outdoor Crop Production NW'!$E$1:$I$1,0)))</f>
        <v>0</v>
      </c>
      <c r="M60" s="76">
        <f t="array" ref="M60">index('Outdoor Crop Seasonality'!$E$2:$P$138,match( $B60,'Outdoor Crop Seasonality'!$B$2:$B$138,0),match(M$2,'Outdoor Crop Seasonality'!$E$1:$P$1,0))*vlookup($B60,'Outdoor Crop Baseline'!$B:$C,2,false)/10^3*(1+index('Outdoor Crop Production NW'!$K$2:$O$137,match( $B60,'Outdoor Crop Production NW'!$D$2:$D$137,0),match( M$1,'Outdoor Crop Production NW'!$E$1:$I$1,0)))</f>
        <v>0</v>
      </c>
      <c r="N60" s="76">
        <f t="array" ref="N60">index('Outdoor Crop Seasonality'!$E$2:$P$138,match( $B60,'Outdoor Crop Seasonality'!$B$2:$B$138,0),match(N$2,'Outdoor Crop Seasonality'!$E$1:$P$1,0))*vlookup($B60,'Outdoor Crop Baseline'!$B:$C,2,false)/10^3*(1+index('Outdoor Crop Production NW'!$K$2:$O$137,match( $B60,'Outdoor Crop Production NW'!$D$2:$D$137,0),match( N$1,'Outdoor Crop Production NW'!$E$1:$I$1,0)))</f>
        <v>579.3995656</v>
      </c>
      <c r="O60" s="77">
        <f t="array" ref="O60">index('Outdoor Crop Seasonality'!$E$2:$P$138,match( $B60,'Outdoor Crop Seasonality'!$B$2:$B$138,0),match(O$2,'Outdoor Crop Seasonality'!$E$1:$P$1,0))*vlookup($B60,'Outdoor Crop Baseline'!$B:$C,2,false)/10^3*(1+index('Outdoor Crop Production NW'!$K$2:$O$137,match( $B60,'Outdoor Crop Production NW'!$D$2:$D$137,0),match( O$1,'Outdoor Crop Production NW'!$E$1:$I$1,0)))</f>
        <v>21.0170818</v>
      </c>
      <c r="P60" s="77">
        <f t="array" ref="P60">index('Outdoor Crop Seasonality'!$E$2:$P$138,match( $B60,'Outdoor Crop Seasonality'!$B$2:$B$138,0),match(P$2,'Outdoor Crop Seasonality'!$E$1:$P$1,0))*vlookup($B60,'Outdoor Crop Baseline'!$B:$C,2,false)/10^3*(1+index('Outdoor Crop Production NW'!$K$2:$O$137,match( $B60,'Outdoor Crop Production NW'!$D$2:$D$137,0),match( P$1,'Outdoor Crop Production NW'!$E$1:$I$1,0)))</f>
        <v>21.0170818</v>
      </c>
      <c r="Q60" s="77">
        <f t="array" ref="Q60">index('Outdoor Crop Seasonality'!$E$2:$P$138,match( $B60,'Outdoor Crop Seasonality'!$B$2:$B$138,0),match(Q$2,'Outdoor Crop Seasonality'!$E$1:$P$1,0))*vlookup($B60,'Outdoor Crop Baseline'!$B:$C,2,false)/10^3*(1+index('Outdoor Crop Production NW'!$K$2:$O$137,match( $B60,'Outdoor Crop Production NW'!$D$2:$D$137,0),match( Q$1,'Outdoor Crop Production NW'!$E$1:$I$1,0)))</f>
        <v>26.12802436</v>
      </c>
      <c r="R60" s="77">
        <f t="array" ref="R60">index('Outdoor Crop Seasonality'!$E$2:$P$138,match( $B60,'Outdoor Crop Seasonality'!$B$2:$B$138,0),match(R$2,'Outdoor Crop Seasonality'!$E$1:$P$1,0))*vlookup($B60,'Outdoor Crop Baseline'!$B:$C,2,false)/10^3*(1+index('Outdoor Crop Production NW'!$K$2:$O$137,match( $B60,'Outdoor Crop Production NW'!$D$2:$D$137,0),match( R$1,'Outdoor Crop Production NW'!$E$1:$I$1,0)))</f>
        <v>5.110942552</v>
      </c>
      <c r="S60" s="77">
        <f t="array" ref="S60">index('Outdoor Crop Seasonality'!$E$2:$P$138,match( $B60,'Outdoor Crop Seasonality'!$B$2:$B$138,0),match(S$2,'Outdoor Crop Seasonality'!$E$1:$P$1,0))*vlookup($B60,'Outdoor Crop Baseline'!$B:$C,2,false)/10^3*(1+index('Outdoor Crop Production NW'!$K$2:$O$137,match( $B60,'Outdoor Crop Production NW'!$D$2:$D$137,0),match( S$1,'Outdoor Crop Production NW'!$E$1:$I$1,0)))</f>
        <v>5.110942552</v>
      </c>
      <c r="T60" s="77">
        <f t="array" ref="T60">index('Outdoor Crop Seasonality'!$E$2:$P$138,match( $B60,'Outdoor Crop Seasonality'!$B$2:$B$138,0),match(T$2,'Outdoor Crop Seasonality'!$E$1:$P$1,0))*vlookup($B60,'Outdoor Crop Baseline'!$B:$C,2,false)/10^3*(1+index('Outdoor Crop Production NW'!$K$2:$O$137,match( $B60,'Outdoor Crop Production NW'!$D$2:$D$137,0),match( T$1,'Outdoor Crop Production NW'!$E$1:$I$1,0)))</f>
        <v>13.44593055</v>
      </c>
      <c r="U60" s="77">
        <f t="array" ref="U60">index('Outdoor Crop Seasonality'!$E$2:$P$138,match( $B60,'Outdoor Crop Seasonality'!$B$2:$B$138,0),match(U$2,'Outdoor Crop Seasonality'!$E$1:$P$1,0))*vlookup($B60,'Outdoor Crop Baseline'!$B:$C,2,false)/10^3*(1+index('Outdoor Crop Production NW'!$K$2:$O$137,match( $B60,'Outdoor Crop Production NW'!$D$2:$D$137,0),match( U$1,'Outdoor Crop Production NW'!$E$1:$I$1,0)))</f>
        <v>8.334988</v>
      </c>
      <c r="V60" s="77">
        <f t="array" ref="V60">index('Outdoor Crop Seasonality'!$E$2:$P$138,match( $B60,'Outdoor Crop Seasonality'!$B$2:$B$138,0),match(V$2,'Outdoor Crop Seasonality'!$E$1:$P$1,0))*vlookup($B60,'Outdoor Crop Baseline'!$B:$C,2,false)/10^3*(1+index('Outdoor Crop Production NW'!$K$2:$O$137,match( $B60,'Outdoor Crop Production NW'!$D$2:$D$137,0),match( V$1,'Outdoor Crop Production NW'!$E$1:$I$1,0)))</f>
        <v>8.334988</v>
      </c>
      <c r="W60" s="77">
        <f t="array" ref="W60">index('Outdoor Crop Seasonality'!$E$2:$P$138,match( $B60,'Outdoor Crop Seasonality'!$B$2:$B$138,0),match(W$2,'Outdoor Crop Seasonality'!$E$1:$P$1,0))*vlookup($B60,'Outdoor Crop Baseline'!$B:$C,2,false)/10^3*(1+index('Outdoor Crop Production NW'!$K$2:$O$137,match( $B60,'Outdoor Crop Production NW'!$D$2:$D$137,0),match( W$1,'Outdoor Crop Production NW'!$E$1:$I$1,0)))</f>
        <v>8.334988</v>
      </c>
      <c r="X60" s="77">
        <f t="array" ref="X60">index('Outdoor Crop Seasonality'!$E$2:$P$138,match( $B60,'Outdoor Crop Seasonality'!$B$2:$B$138,0),match(X$2,'Outdoor Crop Seasonality'!$E$1:$P$1,0))*vlookup($B60,'Outdoor Crop Baseline'!$B:$C,2,false)/10^3*(1+index('Outdoor Crop Production NW'!$K$2:$O$137,match( $B60,'Outdoor Crop Production NW'!$D$2:$D$137,0),match( X$1,'Outdoor Crop Production NW'!$E$1:$I$1,0)))</f>
        <v>0</v>
      </c>
      <c r="Y60" s="77">
        <f t="array" ref="Y60">index('Outdoor Crop Seasonality'!$E$2:$P$138,match( $B60,'Outdoor Crop Seasonality'!$B$2:$B$138,0),match(Y$2,'Outdoor Crop Seasonality'!$E$1:$P$1,0))*vlookup($B60,'Outdoor Crop Baseline'!$B:$C,2,false)/10^3*(1+index('Outdoor Crop Production NW'!$K$2:$O$137,match( $B60,'Outdoor Crop Production NW'!$D$2:$D$137,0),match( Y$1,'Outdoor Crop Production NW'!$E$1:$I$1,0)))</f>
        <v>0</v>
      </c>
      <c r="Z60" s="77">
        <f t="array" ref="Z60">index('Outdoor Crop Seasonality'!$E$2:$P$138,match( $B60,'Outdoor Crop Seasonality'!$B$2:$B$138,0),match(Z$2,'Outdoor Crop Seasonality'!$E$1:$P$1,0))*vlookup($B60,'Outdoor Crop Baseline'!$B:$C,2,false)/10^3*(1+index('Outdoor Crop Production NW'!$K$2:$O$137,match( $B60,'Outdoor Crop Production NW'!$D$2:$D$137,0),match( Z$1,'Outdoor Crop Production NW'!$E$1:$I$1,0)))</f>
        <v>21.0170818</v>
      </c>
    </row>
    <row r="61">
      <c r="A61" s="13" t="s">
        <v>150</v>
      </c>
      <c r="B61" s="13" t="s">
        <v>151</v>
      </c>
      <c r="C61" s="76">
        <f t="array" ref="C61">index('Outdoor Crop Seasonality'!$E$2:$P$138,match( $B61,'Outdoor Crop Seasonality'!$B$2:$B$138,0),match(C$2,'Outdoor Crop Seasonality'!$E$1:$P$1,0))*vlookup($B61,'Outdoor Crop Baseline'!$B:$C,2,false)/10^3*(1+index('Outdoor Crop Production NW'!$K$2:$O$137,match( $B61,'Outdoor Crop Production NW'!$D$2:$D$137,0),match( C$1,'Outdoor Crop Production NW'!$E$1:$I$1,0)))</f>
        <v>0</v>
      </c>
      <c r="D61" s="76">
        <f t="array" ref="D61">index('Outdoor Crop Seasonality'!$E$2:$P$138,match( $B61,'Outdoor Crop Seasonality'!$B$2:$B$138,0),match(D$2,'Outdoor Crop Seasonality'!$E$1:$P$1,0))*vlookup($B61,'Outdoor Crop Baseline'!$B:$C,2,false)/10^3*(1+index('Outdoor Crop Production NW'!$K$2:$O$137,match( $B61,'Outdoor Crop Production NW'!$D$2:$D$137,0),match( D$1,'Outdoor Crop Production NW'!$E$1:$I$1,0)))</f>
        <v>0</v>
      </c>
      <c r="E61" s="76">
        <f t="array" ref="E61">index('Outdoor Crop Seasonality'!$E$2:$P$138,match( $B61,'Outdoor Crop Seasonality'!$B$2:$B$138,0),match(E$2,'Outdoor Crop Seasonality'!$E$1:$P$1,0))*vlookup($B61,'Outdoor Crop Baseline'!$B:$C,2,false)/10^3*(1+index('Outdoor Crop Production NW'!$K$2:$O$137,match( $B61,'Outdoor Crop Production NW'!$D$2:$D$137,0),match( E$1,'Outdoor Crop Production NW'!$E$1:$I$1,0)))</f>
        <v>232.0044266</v>
      </c>
      <c r="F61" s="76">
        <f t="array" ref="F61">index('Outdoor Crop Seasonality'!$E$2:$P$138,match( $B61,'Outdoor Crop Seasonality'!$B$2:$B$138,0),match(F$2,'Outdoor Crop Seasonality'!$E$1:$P$1,0))*vlookup($B61,'Outdoor Crop Baseline'!$B:$C,2,false)/10^3*(1+index('Outdoor Crop Production NW'!$K$2:$O$137,match( $B61,'Outdoor Crop Production NW'!$D$2:$D$137,0),match( F$1,'Outdoor Crop Production NW'!$E$1:$I$1,0)))</f>
        <v>232.0044266</v>
      </c>
      <c r="G61" s="76">
        <f t="array" ref="G61">index('Outdoor Crop Seasonality'!$E$2:$P$138,match( $B61,'Outdoor Crop Seasonality'!$B$2:$B$138,0),match(G$2,'Outdoor Crop Seasonality'!$E$1:$P$1,0))*vlookup($B61,'Outdoor Crop Baseline'!$B:$C,2,false)/10^3*(1+index('Outdoor Crop Production NW'!$K$2:$O$137,match( $B61,'Outdoor Crop Production NW'!$D$2:$D$137,0),match( G$1,'Outdoor Crop Production NW'!$E$1:$I$1,0)))</f>
        <v>232.0044266</v>
      </c>
      <c r="H61" s="76">
        <f t="array" ref="H61">index('Outdoor Crop Seasonality'!$E$2:$P$138,match( $B61,'Outdoor Crop Seasonality'!$B$2:$B$138,0),match(H$2,'Outdoor Crop Seasonality'!$E$1:$P$1,0))*vlookup($B61,'Outdoor Crop Baseline'!$B:$C,2,false)/10^3*(1+index('Outdoor Crop Production NW'!$K$2:$O$137,match( $B61,'Outdoor Crop Production NW'!$D$2:$D$137,0),match( H$1,'Outdoor Crop Production NW'!$E$1:$I$1,0)))</f>
        <v>237.96543</v>
      </c>
      <c r="I61" s="76">
        <f t="array" ref="I61">index('Outdoor Crop Seasonality'!$E$2:$P$138,match( $B61,'Outdoor Crop Seasonality'!$B$2:$B$138,0),match(I$2,'Outdoor Crop Seasonality'!$E$1:$P$1,0))*vlookup($B61,'Outdoor Crop Baseline'!$B:$C,2,false)/10^3*(1+index('Outdoor Crop Production NW'!$K$2:$O$137,match( $B61,'Outdoor Crop Production NW'!$D$2:$D$137,0),match( I$1,'Outdoor Crop Production NW'!$E$1:$I$1,0)))</f>
        <v>5.961003368</v>
      </c>
      <c r="J61" s="76">
        <f t="array" ref="J61">index('Outdoor Crop Seasonality'!$E$2:$P$138,match( $B61,'Outdoor Crop Seasonality'!$B$2:$B$138,0),match(J$2,'Outdoor Crop Seasonality'!$E$1:$P$1,0))*vlookup($B61,'Outdoor Crop Baseline'!$B:$C,2,false)/10^3*(1+index('Outdoor Crop Production NW'!$K$2:$O$137,match( $B61,'Outdoor Crop Production NW'!$D$2:$D$137,0),match( J$1,'Outdoor Crop Production NW'!$E$1:$I$1,0)))</f>
        <v>5.961003368</v>
      </c>
      <c r="K61" s="76">
        <f t="array" ref="K61">index('Outdoor Crop Seasonality'!$E$2:$P$138,match( $B61,'Outdoor Crop Seasonality'!$B$2:$B$138,0),match(K$2,'Outdoor Crop Seasonality'!$E$1:$P$1,0))*vlookup($B61,'Outdoor Crop Baseline'!$B:$C,2,false)/10^3*(1+index('Outdoor Crop Production NW'!$K$2:$O$137,match( $B61,'Outdoor Crop Production NW'!$D$2:$D$137,0),match( K$1,'Outdoor Crop Production NW'!$E$1:$I$1,0)))</f>
        <v>5.961003368</v>
      </c>
      <c r="L61" s="76">
        <f t="array" ref="L61">index('Outdoor Crop Seasonality'!$E$2:$P$138,match( $B61,'Outdoor Crop Seasonality'!$B$2:$B$138,0),match(L$2,'Outdoor Crop Seasonality'!$E$1:$P$1,0))*vlookup($B61,'Outdoor Crop Baseline'!$B:$C,2,false)/10^3*(1+index('Outdoor Crop Production NW'!$K$2:$O$137,match( $B61,'Outdoor Crop Production NW'!$D$2:$D$137,0),match( L$1,'Outdoor Crop Production NW'!$E$1:$I$1,0)))</f>
        <v>0</v>
      </c>
      <c r="M61" s="76">
        <f t="array" ref="M61">index('Outdoor Crop Seasonality'!$E$2:$P$138,match( $B61,'Outdoor Crop Seasonality'!$B$2:$B$138,0),match(M$2,'Outdoor Crop Seasonality'!$E$1:$P$1,0))*vlookup($B61,'Outdoor Crop Baseline'!$B:$C,2,false)/10^3*(1+index('Outdoor Crop Production NW'!$K$2:$O$137,match( $B61,'Outdoor Crop Production NW'!$D$2:$D$137,0),match( M$1,'Outdoor Crop Production NW'!$E$1:$I$1,0)))</f>
        <v>0</v>
      </c>
      <c r="N61" s="76">
        <f t="array" ref="N61">index('Outdoor Crop Seasonality'!$E$2:$P$138,match( $B61,'Outdoor Crop Seasonality'!$B$2:$B$138,0),match(N$2,'Outdoor Crop Seasonality'!$E$1:$P$1,0))*vlookup($B61,'Outdoor Crop Baseline'!$B:$C,2,false)/10^3*(1+index('Outdoor Crop Production NW'!$K$2:$O$137,match( $B61,'Outdoor Crop Production NW'!$D$2:$D$137,0),match( N$1,'Outdoor Crop Production NW'!$E$1:$I$1,0)))</f>
        <v>0</v>
      </c>
      <c r="O61" s="77">
        <f t="array" ref="O61">index('Outdoor Crop Seasonality'!$E$2:$P$138,match( $B61,'Outdoor Crop Seasonality'!$B$2:$B$138,0),match(O$2,'Outdoor Crop Seasonality'!$E$1:$P$1,0))*vlookup($B61,'Outdoor Crop Baseline'!$B:$C,2,false)/10^3*(1+index('Outdoor Crop Production NW'!$K$2:$O$137,match( $B61,'Outdoor Crop Production NW'!$D$2:$D$137,0),match( O$1,'Outdoor Crop Production NW'!$E$1:$I$1,0)))</f>
        <v>0</v>
      </c>
      <c r="P61" s="77">
        <f t="array" ref="P61">index('Outdoor Crop Seasonality'!$E$2:$P$138,match( $B61,'Outdoor Crop Seasonality'!$B$2:$B$138,0),match(P$2,'Outdoor Crop Seasonality'!$E$1:$P$1,0))*vlookup($B61,'Outdoor Crop Baseline'!$B:$C,2,false)/10^3*(1+index('Outdoor Crop Production NW'!$K$2:$O$137,match( $B61,'Outdoor Crop Production NW'!$D$2:$D$137,0),match( P$1,'Outdoor Crop Production NW'!$E$1:$I$1,0)))</f>
        <v>0</v>
      </c>
      <c r="Q61" s="77">
        <f t="array" ref="Q61">index('Outdoor Crop Seasonality'!$E$2:$P$138,match( $B61,'Outdoor Crop Seasonality'!$B$2:$B$138,0),match(Q$2,'Outdoor Crop Seasonality'!$E$1:$P$1,0))*vlookup($B61,'Outdoor Crop Baseline'!$B:$C,2,false)/10^3*(1+index('Outdoor Crop Production NW'!$K$2:$O$137,match( $B61,'Outdoor Crop Production NW'!$D$2:$D$137,0),match( Q$1,'Outdoor Crop Production NW'!$E$1:$I$1,0)))</f>
        <v>2.704844874</v>
      </c>
      <c r="R61" s="77">
        <f t="array" ref="R61">index('Outdoor Crop Seasonality'!$E$2:$P$138,match( $B61,'Outdoor Crop Seasonality'!$B$2:$B$138,0),match(R$2,'Outdoor Crop Seasonality'!$E$1:$P$1,0))*vlookup($B61,'Outdoor Crop Baseline'!$B:$C,2,false)/10^3*(1+index('Outdoor Crop Production NW'!$K$2:$O$137,match( $B61,'Outdoor Crop Production NW'!$D$2:$D$137,0),match( R$1,'Outdoor Crop Production NW'!$E$1:$I$1,0)))</f>
        <v>2.704844874</v>
      </c>
      <c r="S61" s="77">
        <f t="array" ref="S61">index('Outdoor Crop Seasonality'!$E$2:$P$138,match( $B61,'Outdoor Crop Seasonality'!$B$2:$B$138,0),match(S$2,'Outdoor Crop Seasonality'!$E$1:$P$1,0))*vlookup($B61,'Outdoor Crop Baseline'!$B:$C,2,false)/10^3*(1+index('Outdoor Crop Production NW'!$K$2:$O$137,match( $B61,'Outdoor Crop Production NW'!$D$2:$D$137,0),match( S$1,'Outdoor Crop Production NW'!$E$1:$I$1,0)))</f>
        <v>2.704844874</v>
      </c>
      <c r="T61" s="77">
        <f t="array" ref="T61">index('Outdoor Crop Seasonality'!$E$2:$P$138,match( $B61,'Outdoor Crop Seasonality'!$B$2:$B$138,0),match(T$2,'Outdoor Crop Seasonality'!$E$1:$P$1,0))*vlookup($B61,'Outdoor Crop Baseline'!$B:$C,2,false)/10^3*(1+index('Outdoor Crop Production NW'!$K$2:$O$137,match( $B61,'Outdoor Crop Production NW'!$D$2:$D$137,0),match( T$1,'Outdoor Crop Production NW'!$E$1:$I$1,0)))</f>
        <v>2.774341778</v>
      </c>
      <c r="U61" s="77">
        <f t="array" ref="U61">index('Outdoor Crop Seasonality'!$E$2:$P$138,match( $B61,'Outdoor Crop Seasonality'!$B$2:$B$138,0),match(U$2,'Outdoor Crop Seasonality'!$E$1:$P$1,0))*vlookup($B61,'Outdoor Crop Baseline'!$B:$C,2,false)/10^3*(1+index('Outdoor Crop Production NW'!$K$2:$O$137,match( $B61,'Outdoor Crop Production NW'!$D$2:$D$137,0),match( U$1,'Outdoor Crop Production NW'!$E$1:$I$1,0)))</f>
        <v>0.06949690417</v>
      </c>
      <c r="V61" s="77">
        <f t="array" ref="V61">index('Outdoor Crop Seasonality'!$E$2:$P$138,match( $B61,'Outdoor Crop Seasonality'!$B$2:$B$138,0),match(V$2,'Outdoor Crop Seasonality'!$E$1:$P$1,0))*vlookup($B61,'Outdoor Crop Baseline'!$B:$C,2,false)/10^3*(1+index('Outdoor Crop Production NW'!$K$2:$O$137,match( $B61,'Outdoor Crop Production NW'!$D$2:$D$137,0),match( V$1,'Outdoor Crop Production NW'!$E$1:$I$1,0)))</f>
        <v>0.06949690417</v>
      </c>
      <c r="W61" s="77">
        <f t="array" ref="W61">index('Outdoor Crop Seasonality'!$E$2:$P$138,match( $B61,'Outdoor Crop Seasonality'!$B$2:$B$138,0),match(W$2,'Outdoor Crop Seasonality'!$E$1:$P$1,0))*vlookup($B61,'Outdoor Crop Baseline'!$B:$C,2,false)/10^3*(1+index('Outdoor Crop Production NW'!$K$2:$O$137,match( $B61,'Outdoor Crop Production NW'!$D$2:$D$137,0),match( W$1,'Outdoor Crop Production NW'!$E$1:$I$1,0)))</f>
        <v>0.06949690417</v>
      </c>
      <c r="X61" s="77">
        <f t="array" ref="X61">index('Outdoor Crop Seasonality'!$E$2:$P$138,match( $B61,'Outdoor Crop Seasonality'!$B$2:$B$138,0),match(X$2,'Outdoor Crop Seasonality'!$E$1:$P$1,0))*vlookup($B61,'Outdoor Crop Baseline'!$B:$C,2,false)/10^3*(1+index('Outdoor Crop Production NW'!$K$2:$O$137,match( $B61,'Outdoor Crop Production NW'!$D$2:$D$137,0),match( X$1,'Outdoor Crop Production NW'!$E$1:$I$1,0)))</f>
        <v>0</v>
      </c>
      <c r="Y61" s="77">
        <f t="array" ref="Y61">index('Outdoor Crop Seasonality'!$E$2:$P$138,match( $B61,'Outdoor Crop Seasonality'!$B$2:$B$138,0),match(Y$2,'Outdoor Crop Seasonality'!$E$1:$P$1,0))*vlookup($B61,'Outdoor Crop Baseline'!$B:$C,2,false)/10^3*(1+index('Outdoor Crop Production NW'!$K$2:$O$137,match( $B61,'Outdoor Crop Production NW'!$D$2:$D$137,0),match( Y$1,'Outdoor Crop Production NW'!$E$1:$I$1,0)))</f>
        <v>0</v>
      </c>
      <c r="Z61" s="77">
        <f t="array" ref="Z61">index('Outdoor Crop Seasonality'!$E$2:$P$138,match( $B61,'Outdoor Crop Seasonality'!$B$2:$B$138,0),match(Z$2,'Outdoor Crop Seasonality'!$E$1:$P$1,0))*vlookup($B61,'Outdoor Crop Baseline'!$B:$C,2,false)/10^3*(1+index('Outdoor Crop Production NW'!$K$2:$O$137,match( $B61,'Outdoor Crop Production NW'!$D$2:$D$137,0),match( Z$1,'Outdoor Crop Production NW'!$E$1:$I$1,0)))</f>
        <v>0</v>
      </c>
    </row>
    <row r="62">
      <c r="A62" s="13" t="s">
        <v>152</v>
      </c>
      <c r="B62" s="13" t="s">
        <v>153</v>
      </c>
      <c r="C62" s="76">
        <f t="array" ref="C62">index('Outdoor Crop Seasonality'!$E$2:$P$138,match( $B62,'Outdoor Crop Seasonality'!$B$2:$B$138,0),match(C$2,'Outdoor Crop Seasonality'!$E$1:$P$1,0))*vlookup($B62,'Outdoor Crop Baseline'!$B:$C,2,false)/10^3*(1+index('Outdoor Crop Production NW'!$K$2:$O$137,match( $B62,'Outdoor Crop Production NW'!$D$2:$D$137,0),match( C$1,'Outdoor Crop Production NW'!$E$1:$I$1,0)))</f>
        <v>0</v>
      </c>
      <c r="D62" s="76">
        <f t="array" ref="D62">index('Outdoor Crop Seasonality'!$E$2:$P$138,match( $B62,'Outdoor Crop Seasonality'!$B$2:$B$138,0),match(D$2,'Outdoor Crop Seasonality'!$E$1:$P$1,0))*vlookup($B62,'Outdoor Crop Baseline'!$B:$C,2,false)/10^3*(1+index('Outdoor Crop Production NW'!$K$2:$O$137,match( $B62,'Outdoor Crop Production NW'!$D$2:$D$137,0),match( D$1,'Outdoor Crop Production NW'!$E$1:$I$1,0)))</f>
        <v>0</v>
      </c>
      <c r="E62" s="76">
        <f t="array" ref="E62">index('Outdoor Crop Seasonality'!$E$2:$P$138,match( $B62,'Outdoor Crop Seasonality'!$B$2:$B$138,0),match(E$2,'Outdoor Crop Seasonality'!$E$1:$P$1,0))*vlookup($B62,'Outdoor Crop Baseline'!$B:$C,2,false)/10^3*(1+index('Outdoor Crop Production NW'!$K$2:$O$137,match( $B62,'Outdoor Crop Production NW'!$D$2:$D$137,0),match( E$1,'Outdoor Crop Production NW'!$E$1:$I$1,0)))</f>
        <v>13.92248068</v>
      </c>
      <c r="F62" s="76">
        <f t="array" ref="F62">index('Outdoor Crop Seasonality'!$E$2:$P$138,match( $B62,'Outdoor Crop Seasonality'!$B$2:$B$138,0),match(F$2,'Outdoor Crop Seasonality'!$E$1:$P$1,0))*vlookup($B62,'Outdoor Crop Baseline'!$B:$C,2,false)/10^3*(1+index('Outdoor Crop Production NW'!$K$2:$O$137,match( $B62,'Outdoor Crop Production NW'!$D$2:$D$137,0),match( F$1,'Outdoor Crop Production NW'!$E$1:$I$1,0)))</f>
        <v>13.92248068</v>
      </c>
      <c r="G62" s="76">
        <f t="array" ref="G62">index('Outdoor Crop Seasonality'!$E$2:$P$138,match( $B62,'Outdoor Crop Seasonality'!$B$2:$B$138,0),match(G$2,'Outdoor Crop Seasonality'!$E$1:$P$1,0))*vlookup($B62,'Outdoor Crop Baseline'!$B:$C,2,false)/10^3*(1+index('Outdoor Crop Production NW'!$K$2:$O$137,match( $B62,'Outdoor Crop Production NW'!$D$2:$D$137,0),match( G$1,'Outdoor Crop Production NW'!$E$1:$I$1,0)))</f>
        <v>13.92248068</v>
      </c>
      <c r="H62" s="76">
        <f t="array" ref="H62">index('Outdoor Crop Seasonality'!$E$2:$P$138,match( $B62,'Outdoor Crop Seasonality'!$B$2:$B$138,0),match(H$2,'Outdoor Crop Seasonality'!$E$1:$P$1,0))*vlookup($B62,'Outdoor Crop Baseline'!$B:$C,2,false)/10^3*(1+index('Outdoor Crop Production NW'!$K$2:$O$137,match( $B62,'Outdoor Crop Production NW'!$D$2:$D$137,0),match( H$1,'Outdoor Crop Production NW'!$E$1:$I$1,0)))</f>
        <v>15.5524908</v>
      </c>
      <c r="I62" s="76">
        <f t="array" ref="I62">index('Outdoor Crop Seasonality'!$E$2:$P$138,match( $B62,'Outdoor Crop Seasonality'!$B$2:$B$138,0),match(I$2,'Outdoor Crop Seasonality'!$E$1:$P$1,0))*vlookup($B62,'Outdoor Crop Baseline'!$B:$C,2,false)/10^3*(1+index('Outdoor Crop Production NW'!$K$2:$O$137,match( $B62,'Outdoor Crop Production NW'!$D$2:$D$137,0),match( I$1,'Outdoor Crop Production NW'!$E$1:$I$1,0)))</f>
        <v>1.630010121</v>
      </c>
      <c r="J62" s="76">
        <f t="array" ref="J62">index('Outdoor Crop Seasonality'!$E$2:$P$138,match( $B62,'Outdoor Crop Seasonality'!$B$2:$B$138,0),match(J$2,'Outdoor Crop Seasonality'!$E$1:$P$1,0))*vlookup($B62,'Outdoor Crop Baseline'!$B:$C,2,false)/10^3*(1+index('Outdoor Crop Production NW'!$K$2:$O$137,match( $B62,'Outdoor Crop Production NW'!$D$2:$D$137,0),match( J$1,'Outdoor Crop Production NW'!$E$1:$I$1,0)))</f>
        <v>1.630010121</v>
      </c>
      <c r="K62" s="76">
        <f t="array" ref="K62">index('Outdoor Crop Seasonality'!$E$2:$P$138,match( $B62,'Outdoor Crop Seasonality'!$B$2:$B$138,0),match(K$2,'Outdoor Crop Seasonality'!$E$1:$P$1,0))*vlookup($B62,'Outdoor Crop Baseline'!$B:$C,2,false)/10^3*(1+index('Outdoor Crop Production NW'!$K$2:$O$137,match( $B62,'Outdoor Crop Production NW'!$D$2:$D$137,0),match( K$1,'Outdoor Crop Production NW'!$E$1:$I$1,0)))</f>
        <v>1.630010121</v>
      </c>
      <c r="L62" s="76">
        <f t="array" ref="L62">index('Outdoor Crop Seasonality'!$E$2:$P$138,match( $B62,'Outdoor Crop Seasonality'!$B$2:$B$138,0),match(L$2,'Outdoor Crop Seasonality'!$E$1:$P$1,0))*vlookup($B62,'Outdoor Crop Baseline'!$B:$C,2,false)/10^3*(1+index('Outdoor Crop Production NW'!$K$2:$O$137,match( $B62,'Outdoor Crop Production NW'!$D$2:$D$137,0),match( L$1,'Outdoor Crop Production NW'!$E$1:$I$1,0)))</f>
        <v>0</v>
      </c>
      <c r="M62" s="76">
        <f t="array" ref="M62">index('Outdoor Crop Seasonality'!$E$2:$P$138,match( $B62,'Outdoor Crop Seasonality'!$B$2:$B$138,0),match(M$2,'Outdoor Crop Seasonality'!$E$1:$P$1,0))*vlookup($B62,'Outdoor Crop Baseline'!$B:$C,2,false)/10^3*(1+index('Outdoor Crop Production NW'!$K$2:$O$137,match( $B62,'Outdoor Crop Production NW'!$D$2:$D$137,0),match( M$1,'Outdoor Crop Production NW'!$E$1:$I$1,0)))</f>
        <v>0</v>
      </c>
      <c r="N62" s="76">
        <f t="array" ref="N62">index('Outdoor Crop Seasonality'!$E$2:$P$138,match( $B62,'Outdoor Crop Seasonality'!$B$2:$B$138,0),match(N$2,'Outdoor Crop Seasonality'!$E$1:$P$1,0))*vlookup($B62,'Outdoor Crop Baseline'!$B:$C,2,false)/10^3*(1+index('Outdoor Crop Production NW'!$K$2:$O$137,match( $B62,'Outdoor Crop Production NW'!$D$2:$D$137,0),match( N$1,'Outdoor Crop Production NW'!$E$1:$I$1,0)))</f>
        <v>0</v>
      </c>
      <c r="O62" s="77">
        <f t="array" ref="O62">index('Outdoor Crop Seasonality'!$E$2:$P$138,match( $B62,'Outdoor Crop Seasonality'!$B$2:$B$138,0),match(O$2,'Outdoor Crop Seasonality'!$E$1:$P$1,0))*vlookup($B62,'Outdoor Crop Baseline'!$B:$C,2,false)/10^3*(1+index('Outdoor Crop Production NW'!$K$2:$O$137,match( $B62,'Outdoor Crop Production NW'!$D$2:$D$137,0),match( O$1,'Outdoor Crop Production NW'!$E$1:$I$1,0)))</f>
        <v>0</v>
      </c>
      <c r="P62" s="77">
        <f t="array" ref="P62">index('Outdoor Crop Seasonality'!$E$2:$P$138,match( $B62,'Outdoor Crop Seasonality'!$B$2:$B$138,0),match(P$2,'Outdoor Crop Seasonality'!$E$1:$P$1,0))*vlookup($B62,'Outdoor Crop Baseline'!$B:$C,2,false)/10^3*(1+index('Outdoor Crop Production NW'!$K$2:$O$137,match( $B62,'Outdoor Crop Production NW'!$D$2:$D$137,0),match( P$1,'Outdoor Crop Production NW'!$E$1:$I$1,0)))</f>
        <v>0</v>
      </c>
      <c r="Q62" s="77">
        <f t="array" ref="Q62">index('Outdoor Crop Seasonality'!$E$2:$P$138,match( $B62,'Outdoor Crop Seasonality'!$B$2:$B$138,0),match(Q$2,'Outdoor Crop Seasonality'!$E$1:$P$1,0))*vlookup($B62,'Outdoor Crop Baseline'!$B:$C,2,false)/10^3*(1+index('Outdoor Crop Production NW'!$K$2:$O$137,match( $B62,'Outdoor Crop Production NW'!$D$2:$D$137,0),match( Q$1,'Outdoor Crop Production NW'!$E$1:$I$1,0)))</f>
        <v>13.11085624</v>
      </c>
      <c r="R62" s="77">
        <f t="array" ref="R62">index('Outdoor Crop Seasonality'!$E$2:$P$138,match( $B62,'Outdoor Crop Seasonality'!$B$2:$B$138,0),match(R$2,'Outdoor Crop Seasonality'!$E$1:$P$1,0))*vlookup($B62,'Outdoor Crop Baseline'!$B:$C,2,false)/10^3*(1+index('Outdoor Crop Production NW'!$K$2:$O$137,match( $B62,'Outdoor Crop Production NW'!$D$2:$D$137,0),match( R$1,'Outdoor Crop Production NW'!$E$1:$I$1,0)))</f>
        <v>13.11085624</v>
      </c>
      <c r="S62" s="77">
        <f t="array" ref="S62">index('Outdoor Crop Seasonality'!$E$2:$P$138,match( $B62,'Outdoor Crop Seasonality'!$B$2:$B$138,0),match(S$2,'Outdoor Crop Seasonality'!$E$1:$P$1,0))*vlookup($B62,'Outdoor Crop Baseline'!$B:$C,2,false)/10^3*(1+index('Outdoor Crop Production NW'!$K$2:$O$137,match( $B62,'Outdoor Crop Production NW'!$D$2:$D$137,0),match( S$1,'Outdoor Crop Production NW'!$E$1:$I$1,0)))</f>
        <v>13.11085624</v>
      </c>
      <c r="T62" s="77">
        <f t="array" ref="T62">index('Outdoor Crop Seasonality'!$E$2:$P$138,match( $B62,'Outdoor Crop Seasonality'!$B$2:$B$138,0),match(T$2,'Outdoor Crop Seasonality'!$E$1:$P$1,0))*vlookup($B62,'Outdoor Crop Baseline'!$B:$C,2,false)/10^3*(1+index('Outdoor Crop Production NW'!$K$2:$O$137,match( $B62,'Outdoor Crop Production NW'!$D$2:$D$137,0),match( T$1,'Outdoor Crop Production NW'!$E$1:$I$1,0)))</f>
        <v>14.64584335</v>
      </c>
      <c r="U62" s="77">
        <f t="array" ref="U62">index('Outdoor Crop Seasonality'!$E$2:$P$138,match( $B62,'Outdoor Crop Seasonality'!$B$2:$B$138,0),match(U$2,'Outdoor Crop Seasonality'!$E$1:$P$1,0))*vlookup($B62,'Outdoor Crop Baseline'!$B:$C,2,false)/10^3*(1+index('Outdoor Crop Production NW'!$K$2:$O$137,match( $B62,'Outdoor Crop Production NW'!$D$2:$D$137,0),match( U$1,'Outdoor Crop Production NW'!$E$1:$I$1,0)))</f>
        <v>1.534987109</v>
      </c>
      <c r="V62" s="77">
        <f t="array" ref="V62">index('Outdoor Crop Seasonality'!$E$2:$P$138,match( $B62,'Outdoor Crop Seasonality'!$B$2:$B$138,0),match(V$2,'Outdoor Crop Seasonality'!$E$1:$P$1,0))*vlookup($B62,'Outdoor Crop Baseline'!$B:$C,2,false)/10^3*(1+index('Outdoor Crop Production NW'!$K$2:$O$137,match( $B62,'Outdoor Crop Production NW'!$D$2:$D$137,0),match( V$1,'Outdoor Crop Production NW'!$E$1:$I$1,0)))</f>
        <v>1.534987109</v>
      </c>
      <c r="W62" s="77">
        <f t="array" ref="W62">index('Outdoor Crop Seasonality'!$E$2:$P$138,match( $B62,'Outdoor Crop Seasonality'!$B$2:$B$138,0),match(W$2,'Outdoor Crop Seasonality'!$E$1:$P$1,0))*vlookup($B62,'Outdoor Crop Baseline'!$B:$C,2,false)/10^3*(1+index('Outdoor Crop Production NW'!$K$2:$O$137,match( $B62,'Outdoor Crop Production NW'!$D$2:$D$137,0),match( W$1,'Outdoor Crop Production NW'!$E$1:$I$1,0)))</f>
        <v>1.534987109</v>
      </c>
      <c r="X62" s="77">
        <f t="array" ref="X62">index('Outdoor Crop Seasonality'!$E$2:$P$138,match( $B62,'Outdoor Crop Seasonality'!$B$2:$B$138,0),match(X$2,'Outdoor Crop Seasonality'!$E$1:$P$1,0))*vlookup($B62,'Outdoor Crop Baseline'!$B:$C,2,false)/10^3*(1+index('Outdoor Crop Production NW'!$K$2:$O$137,match( $B62,'Outdoor Crop Production NW'!$D$2:$D$137,0),match( X$1,'Outdoor Crop Production NW'!$E$1:$I$1,0)))</f>
        <v>0</v>
      </c>
      <c r="Y62" s="77">
        <f t="array" ref="Y62">index('Outdoor Crop Seasonality'!$E$2:$P$138,match( $B62,'Outdoor Crop Seasonality'!$B$2:$B$138,0),match(Y$2,'Outdoor Crop Seasonality'!$E$1:$P$1,0))*vlookup($B62,'Outdoor Crop Baseline'!$B:$C,2,false)/10^3*(1+index('Outdoor Crop Production NW'!$K$2:$O$137,match( $B62,'Outdoor Crop Production NW'!$D$2:$D$137,0),match( Y$1,'Outdoor Crop Production NW'!$E$1:$I$1,0)))</f>
        <v>0</v>
      </c>
      <c r="Z62" s="77">
        <f t="array" ref="Z62">index('Outdoor Crop Seasonality'!$E$2:$P$138,match( $B62,'Outdoor Crop Seasonality'!$B$2:$B$138,0),match(Z$2,'Outdoor Crop Seasonality'!$E$1:$P$1,0))*vlookup($B62,'Outdoor Crop Baseline'!$B:$C,2,false)/10^3*(1+index('Outdoor Crop Production NW'!$K$2:$O$137,match( $B62,'Outdoor Crop Production NW'!$D$2:$D$137,0),match( Z$1,'Outdoor Crop Production NW'!$E$1:$I$1,0)))</f>
        <v>0</v>
      </c>
    </row>
    <row r="63">
      <c r="A63" s="13" t="s">
        <v>154</v>
      </c>
      <c r="B63" s="13" t="s">
        <v>155</v>
      </c>
      <c r="C63" s="76">
        <f t="array" ref="C63">index('Outdoor Crop Seasonality'!$E$2:$P$138,match( $B63,'Outdoor Crop Seasonality'!$B$2:$B$138,0),match(C$2,'Outdoor Crop Seasonality'!$E$1:$P$1,0))*vlookup($B63,'Outdoor Crop Baseline'!$B:$C,2,false)/10^3*(1+index('Outdoor Crop Production NW'!$K$2:$O$137,match( $B63,'Outdoor Crop Production NW'!$D$2:$D$137,0),match( C$1,'Outdoor Crop Production NW'!$E$1:$I$1,0)))</f>
        <v>77.81276793</v>
      </c>
      <c r="D63" s="76">
        <f t="array" ref="D63">index('Outdoor Crop Seasonality'!$E$2:$P$138,match( $B63,'Outdoor Crop Seasonality'!$B$2:$B$138,0),match(D$2,'Outdoor Crop Seasonality'!$E$1:$P$1,0))*vlookup($B63,'Outdoor Crop Baseline'!$B:$C,2,false)/10^3*(1+index('Outdoor Crop Production NW'!$K$2:$O$137,match( $B63,'Outdoor Crop Production NW'!$D$2:$D$137,0),match( D$1,'Outdoor Crop Production NW'!$E$1:$I$1,0)))</f>
        <v>77.81276793</v>
      </c>
      <c r="E63" s="76">
        <f t="array" ref="E63">index('Outdoor Crop Seasonality'!$E$2:$P$138,match( $B63,'Outdoor Crop Seasonality'!$B$2:$B$138,0),match(E$2,'Outdoor Crop Seasonality'!$E$1:$P$1,0))*vlookup($B63,'Outdoor Crop Baseline'!$B:$C,2,false)/10^3*(1+index('Outdoor Crop Production NW'!$K$2:$O$137,match( $B63,'Outdoor Crop Production NW'!$D$2:$D$137,0),match( E$1,'Outdoor Crop Production NW'!$E$1:$I$1,0)))</f>
        <v>77.81276793</v>
      </c>
      <c r="F63" s="76">
        <f t="array" ref="F63">index('Outdoor Crop Seasonality'!$E$2:$P$138,match( $B63,'Outdoor Crop Seasonality'!$B$2:$B$138,0),match(F$2,'Outdoor Crop Seasonality'!$E$1:$P$1,0))*vlookup($B63,'Outdoor Crop Baseline'!$B:$C,2,false)/10^3*(1+index('Outdoor Crop Production NW'!$K$2:$O$137,match( $B63,'Outdoor Crop Production NW'!$D$2:$D$137,0),match( F$1,'Outdoor Crop Production NW'!$E$1:$I$1,0)))</f>
        <v>77.81276793</v>
      </c>
      <c r="G63" s="76">
        <f t="array" ref="G63">index('Outdoor Crop Seasonality'!$E$2:$P$138,match( $B63,'Outdoor Crop Seasonality'!$B$2:$B$138,0),match(G$2,'Outdoor Crop Seasonality'!$E$1:$P$1,0))*vlookup($B63,'Outdoor Crop Baseline'!$B:$C,2,false)/10^3*(1+index('Outdoor Crop Production NW'!$K$2:$O$137,match( $B63,'Outdoor Crop Production NW'!$D$2:$D$137,0),match( G$1,'Outdoor Crop Production NW'!$E$1:$I$1,0)))</f>
        <v>0</v>
      </c>
      <c r="H63" s="76">
        <f t="array" ref="H63">index('Outdoor Crop Seasonality'!$E$2:$P$138,match( $B63,'Outdoor Crop Seasonality'!$B$2:$B$138,0),match(H$2,'Outdoor Crop Seasonality'!$E$1:$P$1,0))*vlookup($B63,'Outdoor Crop Baseline'!$B:$C,2,false)/10^3*(1+index('Outdoor Crop Production NW'!$K$2:$O$137,match( $B63,'Outdoor Crop Production NW'!$D$2:$D$137,0),match( H$1,'Outdoor Crop Production NW'!$E$1:$I$1,0)))</f>
        <v>1.718908677</v>
      </c>
      <c r="I63" s="76">
        <f t="array" ref="I63">index('Outdoor Crop Seasonality'!$E$2:$P$138,match( $B63,'Outdoor Crop Seasonality'!$B$2:$B$138,0),match(I$2,'Outdoor Crop Seasonality'!$E$1:$P$1,0))*vlookup($B63,'Outdoor Crop Baseline'!$B:$C,2,false)/10^3*(1+index('Outdoor Crop Production NW'!$K$2:$O$137,match( $B63,'Outdoor Crop Production NW'!$D$2:$D$137,0),match( I$1,'Outdoor Crop Production NW'!$E$1:$I$1,0)))</f>
        <v>1.718908677</v>
      </c>
      <c r="J63" s="76">
        <f t="array" ref="J63">index('Outdoor Crop Seasonality'!$E$2:$P$138,match( $B63,'Outdoor Crop Seasonality'!$B$2:$B$138,0),match(J$2,'Outdoor Crop Seasonality'!$E$1:$P$1,0))*vlookup($B63,'Outdoor Crop Baseline'!$B:$C,2,false)/10^3*(1+index('Outdoor Crop Production NW'!$K$2:$O$137,match( $B63,'Outdoor Crop Production NW'!$D$2:$D$137,0),match( J$1,'Outdoor Crop Production NW'!$E$1:$I$1,0)))</f>
        <v>1.718908677</v>
      </c>
      <c r="K63" s="76">
        <f t="array" ref="K63">index('Outdoor Crop Seasonality'!$E$2:$P$138,match( $B63,'Outdoor Crop Seasonality'!$B$2:$B$138,0),match(K$2,'Outdoor Crop Seasonality'!$E$1:$P$1,0))*vlookup($B63,'Outdoor Crop Baseline'!$B:$C,2,false)/10^3*(1+index('Outdoor Crop Production NW'!$K$2:$O$137,match( $B63,'Outdoor Crop Production NW'!$D$2:$D$137,0),match( K$1,'Outdoor Crop Production NW'!$E$1:$I$1,0)))</f>
        <v>1.718908677</v>
      </c>
      <c r="L63" s="76">
        <f t="array" ref="L63">index('Outdoor Crop Seasonality'!$E$2:$P$138,match( $B63,'Outdoor Crop Seasonality'!$B$2:$B$138,0),match(L$2,'Outdoor Crop Seasonality'!$E$1:$P$1,0))*vlookup($B63,'Outdoor Crop Baseline'!$B:$C,2,false)/10^3*(1+index('Outdoor Crop Production NW'!$K$2:$O$137,match( $B63,'Outdoor Crop Production NW'!$D$2:$D$137,0),match( L$1,'Outdoor Crop Production NW'!$E$1:$I$1,0)))</f>
        <v>0</v>
      </c>
      <c r="M63" s="76">
        <f t="array" ref="M63">index('Outdoor Crop Seasonality'!$E$2:$P$138,match( $B63,'Outdoor Crop Seasonality'!$B$2:$B$138,0),match(M$2,'Outdoor Crop Seasonality'!$E$1:$P$1,0))*vlookup($B63,'Outdoor Crop Baseline'!$B:$C,2,false)/10^3*(1+index('Outdoor Crop Production NW'!$K$2:$O$137,match( $B63,'Outdoor Crop Production NW'!$D$2:$D$137,0),match( M$1,'Outdoor Crop Production NW'!$E$1:$I$1,0)))</f>
        <v>0</v>
      </c>
      <c r="N63" s="76">
        <f t="array" ref="N63">index('Outdoor Crop Seasonality'!$E$2:$P$138,match( $B63,'Outdoor Crop Seasonality'!$B$2:$B$138,0),match(N$2,'Outdoor Crop Seasonality'!$E$1:$P$1,0))*vlookup($B63,'Outdoor Crop Baseline'!$B:$C,2,false)/10^3*(1+index('Outdoor Crop Production NW'!$K$2:$O$137,match( $B63,'Outdoor Crop Production NW'!$D$2:$D$137,0),match( N$1,'Outdoor Crop Production NW'!$E$1:$I$1,0)))</f>
        <v>0</v>
      </c>
      <c r="O63" s="77">
        <f t="array" ref="O63">index('Outdoor Crop Seasonality'!$E$2:$P$138,match( $B63,'Outdoor Crop Seasonality'!$B$2:$B$138,0),match(O$2,'Outdoor Crop Seasonality'!$E$1:$P$1,0))*vlookup($B63,'Outdoor Crop Baseline'!$B:$C,2,false)/10^3*(1+index('Outdoor Crop Production NW'!$K$2:$O$137,match( $B63,'Outdoor Crop Production NW'!$D$2:$D$137,0),match( O$1,'Outdoor Crop Production NW'!$E$1:$I$1,0)))</f>
        <v>44.51097627</v>
      </c>
      <c r="P63" s="77">
        <f t="array" ref="P63">index('Outdoor Crop Seasonality'!$E$2:$P$138,match( $B63,'Outdoor Crop Seasonality'!$B$2:$B$138,0),match(P$2,'Outdoor Crop Seasonality'!$E$1:$P$1,0))*vlookup($B63,'Outdoor Crop Baseline'!$B:$C,2,false)/10^3*(1+index('Outdoor Crop Production NW'!$K$2:$O$137,match( $B63,'Outdoor Crop Production NW'!$D$2:$D$137,0),match( P$1,'Outdoor Crop Production NW'!$E$1:$I$1,0)))</f>
        <v>44.51097627</v>
      </c>
      <c r="Q63" s="77">
        <f t="array" ref="Q63">index('Outdoor Crop Seasonality'!$E$2:$P$138,match( $B63,'Outdoor Crop Seasonality'!$B$2:$B$138,0),match(Q$2,'Outdoor Crop Seasonality'!$E$1:$P$1,0))*vlookup($B63,'Outdoor Crop Baseline'!$B:$C,2,false)/10^3*(1+index('Outdoor Crop Production NW'!$K$2:$O$137,match( $B63,'Outdoor Crop Production NW'!$D$2:$D$137,0),match( Q$1,'Outdoor Crop Production NW'!$E$1:$I$1,0)))</f>
        <v>44.51097627</v>
      </c>
      <c r="R63" s="77">
        <f t="array" ref="R63">index('Outdoor Crop Seasonality'!$E$2:$P$138,match( $B63,'Outdoor Crop Seasonality'!$B$2:$B$138,0),match(R$2,'Outdoor Crop Seasonality'!$E$1:$P$1,0))*vlookup($B63,'Outdoor Crop Baseline'!$B:$C,2,false)/10^3*(1+index('Outdoor Crop Production NW'!$K$2:$O$137,match( $B63,'Outdoor Crop Production NW'!$D$2:$D$137,0),match( R$1,'Outdoor Crop Production NW'!$E$1:$I$1,0)))</f>
        <v>44.51097627</v>
      </c>
      <c r="S63" s="77">
        <f t="array" ref="S63">index('Outdoor Crop Seasonality'!$E$2:$P$138,match( $B63,'Outdoor Crop Seasonality'!$B$2:$B$138,0),match(S$2,'Outdoor Crop Seasonality'!$E$1:$P$1,0))*vlookup($B63,'Outdoor Crop Baseline'!$B:$C,2,false)/10^3*(1+index('Outdoor Crop Production NW'!$K$2:$O$137,match( $B63,'Outdoor Crop Production NW'!$D$2:$D$137,0),match( S$1,'Outdoor Crop Production NW'!$E$1:$I$1,0)))</f>
        <v>0</v>
      </c>
      <c r="T63" s="77">
        <f t="array" ref="T63">index('Outdoor Crop Seasonality'!$E$2:$P$138,match( $B63,'Outdoor Crop Seasonality'!$B$2:$B$138,0),match(T$2,'Outdoor Crop Seasonality'!$E$1:$P$1,0))*vlookup($B63,'Outdoor Crop Baseline'!$B:$C,2,false)/10^3*(1+index('Outdoor Crop Production NW'!$K$2:$O$137,match( $B63,'Outdoor Crop Production NW'!$D$2:$D$137,0),match( T$1,'Outdoor Crop Production NW'!$E$1:$I$1,0)))</f>
        <v>0.9832615567</v>
      </c>
      <c r="U63" s="77">
        <f t="array" ref="U63">index('Outdoor Crop Seasonality'!$E$2:$P$138,match( $B63,'Outdoor Crop Seasonality'!$B$2:$B$138,0),match(U$2,'Outdoor Crop Seasonality'!$E$1:$P$1,0))*vlookup($B63,'Outdoor Crop Baseline'!$B:$C,2,false)/10^3*(1+index('Outdoor Crop Production NW'!$K$2:$O$137,match( $B63,'Outdoor Crop Production NW'!$D$2:$D$137,0),match( U$1,'Outdoor Crop Production NW'!$E$1:$I$1,0)))</f>
        <v>0.9832615567</v>
      </c>
      <c r="V63" s="77">
        <f t="array" ref="V63">index('Outdoor Crop Seasonality'!$E$2:$P$138,match( $B63,'Outdoor Crop Seasonality'!$B$2:$B$138,0),match(V$2,'Outdoor Crop Seasonality'!$E$1:$P$1,0))*vlookup($B63,'Outdoor Crop Baseline'!$B:$C,2,false)/10^3*(1+index('Outdoor Crop Production NW'!$K$2:$O$137,match( $B63,'Outdoor Crop Production NW'!$D$2:$D$137,0),match( V$1,'Outdoor Crop Production NW'!$E$1:$I$1,0)))</f>
        <v>0.9832615567</v>
      </c>
      <c r="W63" s="77">
        <f t="array" ref="W63">index('Outdoor Crop Seasonality'!$E$2:$P$138,match( $B63,'Outdoor Crop Seasonality'!$B$2:$B$138,0),match(W$2,'Outdoor Crop Seasonality'!$E$1:$P$1,0))*vlookup($B63,'Outdoor Crop Baseline'!$B:$C,2,false)/10^3*(1+index('Outdoor Crop Production NW'!$K$2:$O$137,match( $B63,'Outdoor Crop Production NW'!$D$2:$D$137,0),match( W$1,'Outdoor Crop Production NW'!$E$1:$I$1,0)))</f>
        <v>0.9832615567</v>
      </c>
      <c r="X63" s="77">
        <f t="array" ref="X63">index('Outdoor Crop Seasonality'!$E$2:$P$138,match( $B63,'Outdoor Crop Seasonality'!$B$2:$B$138,0),match(X$2,'Outdoor Crop Seasonality'!$E$1:$P$1,0))*vlookup($B63,'Outdoor Crop Baseline'!$B:$C,2,false)/10^3*(1+index('Outdoor Crop Production NW'!$K$2:$O$137,match( $B63,'Outdoor Crop Production NW'!$D$2:$D$137,0),match( X$1,'Outdoor Crop Production NW'!$E$1:$I$1,0)))</f>
        <v>0</v>
      </c>
      <c r="Y63" s="77">
        <f t="array" ref="Y63">index('Outdoor Crop Seasonality'!$E$2:$P$138,match( $B63,'Outdoor Crop Seasonality'!$B$2:$B$138,0),match(Y$2,'Outdoor Crop Seasonality'!$E$1:$P$1,0))*vlookup($B63,'Outdoor Crop Baseline'!$B:$C,2,false)/10^3*(1+index('Outdoor Crop Production NW'!$K$2:$O$137,match( $B63,'Outdoor Crop Production NW'!$D$2:$D$137,0),match( Y$1,'Outdoor Crop Production NW'!$E$1:$I$1,0)))</f>
        <v>0</v>
      </c>
      <c r="Z63" s="77">
        <f t="array" ref="Z63">index('Outdoor Crop Seasonality'!$E$2:$P$138,match( $B63,'Outdoor Crop Seasonality'!$B$2:$B$138,0),match(Z$2,'Outdoor Crop Seasonality'!$E$1:$P$1,0))*vlookup($B63,'Outdoor Crop Baseline'!$B:$C,2,false)/10^3*(1+index('Outdoor Crop Production NW'!$K$2:$O$137,match( $B63,'Outdoor Crop Production NW'!$D$2:$D$137,0),match( Z$1,'Outdoor Crop Production NW'!$E$1:$I$1,0)))</f>
        <v>0</v>
      </c>
    </row>
    <row r="64">
      <c r="A64" s="13" t="s">
        <v>156</v>
      </c>
      <c r="B64" s="13" t="s">
        <v>157</v>
      </c>
      <c r="C64" s="76">
        <f t="array" ref="C64">index('Outdoor Crop Seasonality'!$E$2:$P$138,match( $B64,'Outdoor Crop Seasonality'!$B$2:$B$138,0),match(C$2,'Outdoor Crop Seasonality'!$E$1:$P$1,0))*vlookup($B64,'Outdoor Crop Baseline'!$B:$C,2,false)/10^3*(1+index('Outdoor Crop Production NW'!$K$2:$O$137,match( $B64,'Outdoor Crop Production NW'!$D$2:$D$137,0),match( C$1,'Outdoor Crop Production NW'!$E$1:$I$1,0)))</f>
        <v>4.23782948</v>
      </c>
      <c r="D64" s="76">
        <f t="array" ref="D64">index('Outdoor Crop Seasonality'!$E$2:$P$138,match( $B64,'Outdoor Crop Seasonality'!$B$2:$B$138,0),match(D$2,'Outdoor Crop Seasonality'!$E$1:$P$1,0))*vlookup($B64,'Outdoor Crop Baseline'!$B:$C,2,false)/10^3*(1+index('Outdoor Crop Production NW'!$K$2:$O$137,match( $B64,'Outdoor Crop Production NW'!$D$2:$D$137,0),match( D$1,'Outdoor Crop Production NW'!$E$1:$I$1,0)))</f>
        <v>4.23782948</v>
      </c>
      <c r="E64" s="76">
        <f t="array" ref="E64">index('Outdoor Crop Seasonality'!$E$2:$P$138,match( $B64,'Outdoor Crop Seasonality'!$B$2:$B$138,0),match(E$2,'Outdoor Crop Seasonality'!$E$1:$P$1,0))*vlookup($B64,'Outdoor Crop Baseline'!$B:$C,2,false)/10^3*(1+index('Outdoor Crop Production NW'!$K$2:$O$137,match( $B64,'Outdoor Crop Production NW'!$D$2:$D$137,0),match( E$1,'Outdoor Crop Production NW'!$E$1:$I$1,0)))</f>
        <v>8.376389549</v>
      </c>
      <c r="F64" s="76">
        <f t="array" ref="F64">index('Outdoor Crop Seasonality'!$E$2:$P$138,match( $B64,'Outdoor Crop Seasonality'!$B$2:$B$138,0),match(F$2,'Outdoor Crop Seasonality'!$E$1:$P$1,0))*vlookup($B64,'Outdoor Crop Baseline'!$B:$C,2,false)/10^3*(1+index('Outdoor Crop Production NW'!$K$2:$O$137,match( $B64,'Outdoor Crop Production NW'!$D$2:$D$137,0),match( F$1,'Outdoor Crop Production NW'!$E$1:$I$1,0)))</f>
        <v>8.376389549</v>
      </c>
      <c r="G64" s="76">
        <f t="array" ref="G64">index('Outdoor Crop Seasonality'!$E$2:$P$138,match( $B64,'Outdoor Crop Seasonality'!$B$2:$B$138,0),match(G$2,'Outdoor Crop Seasonality'!$E$1:$P$1,0))*vlookup($B64,'Outdoor Crop Baseline'!$B:$C,2,false)/10^3*(1+index('Outdoor Crop Production NW'!$K$2:$O$137,match( $B64,'Outdoor Crop Production NW'!$D$2:$D$137,0),match( G$1,'Outdoor Crop Production NW'!$E$1:$I$1,0)))</f>
        <v>4.13856007</v>
      </c>
      <c r="H64" s="76">
        <f t="array" ref="H64">index('Outdoor Crop Seasonality'!$E$2:$P$138,match( $B64,'Outdoor Crop Seasonality'!$B$2:$B$138,0),match(H$2,'Outdoor Crop Seasonality'!$E$1:$P$1,0))*vlookup($B64,'Outdoor Crop Baseline'!$B:$C,2,false)/10^3*(1+index('Outdoor Crop Production NW'!$K$2:$O$137,match( $B64,'Outdoor Crop Production NW'!$D$2:$D$137,0),match( H$1,'Outdoor Crop Production NW'!$E$1:$I$1,0)))</f>
        <v>6.381964407</v>
      </c>
      <c r="I64" s="76">
        <f t="array" ref="I64">index('Outdoor Crop Seasonality'!$E$2:$P$138,match( $B64,'Outdoor Crop Seasonality'!$B$2:$B$138,0),match(I$2,'Outdoor Crop Seasonality'!$E$1:$P$1,0))*vlookup($B64,'Outdoor Crop Baseline'!$B:$C,2,false)/10^3*(1+index('Outdoor Crop Production NW'!$K$2:$O$137,match( $B64,'Outdoor Crop Production NW'!$D$2:$D$137,0),match( I$1,'Outdoor Crop Production NW'!$E$1:$I$1,0)))</f>
        <v>39.73782893</v>
      </c>
      <c r="J64" s="76">
        <f t="array" ref="J64">index('Outdoor Crop Seasonality'!$E$2:$P$138,match( $B64,'Outdoor Crop Seasonality'!$B$2:$B$138,0),match(J$2,'Outdoor Crop Seasonality'!$E$1:$P$1,0))*vlookup($B64,'Outdoor Crop Baseline'!$B:$C,2,false)/10^3*(1+index('Outdoor Crop Production NW'!$K$2:$O$137,match( $B64,'Outdoor Crop Production NW'!$D$2:$D$137,0),match( J$1,'Outdoor Crop Production NW'!$E$1:$I$1,0)))</f>
        <v>39.73782893</v>
      </c>
      <c r="K64" s="76">
        <f t="array" ref="K64">index('Outdoor Crop Seasonality'!$E$2:$P$138,match( $B64,'Outdoor Crop Seasonality'!$B$2:$B$138,0),match(K$2,'Outdoor Crop Seasonality'!$E$1:$P$1,0))*vlookup($B64,'Outdoor Crop Baseline'!$B:$C,2,false)/10^3*(1+index('Outdoor Crop Production NW'!$K$2:$O$137,match( $B64,'Outdoor Crop Production NW'!$D$2:$D$137,0),match( K$1,'Outdoor Crop Production NW'!$E$1:$I$1,0)))</f>
        <v>39.73782893</v>
      </c>
      <c r="L64" s="76">
        <f t="array" ref="L64">index('Outdoor Crop Seasonality'!$E$2:$P$138,match( $B64,'Outdoor Crop Seasonality'!$B$2:$B$138,0),match(L$2,'Outdoor Crop Seasonality'!$E$1:$P$1,0))*vlookup($B64,'Outdoor Crop Baseline'!$B:$C,2,false)/10^3*(1+index('Outdoor Crop Production NW'!$K$2:$O$137,match( $B64,'Outdoor Crop Production NW'!$D$2:$D$137,0),match( L$1,'Outdoor Crop Production NW'!$E$1:$I$1,0)))</f>
        <v>37.49442459</v>
      </c>
      <c r="M64" s="76">
        <f t="array" ref="M64">index('Outdoor Crop Seasonality'!$E$2:$P$138,match( $B64,'Outdoor Crop Seasonality'!$B$2:$B$138,0),match(M$2,'Outdoor Crop Seasonality'!$E$1:$P$1,0))*vlookup($B64,'Outdoor Crop Baseline'!$B:$C,2,false)/10^3*(1+index('Outdoor Crop Production NW'!$K$2:$O$137,match( $B64,'Outdoor Crop Production NW'!$D$2:$D$137,0),match( M$1,'Outdoor Crop Production NW'!$E$1:$I$1,0)))</f>
        <v>0</v>
      </c>
      <c r="N64" s="76">
        <f t="array" ref="N64">index('Outdoor Crop Seasonality'!$E$2:$P$138,match( $B64,'Outdoor Crop Seasonality'!$B$2:$B$138,0),match(N$2,'Outdoor Crop Seasonality'!$E$1:$P$1,0))*vlookup($B64,'Outdoor Crop Baseline'!$B:$C,2,false)/10^3*(1+index('Outdoor Crop Production NW'!$K$2:$O$137,match( $B64,'Outdoor Crop Production NW'!$D$2:$D$137,0),match( N$1,'Outdoor Crop Production NW'!$E$1:$I$1,0)))</f>
        <v>0</v>
      </c>
      <c r="O64" s="77">
        <f t="array" ref="O64">index('Outdoor Crop Seasonality'!$E$2:$P$138,match( $B64,'Outdoor Crop Seasonality'!$B$2:$B$138,0),match(O$2,'Outdoor Crop Seasonality'!$E$1:$P$1,0))*vlookup($B64,'Outdoor Crop Baseline'!$B:$C,2,false)/10^3*(1+index('Outdoor Crop Production NW'!$K$2:$O$137,match( $B64,'Outdoor Crop Production NW'!$D$2:$D$137,0),match( O$1,'Outdoor Crop Production NW'!$E$1:$I$1,0)))</f>
        <v>0.3734817916</v>
      </c>
      <c r="P64" s="77">
        <f t="array" ref="P64">index('Outdoor Crop Seasonality'!$E$2:$P$138,match( $B64,'Outdoor Crop Seasonality'!$B$2:$B$138,0),match(P$2,'Outdoor Crop Seasonality'!$E$1:$P$1,0))*vlookup($B64,'Outdoor Crop Baseline'!$B:$C,2,false)/10^3*(1+index('Outdoor Crop Production NW'!$K$2:$O$137,match( $B64,'Outdoor Crop Production NW'!$D$2:$D$137,0),match( P$1,'Outdoor Crop Production NW'!$E$1:$I$1,0)))</f>
        <v>0.3734817916</v>
      </c>
      <c r="Q64" s="77">
        <f t="array" ref="Q64">index('Outdoor Crop Seasonality'!$E$2:$P$138,match( $B64,'Outdoor Crop Seasonality'!$B$2:$B$138,0),match(Q$2,'Outdoor Crop Seasonality'!$E$1:$P$1,0))*vlookup($B64,'Outdoor Crop Baseline'!$B:$C,2,false)/10^3*(1+index('Outdoor Crop Production NW'!$K$2:$O$137,match( $B64,'Outdoor Crop Production NW'!$D$2:$D$137,0),match( Q$1,'Outdoor Crop Production NW'!$E$1:$I$1,0)))</f>
        <v>0.7382149261</v>
      </c>
      <c r="R64" s="77">
        <f t="array" ref="R64">index('Outdoor Crop Seasonality'!$E$2:$P$138,match( $B64,'Outdoor Crop Seasonality'!$B$2:$B$138,0),match(R$2,'Outdoor Crop Seasonality'!$E$1:$P$1,0))*vlookup($B64,'Outdoor Crop Baseline'!$B:$C,2,false)/10^3*(1+index('Outdoor Crop Production NW'!$K$2:$O$137,match( $B64,'Outdoor Crop Production NW'!$D$2:$D$137,0),match( R$1,'Outdoor Crop Production NW'!$E$1:$I$1,0)))</f>
        <v>0.7382149261</v>
      </c>
      <c r="S64" s="77">
        <f t="array" ref="S64">index('Outdoor Crop Seasonality'!$E$2:$P$138,match( $B64,'Outdoor Crop Seasonality'!$B$2:$B$138,0),match(S$2,'Outdoor Crop Seasonality'!$E$1:$P$1,0))*vlookup($B64,'Outdoor Crop Baseline'!$B:$C,2,false)/10^3*(1+index('Outdoor Crop Production NW'!$K$2:$O$137,match( $B64,'Outdoor Crop Production NW'!$D$2:$D$137,0),match( S$1,'Outdoor Crop Production NW'!$E$1:$I$1,0)))</f>
        <v>0.3647331345</v>
      </c>
      <c r="T64" s="77">
        <f t="array" ref="T64">index('Outdoor Crop Seasonality'!$E$2:$P$138,match( $B64,'Outdoor Crop Seasonality'!$B$2:$B$138,0),match(T$2,'Outdoor Crop Seasonality'!$E$1:$P$1,0))*vlookup($B64,'Outdoor Crop Baseline'!$B:$C,2,false)/10^3*(1+index('Outdoor Crop Production NW'!$K$2:$O$137,match( $B64,'Outdoor Crop Production NW'!$D$2:$D$137,0),match( T$1,'Outdoor Crop Production NW'!$E$1:$I$1,0)))</f>
        <v>0.5624453538</v>
      </c>
      <c r="U64" s="77">
        <f t="array" ref="U64">index('Outdoor Crop Seasonality'!$E$2:$P$138,match( $B64,'Outdoor Crop Seasonality'!$B$2:$B$138,0),match(U$2,'Outdoor Crop Seasonality'!$E$1:$P$1,0))*vlookup($B64,'Outdoor Crop Baseline'!$B:$C,2,false)/10^3*(1+index('Outdoor Crop Production NW'!$K$2:$O$137,match( $B64,'Outdoor Crop Production NW'!$D$2:$D$137,0),match( U$1,'Outdoor Crop Production NW'!$E$1:$I$1,0)))</f>
        <v>3.502112488</v>
      </c>
      <c r="V64" s="77">
        <f t="array" ref="V64">index('Outdoor Crop Seasonality'!$E$2:$P$138,match( $B64,'Outdoor Crop Seasonality'!$B$2:$B$138,0),match(V$2,'Outdoor Crop Seasonality'!$E$1:$P$1,0))*vlookup($B64,'Outdoor Crop Baseline'!$B:$C,2,false)/10^3*(1+index('Outdoor Crop Production NW'!$K$2:$O$137,match( $B64,'Outdoor Crop Production NW'!$D$2:$D$137,0),match( V$1,'Outdoor Crop Production NW'!$E$1:$I$1,0)))</f>
        <v>3.502112488</v>
      </c>
      <c r="W64" s="77">
        <f t="array" ref="W64">index('Outdoor Crop Seasonality'!$E$2:$P$138,match( $B64,'Outdoor Crop Seasonality'!$B$2:$B$138,0),match(W$2,'Outdoor Crop Seasonality'!$E$1:$P$1,0))*vlookup($B64,'Outdoor Crop Baseline'!$B:$C,2,false)/10^3*(1+index('Outdoor Crop Production NW'!$K$2:$O$137,match( $B64,'Outdoor Crop Production NW'!$D$2:$D$137,0),match( W$1,'Outdoor Crop Production NW'!$E$1:$I$1,0)))</f>
        <v>3.502112488</v>
      </c>
      <c r="X64" s="77">
        <f t="array" ref="X64">index('Outdoor Crop Seasonality'!$E$2:$P$138,match( $B64,'Outdoor Crop Seasonality'!$B$2:$B$138,0),match(X$2,'Outdoor Crop Seasonality'!$E$1:$P$1,0))*vlookup($B64,'Outdoor Crop Baseline'!$B:$C,2,false)/10^3*(1+index('Outdoor Crop Production NW'!$K$2:$O$137,match( $B64,'Outdoor Crop Production NW'!$D$2:$D$137,0),match( X$1,'Outdoor Crop Production NW'!$E$1:$I$1,0)))</f>
        <v>3.304400269</v>
      </c>
      <c r="Y64" s="77">
        <f t="array" ref="Y64">index('Outdoor Crop Seasonality'!$E$2:$P$138,match( $B64,'Outdoor Crop Seasonality'!$B$2:$B$138,0),match(Y$2,'Outdoor Crop Seasonality'!$E$1:$P$1,0))*vlookup($B64,'Outdoor Crop Baseline'!$B:$C,2,false)/10^3*(1+index('Outdoor Crop Production NW'!$K$2:$O$137,match( $B64,'Outdoor Crop Production NW'!$D$2:$D$137,0),match( Y$1,'Outdoor Crop Production NW'!$E$1:$I$1,0)))</f>
        <v>0</v>
      </c>
      <c r="Z64" s="77">
        <f t="array" ref="Z64">index('Outdoor Crop Seasonality'!$E$2:$P$138,match( $B64,'Outdoor Crop Seasonality'!$B$2:$B$138,0),match(Z$2,'Outdoor Crop Seasonality'!$E$1:$P$1,0))*vlookup($B64,'Outdoor Crop Baseline'!$B:$C,2,false)/10^3*(1+index('Outdoor Crop Production NW'!$K$2:$O$137,match( $B64,'Outdoor Crop Production NW'!$D$2:$D$137,0),match( Z$1,'Outdoor Crop Production NW'!$E$1:$I$1,0)))</f>
        <v>0</v>
      </c>
    </row>
    <row r="65">
      <c r="A65" s="13" t="s">
        <v>158</v>
      </c>
      <c r="B65" s="13" t="s">
        <v>159</v>
      </c>
      <c r="C65" s="76">
        <f t="array" ref="C65">index('Outdoor Crop Seasonality'!$E$2:$P$138,match( $B65,'Outdoor Crop Seasonality'!$B$2:$B$138,0),match(C$2,'Outdoor Crop Seasonality'!$E$1:$P$1,0))*vlookup($B65,'Outdoor Crop Baseline'!$B:$C,2,false)/10^3*(1+index('Outdoor Crop Production NW'!$K$2:$O$137,match( $B65,'Outdoor Crop Production NW'!$D$2:$D$137,0),match( C$1,'Outdoor Crop Production NW'!$E$1:$I$1,0)))</f>
        <v>0</v>
      </c>
      <c r="D65" s="76">
        <f t="array" ref="D65">index('Outdoor Crop Seasonality'!$E$2:$P$138,match( $B65,'Outdoor Crop Seasonality'!$B$2:$B$138,0),match(D$2,'Outdoor Crop Seasonality'!$E$1:$P$1,0))*vlookup($B65,'Outdoor Crop Baseline'!$B:$C,2,false)/10^3*(1+index('Outdoor Crop Production NW'!$K$2:$O$137,match( $B65,'Outdoor Crop Production NW'!$D$2:$D$137,0),match( D$1,'Outdoor Crop Production NW'!$E$1:$I$1,0)))</f>
        <v>0</v>
      </c>
      <c r="E65" s="76">
        <f t="array" ref="E65">index('Outdoor Crop Seasonality'!$E$2:$P$138,match( $B65,'Outdoor Crop Seasonality'!$B$2:$B$138,0),match(E$2,'Outdoor Crop Seasonality'!$E$1:$P$1,0))*vlookup($B65,'Outdoor Crop Baseline'!$B:$C,2,false)/10^3*(1+index('Outdoor Crop Production NW'!$K$2:$O$137,match( $B65,'Outdoor Crop Production NW'!$D$2:$D$137,0),match( E$1,'Outdoor Crop Production NW'!$E$1:$I$1,0)))</f>
        <v>13.18762394</v>
      </c>
      <c r="F65" s="76">
        <f t="array" ref="F65">index('Outdoor Crop Seasonality'!$E$2:$P$138,match( $B65,'Outdoor Crop Seasonality'!$B$2:$B$138,0),match(F$2,'Outdoor Crop Seasonality'!$E$1:$P$1,0))*vlookup($B65,'Outdoor Crop Baseline'!$B:$C,2,false)/10^3*(1+index('Outdoor Crop Production NW'!$K$2:$O$137,match( $B65,'Outdoor Crop Production NW'!$D$2:$D$137,0),match( F$1,'Outdoor Crop Production NW'!$E$1:$I$1,0)))</f>
        <v>13.18762394</v>
      </c>
      <c r="G65" s="76">
        <f t="array" ref="G65">index('Outdoor Crop Seasonality'!$E$2:$P$138,match( $B65,'Outdoor Crop Seasonality'!$B$2:$B$138,0),match(G$2,'Outdoor Crop Seasonality'!$E$1:$P$1,0))*vlookup($B65,'Outdoor Crop Baseline'!$B:$C,2,false)/10^3*(1+index('Outdoor Crop Production NW'!$K$2:$O$137,match( $B65,'Outdoor Crop Production NW'!$D$2:$D$137,0),match( G$1,'Outdoor Crop Production NW'!$E$1:$I$1,0)))</f>
        <v>13.18762394</v>
      </c>
      <c r="H65" s="76">
        <f t="array" ref="H65">index('Outdoor Crop Seasonality'!$E$2:$P$138,match( $B65,'Outdoor Crop Seasonality'!$B$2:$B$138,0),match(H$2,'Outdoor Crop Seasonality'!$E$1:$P$1,0))*vlookup($B65,'Outdoor Crop Baseline'!$B:$C,2,false)/10^3*(1+index('Outdoor Crop Production NW'!$K$2:$O$137,match( $B65,'Outdoor Crop Production NW'!$D$2:$D$137,0),match( H$1,'Outdoor Crop Production NW'!$E$1:$I$1,0)))</f>
        <v>16.1285922</v>
      </c>
      <c r="I65" s="76">
        <f t="array" ref="I65">index('Outdoor Crop Seasonality'!$E$2:$P$138,match( $B65,'Outdoor Crop Seasonality'!$B$2:$B$138,0),match(I$2,'Outdoor Crop Seasonality'!$E$1:$P$1,0))*vlookup($B65,'Outdoor Crop Baseline'!$B:$C,2,false)/10^3*(1+index('Outdoor Crop Production NW'!$K$2:$O$137,match( $B65,'Outdoor Crop Production NW'!$D$2:$D$137,0),match( I$1,'Outdoor Crop Production NW'!$E$1:$I$1,0)))</f>
        <v>2.940968253</v>
      </c>
      <c r="J65" s="76">
        <f t="array" ref="J65">index('Outdoor Crop Seasonality'!$E$2:$P$138,match( $B65,'Outdoor Crop Seasonality'!$B$2:$B$138,0),match(J$2,'Outdoor Crop Seasonality'!$E$1:$P$1,0))*vlookup($B65,'Outdoor Crop Baseline'!$B:$C,2,false)/10^3*(1+index('Outdoor Crop Production NW'!$K$2:$O$137,match( $B65,'Outdoor Crop Production NW'!$D$2:$D$137,0),match( J$1,'Outdoor Crop Production NW'!$E$1:$I$1,0)))</f>
        <v>2.940968253</v>
      </c>
      <c r="K65" s="76">
        <f t="array" ref="K65">index('Outdoor Crop Seasonality'!$E$2:$P$138,match( $B65,'Outdoor Crop Seasonality'!$B$2:$B$138,0),match(K$2,'Outdoor Crop Seasonality'!$E$1:$P$1,0))*vlookup($B65,'Outdoor Crop Baseline'!$B:$C,2,false)/10^3*(1+index('Outdoor Crop Production NW'!$K$2:$O$137,match( $B65,'Outdoor Crop Production NW'!$D$2:$D$137,0),match( K$1,'Outdoor Crop Production NW'!$E$1:$I$1,0)))</f>
        <v>2.940968253</v>
      </c>
      <c r="L65" s="76">
        <f t="array" ref="L65">index('Outdoor Crop Seasonality'!$E$2:$P$138,match( $B65,'Outdoor Crop Seasonality'!$B$2:$B$138,0),match(L$2,'Outdoor Crop Seasonality'!$E$1:$P$1,0))*vlookup($B65,'Outdoor Crop Baseline'!$B:$C,2,false)/10^3*(1+index('Outdoor Crop Production NW'!$K$2:$O$137,match( $B65,'Outdoor Crop Production NW'!$D$2:$D$137,0),match( L$1,'Outdoor Crop Production NW'!$E$1:$I$1,0)))</f>
        <v>0</v>
      </c>
      <c r="M65" s="76">
        <f t="array" ref="M65">index('Outdoor Crop Seasonality'!$E$2:$P$138,match( $B65,'Outdoor Crop Seasonality'!$B$2:$B$138,0),match(M$2,'Outdoor Crop Seasonality'!$E$1:$P$1,0))*vlookup($B65,'Outdoor Crop Baseline'!$B:$C,2,false)/10^3*(1+index('Outdoor Crop Production NW'!$K$2:$O$137,match( $B65,'Outdoor Crop Production NW'!$D$2:$D$137,0),match( M$1,'Outdoor Crop Production NW'!$E$1:$I$1,0)))</f>
        <v>0</v>
      </c>
      <c r="N65" s="76">
        <f t="array" ref="N65">index('Outdoor Crop Seasonality'!$E$2:$P$138,match( $B65,'Outdoor Crop Seasonality'!$B$2:$B$138,0),match(N$2,'Outdoor Crop Seasonality'!$E$1:$P$1,0))*vlookup($B65,'Outdoor Crop Baseline'!$B:$C,2,false)/10^3*(1+index('Outdoor Crop Production NW'!$K$2:$O$137,match( $B65,'Outdoor Crop Production NW'!$D$2:$D$137,0),match( N$1,'Outdoor Crop Production NW'!$E$1:$I$1,0)))</f>
        <v>0</v>
      </c>
      <c r="O65" s="77">
        <f t="array" ref="O65">index('Outdoor Crop Seasonality'!$E$2:$P$138,match( $B65,'Outdoor Crop Seasonality'!$B$2:$B$138,0),match(O$2,'Outdoor Crop Seasonality'!$E$1:$P$1,0))*vlookup($B65,'Outdoor Crop Baseline'!$B:$C,2,false)/10^3*(1+index('Outdoor Crop Production NW'!$K$2:$O$137,match( $B65,'Outdoor Crop Production NW'!$D$2:$D$137,0),match( O$1,'Outdoor Crop Production NW'!$E$1:$I$1,0)))</f>
        <v>0</v>
      </c>
      <c r="P65" s="77">
        <f t="array" ref="P65">index('Outdoor Crop Seasonality'!$E$2:$P$138,match( $B65,'Outdoor Crop Seasonality'!$B$2:$B$138,0),match(P$2,'Outdoor Crop Seasonality'!$E$1:$P$1,0))*vlookup($B65,'Outdoor Crop Baseline'!$B:$C,2,false)/10^3*(1+index('Outdoor Crop Production NW'!$K$2:$O$137,match( $B65,'Outdoor Crop Production NW'!$D$2:$D$137,0),match( P$1,'Outdoor Crop Production NW'!$E$1:$I$1,0)))</f>
        <v>0</v>
      </c>
      <c r="Q65" s="77">
        <f t="array" ref="Q65">index('Outdoor Crop Seasonality'!$E$2:$P$138,match( $B65,'Outdoor Crop Seasonality'!$B$2:$B$138,0),match(Q$2,'Outdoor Crop Seasonality'!$E$1:$P$1,0))*vlookup($B65,'Outdoor Crop Baseline'!$B:$C,2,false)/10^3*(1+index('Outdoor Crop Production NW'!$K$2:$O$137,match( $B65,'Outdoor Crop Production NW'!$D$2:$D$137,0),match( Q$1,'Outdoor Crop Production NW'!$E$1:$I$1,0)))</f>
        <v>1.904247423</v>
      </c>
      <c r="R65" s="77">
        <f t="array" ref="R65">index('Outdoor Crop Seasonality'!$E$2:$P$138,match( $B65,'Outdoor Crop Seasonality'!$B$2:$B$138,0),match(R$2,'Outdoor Crop Seasonality'!$E$1:$P$1,0))*vlookup($B65,'Outdoor Crop Baseline'!$B:$C,2,false)/10^3*(1+index('Outdoor Crop Production NW'!$K$2:$O$137,match( $B65,'Outdoor Crop Production NW'!$D$2:$D$137,0),match( R$1,'Outdoor Crop Production NW'!$E$1:$I$1,0)))</f>
        <v>1.904247423</v>
      </c>
      <c r="S65" s="77">
        <f t="array" ref="S65">index('Outdoor Crop Seasonality'!$E$2:$P$138,match( $B65,'Outdoor Crop Seasonality'!$B$2:$B$138,0),match(S$2,'Outdoor Crop Seasonality'!$E$1:$P$1,0))*vlookup($B65,'Outdoor Crop Baseline'!$B:$C,2,false)/10^3*(1+index('Outdoor Crop Production NW'!$K$2:$O$137,match( $B65,'Outdoor Crop Production NW'!$D$2:$D$137,0),match( S$1,'Outdoor Crop Production NW'!$E$1:$I$1,0)))</f>
        <v>1.904247423</v>
      </c>
      <c r="T65" s="77">
        <f t="array" ref="T65">index('Outdoor Crop Seasonality'!$E$2:$P$138,match( $B65,'Outdoor Crop Seasonality'!$B$2:$B$138,0),match(T$2,'Outdoor Crop Seasonality'!$E$1:$P$1,0))*vlookup($B65,'Outdoor Crop Baseline'!$B:$C,2,false)/10^3*(1+index('Outdoor Crop Production NW'!$K$2:$O$137,match( $B65,'Outdoor Crop Production NW'!$D$2:$D$137,0),match( T$1,'Outdoor Crop Production NW'!$E$1:$I$1,0)))</f>
        <v>2.328913097</v>
      </c>
      <c r="U65" s="77">
        <f t="array" ref="U65">index('Outdoor Crop Seasonality'!$E$2:$P$138,match( $B65,'Outdoor Crop Seasonality'!$B$2:$B$138,0),match(U$2,'Outdoor Crop Seasonality'!$E$1:$P$1,0))*vlookup($B65,'Outdoor Crop Baseline'!$B:$C,2,false)/10^3*(1+index('Outdoor Crop Production NW'!$K$2:$O$137,match( $B65,'Outdoor Crop Production NW'!$D$2:$D$137,0),match( U$1,'Outdoor Crop Production NW'!$E$1:$I$1,0)))</f>
        <v>0.4246656745</v>
      </c>
      <c r="V65" s="77">
        <f t="array" ref="V65">index('Outdoor Crop Seasonality'!$E$2:$P$138,match( $B65,'Outdoor Crop Seasonality'!$B$2:$B$138,0),match(V$2,'Outdoor Crop Seasonality'!$E$1:$P$1,0))*vlookup($B65,'Outdoor Crop Baseline'!$B:$C,2,false)/10^3*(1+index('Outdoor Crop Production NW'!$K$2:$O$137,match( $B65,'Outdoor Crop Production NW'!$D$2:$D$137,0),match( V$1,'Outdoor Crop Production NW'!$E$1:$I$1,0)))</f>
        <v>0.4246656745</v>
      </c>
      <c r="W65" s="77">
        <f t="array" ref="W65">index('Outdoor Crop Seasonality'!$E$2:$P$138,match( $B65,'Outdoor Crop Seasonality'!$B$2:$B$138,0),match(W$2,'Outdoor Crop Seasonality'!$E$1:$P$1,0))*vlookup($B65,'Outdoor Crop Baseline'!$B:$C,2,false)/10^3*(1+index('Outdoor Crop Production NW'!$K$2:$O$137,match( $B65,'Outdoor Crop Production NW'!$D$2:$D$137,0),match( W$1,'Outdoor Crop Production NW'!$E$1:$I$1,0)))</f>
        <v>0.4246656745</v>
      </c>
      <c r="X65" s="77">
        <f t="array" ref="X65">index('Outdoor Crop Seasonality'!$E$2:$P$138,match( $B65,'Outdoor Crop Seasonality'!$B$2:$B$138,0),match(X$2,'Outdoor Crop Seasonality'!$E$1:$P$1,0))*vlookup($B65,'Outdoor Crop Baseline'!$B:$C,2,false)/10^3*(1+index('Outdoor Crop Production NW'!$K$2:$O$137,match( $B65,'Outdoor Crop Production NW'!$D$2:$D$137,0),match( X$1,'Outdoor Crop Production NW'!$E$1:$I$1,0)))</f>
        <v>0</v>
      </c>
      <c r="Y65" s="77">
        <f t="array" ref="Y65">index('Outdoor Crop Seasonality'!$E$2:$P$138,match( $B65,'Outdoor Crop Seasonality'!$B$2:$B$138,0),match(Y$2,'Outdoor Crop Seasonality'!$E$1:$P$1,0))*vlookup($B65,'Outdoor Crop Baseline'!$B:$C,2,false)/10^3*(1+index('Outdoor Crop Production NW'!$K$2:$O$137,match( $B65,'Outdoor Crop Production NW'!$D$2:$D$137,0),match( Y$1,'Outdoor Crop Production NW'!$E$1:$I$1,0)))</f>
        <v>0</v>
      </c>
      <c r="Z65" s="77">
        <f t="array" ref="Z65">index('Outdoor Crop Seasonality'!$E$2:$P$138,match( $B65,'Outdoor Crop Seasonality'!$B$2:$B$138,0),match(Z$2,'Outdoor Crop Seasonality'!$E$1:$P$1,0))*vlookup($B65,'Outdoor Crop Baseline'!$B:$C,2,false)/10^3*(1+index('Outdoor Crop Production NW'!$K$2:$O$137,match( $B65,'Outdoor Crop Production NW'!$D$2:$D$137,0),match( Z$1,'Outdoor Crop Production NW'!$E$1:$I$1,0)))</f>
        <v>0</v>
      </c>
    </row>
    <row r="66">
      <c r="A66" s="13" t="s">
        <v>160</v>
      </c>
      <c r="B66" s="13" t="s">
        <v>161</v>
      </c>
      <c r="C66" s="76">
        <f t="array" ref="C66">index('Outdoor Crop Seasonality'!$E$2:$P$138,match( $B66,'Outdoor Crop Seasonality'!$B$2:$B$138,0),match(C$2,'Outdoor Crop Seasonality'!$E$1:$P$1,0))*vlookup($B66,'Outdoor Crop Baseline'!$B:$C,2,false)/10^3*(1+index('Outdoor Crop Production NW'!$K$2:$O$137,match( $B66,'Outdoor Crop Production NW'!$D$2:$D$137,0),match( C$1,'Outdoor Crop Production NW'!$E$1:$I$1,0)))</f>
        <v>0.008637136124</v>
      </c>
      <c r="D66" s="76">
        <f t="array" ref="D66">index('Outdoor Crop Seasonality'!$E$2:$P$138,match( $B66,'Outdoor Crop Seasonality'!$B$2:$B$138,0),match(D$2,'Outdoor Crop Seasonality'!$E$1:$P$1,0))*vlookup($B66,'Outdoor Crop Baseline'!$B:$C,2,false)/10^3*(1+index('Outdoor Crop Production NW'!$K$2:$O$137,match( $B66,'Outdoor Crop Production NW'!$D$2:$D$137,0),match( D$1,'Outdoor Crop Production NW'!$E$1:$I$1,0)))</f>
        <v>0.008637136124</v>
      </c>
      <c r="E66" s="76">
        <f t="array" ref="E66">index('Outdoor Crop Seasonality'!$E$2:$P$138,match( $B66,'Outdoor Crop Seasonality'!$B$2:$B$138,0),match(E$2,'Outdoor Crop Seasonality'!$E$1:$P$1,0))*vlookup($B66,'Outdoor Crop Baseline'!$B:$C,2,false)/10^3*(1+index('Outdoor Crop Production NW'!$K$2:$O$137,match( $B66,'Outdoor Crop Production NW'!$D$2:$D$137,0),match( E$1,'Outdoor Crop Production NW'!$E$1:$I$1,0)))</f>
        <v>1.300197483</v>
      </c>
      <c r="F66" s="76">
        <f t="array" ref="F66">index('Outdoor Crop Seasonality'!$E$2:$P$138,match( $B66,'Outdoor Crop Seasonality'!$B$2:$B$138,0),match(F$2,'Outdoor Crop Seasonality'!$E$1:$P$1,0))*vlookup($B66,'Outdoor Crop Baseline'!$B:$C,2,false)/10^3*(1+index('Outdoor Crop Production NW'!$K$2:$O$137,match( $B66,'Outdoor Crop Production NW'!$D$2:$D$137,0),match( F$1,'Outdoor Crop Production NW'!$E$1:$I$1,0)))</f>
        <v>1.300197483</v>
      </c>
      <c r="G66" s="76">
        <f t="array" ref="G66">index('Outdoor Crop Seasonality'!$E$2:$P$138,match( $B66,'Outdoor Crop Seasonality'!$B$2:$B$138,0),match(G$2,'Outdoor Crop Seasonality'!$E$1:$P$1,0))*vlookup($B66,'Outdoor Crop Baseline'!$B:$C,2,false)/10^3*(1+index('Outdoor Crop Production NW'!$K$2:$O$137,match( $B66,'Outdoor Crop Production NW'!$D$2:$D$137,0),match( G$1,'Outdoor Crop Production NW'!$E$1:$I$1,0)))</f>
        <v>5.645289439</v>
      </c>
      <c r="H66" s="76">
        <f t="array" ref="H66">index('Outdoor Crop Seasonality'!$E$2:$P$138,match( $B66,'Outdoor Crop Seasonality'!$B$2:$B$138,0),match(H$2,'Outdoor Crop Seasonality'!$E$1:$P$1,0))*vlookup($B66,'Outdoor Crop Baseline'!$B:$C,2,false)/10^3*(1+index('Outdoor Crop Production NW'!$K$2:$O$137,match( $B66,'Outdoor Crop Production NW'!$D$2:$D$137,0),match( H$1,'Outdoor Crop Production NW'!$E$1:$I$1,0)))</f>
        <v>5.645289439</v>
      </c>
      <c r="I66" s="76">
        <f t="array" ref="I66">index('Outdoor Crop Seasonality'!$E$2:$P$138,match( $B66,'Outdoor Crop Seasonality'!$B$2:$B$138,0),match(I$2,'Outdoor Crop Seasonality'!$E$1:$P$1,0))*vlookup($B66,'Outdoor Crop Baseline'!$B:$C,2,false)/10^3*(1+index('Outdoor Crop Production NW'!$K$2:$O$137,match( $B66,'Outdoor Crop Production NW'!$D$2:$D$137,0),match( I$1,'Outdoor Crop Production NW'!$E$1:$I$1,0)))</f>
        <v>4.353729092</v>
      </c>
      <c r="J66" s="76">
        <f t="array" ref="J66">index('Outdoor Crop Seasonality'!$E$2:$P$138,match( $B66,'Outdoor Crop Seasonality'!$B$2:$B$138,0),match(J$2,'Outdoor Crop Seasonality'!$E$1:$P$1,0))*vlookup($B66,'Outdoor Crop Baseline'!$B:$C,2,false)/10^3*(1+index('Outdoor Crop Production NW'!$K$2:$O$137,match( $B66,'Outdoor Crop Production NW'!$D$2:$D$137,0),match( J$1,'Outdoor Crop Production NW'!$E$1:$I$1,0)))</f>
        <v>4.353729092</v>
      </c>
      <c r="K66" s="76">
        <f t="array" ref="K66">index('Outdoor Crop Seasonality'!$E$2:$P$138,match( $B66,'Outdoor Crop Seasonality'!$B$2:$B$138,0),match(K$2,'Outdoor Crop Seasonality'!$E$1:$P$1,0))*vlookup($B66,'Outdoor Crop Baseline'!$B:$C,2,false)/10^3*(1+index('Outdoor Crop Production NW'!$K$2:$O$137,match( $B66,'Outdoor Crop Production NW'!$D$2:$D$137,0),match( K$1,'Outdoor Crop Production NW'!$E$1:$I$1,0)))</f>
        <v>0.0961181816</v>
      </c>
      <c r="L66" s="76">
        <f t="array" ref="L66">index('Outdoor Crop Seasonality'!$E$2:$P$138,match( $B66,'Outdoor Crop Seasonality'!$B$2:$B$138,0),match(L$2,'Outdoor Crop Seasonality'!$E$1:$P$1,0))*vlookup($B66,'Outdoor Crop Baseline'!$B:$C,2,false)/10^3*(1+index('Outdoor Crop Production NW'!$K$2:$O$137,match( $B66,'Outdoor Crop Production NW'!$D$2:$D$137,0),match( L$1,'Outdoor Crop Production NW'!$E$1:$I$1,0)))</f>
        <v>0.0961181816</v>
      </c>
      <c r="M66" s="76">
        <f t="array" ref="M66">index('Outdoor Crop Seasonality'!$E$2:$P$138,match( $B66,'Outdoor Crop Seasonality'!$B$2:$B$138,0),match(M$2,'Outdoor Crop Seasonality'!$E$1:$P$1,0))*vlookup($B66,'Outdoor Crop Baseline'!$B:$C,2,false)/10^3*(1+index('Outdoor Crop Production NW'!$K$2:$O$137,match( $B66,'Outdoor Crop Production NW'!$D$2:$D$137,0),match( M$1,'Outdoor Crop Production NW'!$E$1:$I$1,0)))</f>
        <v>0.0961181816</v>
      </c>
      <c r="N66" s="76">
        <f t="array" ref="N66">index('Outdoor Crop Seasonality'!$E$2:$P$138,match( $B66,'Outdoor Crop Seasonality'!$B$2:$B$138,0),match(N$2,'Outdoor Crop Seasonality'!$E$1:$P$1,0))*vlookup($B66,'Outdoor Crop Baseline'!$B:$C,2,false)/10^3*(1+index('Outdoor Crop Production NW'!$K$2:$O$137,match( $B66,'Outdoor Crop Production NW'!$D$2:$D$137,0),match( N$1,'Outdoor Crop Production NW'!$E$1:$I$1,0)))</f>
        <v>0.0961181816</v>
      </c>
      <c r="O66" s="77">
        <f t="array" ref="O66">index('Outdoor Crop Seasonality'!$E$2:$P$138,match( $B66,'Outdoor Crop Seasonality'!$B$2:$B$138,0),match(O$2,'Outdoor Crop Seasonality'!$E$1:$P$1,0))*vlookup($B66,'Outdoor Crop Baseline'!$B:$C,2,false)/10^3*(1+index('Outdoor Crop Production NW'!$K$2:$O$137,match( $B66,'Outdoor Crop Production NW'!$D$2:$D$137,0),match( O$1,'Outdoor Crop Production NW'!$E$1:$I$1,0)))</f>
        <v>0</v>
      </c>
      <c r="P66" s="77">
        <f t="array" ref="P66">index('Outdoor Crop Seasonality'!$E$2:$P$138,match( $B66,'Outdoor Crop Seasonality'!$B$2:$B$138,0),match(P$2,'Outdoor Crop Seasonality'!$E$1:$P$1,0))*vlookup($B66,'Outdoor Crop Baseline'!$B:$C,2,false)/10^3*(1+index('Outdoor Crop Production NW'!$K$2:$O$137,match( $B66,'Outdoor Crop Production NW'!$D$2:$D$137,0),match( P$1,'Outdoor Crop Production NW'!$E$1:$I$1,0)))</f>
        <v>0</v>
      </c>
      <c r="Q66" s="77">
        <f t="array" ref="Q66">index('Outdoor Crop Seasonality'!$E$2:$P$138,match( $B66,'Outdoor Crop Seasonality'!$B$2:$B$138,0),match(Q$2,'Outdoor Crop Seasonality'!$E$1:$P$1,0))*vlookup($B66,'Outdoor Crop Baseline'!$B:$C,2,false)/10^3*(1+index('Outdoor Crop Production NW'!$K$2:$O$137,match( $B66,'Outdoor Crop Production NW'!$D$2:$D$137,0),match( Q$1,'Outdoor Crop Production NW'!$E$1:$I$1,0)))</f>
        <v>0</v>
      </c>
      <c r="R66" s="77">
        <f t="array" ref="R66">index('Outdoor Crop Seasonality'!$E$2:$P$138,match( $B66,'Outdoor Crop Seasonality'!$B$2:$B$138,0),match(R$2,'Outdoor Crop Seasonality'!$E$1:$P$1,0))*vlookup($B66,'Outdoor Crop Baseline'!$B:$C,2,false)/10^3*(1+index('Outdoor Crop Production NW'!$K$2:$O$137,match( $B66,'Outdoor Crop Production NW'!$D$2:$D$137,0),match( R$1,'Outdoor Crop Production NW'!$E$1:$I$1,0)))</f>
        <v>0</v>
      </c>
      <c r="S66" s="77">
        <f t="array" ref="S66">index('Outdoor Crop Seasonality'!$E$2:$P$138,match( $B66,'Outdoor Crop Seasonality'!$B$2:$B$138,0),match(S$2,'Outdoor Crop Seasonality'!$E$1:$P$1,0))*vlookup($B66,'Outdoor Crop Baseline'!$B:$C,2,false)/10^3*(1+index('Outdoor Crop Production NW'!$K$2:$O$137,match( $B66,'Outdoor Crop Production NW'!$D$2:$D$137,0),match( S$1,'Outdoor Crop Production NW'!$E$1:$I$1,0)))</f>
        <v>0</v>
      </c>
      <c r="T66" s="77">
        <f t="array" ref="T66">index('Outdoor Crop Seasonality'!$E$2:$P$138,match( $B66,'Outdoor Crop Seasonality'!$B$2:$B$138,0),match(T$2,'Outdoor Crop Seasonality'!$E$1:$P$1,0))*vlookup($B66,'Outdoor Crop Baseline'!$B:$C,2,false)/10^3*(1+index('Outdoor Crop Production NW'!$K$2:$O$137,match( $B66,'Outdoor Crop Production NW'!$D$2:$D$137,0),match( T$1,'Outdoor Crop Production NW'!$E$1:$I$1,0)))</f>
        <v>0</v>
      </c>
      <c r="U66" s="77">
        <f t="array" ref="U66">index('Outdoor Crop Seasonality'!$E$2:$P$138,match( $B66,'Outdoor Crop Seasonality'!$B$2:$B$138,0),match(U$2,'Outdoor Crop Seasonality'!$E$1:$P$1,0))*vlookup($B66,'Outdoor Crop Baseline'!$B:$C,2,false)/10^3*(1+index('Outdoor Crop Production NW'!$K$2:$O$137,match( $B66,'Outdoor Crop Production NW'!$D$2:$D$137,0),match( U$1,'Outdoor Crop Production NW'!$E$1:$I$1,0)))</f>
        <v>0</v>
      </c>
      <c r="V66" s="77">
        <f t="array" ref="V66">index('Outdoor Crop Seasonality'!$E$2:$P$138,match( $B66,'Outdoor Crop Seasonality'!$B$2:$B$138,0),match(V$2,'Outdoor Crop Seasonality'!$E$1:$P$1,0))*vlookup($B66,'Outdoor Crop Baseline'!$B:$C,2,false)/10^3*(1+index('Outdoor Crop Production NW'!$K$2:$O$137,match( $B66,'Outdoor Crop Production NW'!$D$2:$D$137,0),match( V$1,'Outdoor Crop Production NW'!$E$1:$I$1,0)))</f>
        <v>0</v>
      </c>
      <c r="W66" s="77">
        <f t="array" ref="W66">index('Outdoor Crop Seasonality'!$E$2:$P$138,match( $B66,'Outdoor Crop Seasonality'!$B$2:$B$138,0),match(W$2,'Outdoor Crop Seasonality'!$E$1:$P$1,0))*vlookup($B66,'Outdoor Crop Baseline'!$B:$C,2,false)/10^3*(1+index('Outdoor Crop Production NW'!$K$2:$O$137,match( $B66,'Outdoor Crop Production NW'!$D$2:$D$137,0),match( W$1,'Outdoor Crop Production NW'!$E$1:$I$1,0)))</f>
        <v>0</v>
      </c>
      <c r="X66" s="77">
        <f t="array" ref="X66">index('Outdoor Crop Seasonality'!$E$2:$P$138,match( $B66,'Outdoor Crop Seasonality'!$B$2:$B$138,0),match(X$2,'Outdoor Crop Seasonality'!$E$1:$P$1,0))*vlookup($B66,'Outdoor Crop Baseline'!$B:$C,2,false)/10^3*(1+index('Outdoor Crop Production NW'!$K$2:$O$137,match( $B66,'Outdoor Crop Production NW'!$D$2:$D$137,0),match( X$1,'Outdoor Crop Production NW'!$E$1:$I$1,0)))</f>
        <v>0</v>
      </c>
      <c r="Y66" s="77">
        <f t="array" ref="Y66">index('Outdoor Crop Seasonality'!$E$2:$P$138,match( $B66,'Outdoor Crop Seasonality'!$B$2:$B$138,0),match(Y$2,'Outdoor Crop Seasonality'!$E$1:$P$1,0))*vlookup($B66,'Outdoor Crop Baseline'!$B:$C,2,false)/10^3*(1+index('Outdoor Crop Production NW'!$K$2:$O$137,match( $B66,'Outdoor Crop Production NW'!$D$2:$D$137,0),match( Y$1,'Outdoor Crop Production NW'!$E$1:$I$1,0)))</f>
        <v>0</v>
      </c>
      <c r="Z66" s="77">
        <f t="array" ref="Z66">index('Outdoor Crop Seasonality'!$E$2:$P$138,match( $B66,'Outdoor Crop Seasonality'!$B$2:$B$138,0),match(Z$2,'Outdoor Crop Seasonality'!$E$1:$P$1,0))*vlookup($B66,'Outdoor Crop Baseline'!$B:$C,2,false)/10^3*(1+index('Outdoor Crop Production NW'!$K$2:$O$137,match( $B66,'Outdoor Crop Production NW'!$D$2:$D$137,0),match( Z$1,'Outdoor Crop Production NW'!$E$1:$I$1,0)))</f>
        <v>0</v>
      </c>
    </row>
    <row r="67">
      <c r="A67" s="13" t="s">
        <v>162</v>
      </c>
      <c r="B67" s="13" t="s">
        <v>163</v>
      </c>
      <c r="C67" s="76">
        <f t="array" ref="C67">index('Outdoor Crop Seasonality'!$E$2:$P$138,match( $B67,'Outdoor Crop Seasonality'!$B$2:$B$138,0),match(C$2,'Outdoor Crop Seasonality'!$E$1:$P$1,0))*vlookup($B67,'Outdoor Crop Baseline'!$B:$C,2,false)/10^3*(1+index('Outdoor Crop Production NW'!$K$2:$O$137,match( $B67,'Outdoor Crop Production NW'!$D$2:$D$137,0),match( C$1,'Outdoor Crop Production NW'!$E$1:$I$1,0)))</f>
        <v>218.8413689</v>
      </c>
      <c r="D67" s="76">
        <f t="array" ref="D67">index('Outdoor Crop Seasonality'!$E$2:$P$138,match( $B67,'Outdoor Crop Seasonality'!$B$2:$B$138,0),match(D$2,'Outdoor Crop Seasonality'!$E$1:$P$1,0))*vlookup($B67,'Outdoor Crop Baseline'!$B:$C,2,false)/10^3*(1+index('Outdoor Crop Production NW'!$K$2:$O$137,match( $B67,'Outdoor Crop Production NW'!$D$2:$D$137,0),match( D$1,'Outdoor Crop Production NW'!$E$1:$I$1,0)))</f>
        <v>218.8413689</v>
      </c>
      <c r="E67" s="76">
        <f t="array" ref="E67">index('Outdoor Crop Seasonality'!$E$2:$P$138,match( $B67,'Outdoor Crop Seasonality'!$B$2:$B$138,0),match(E$2,'Outdoor Crop Seasonality'!$E$1:$P$1,0))*vlookup($B67,'Outdoor Crop Baseline'!$B:$C,2,false)/10^3*(1+index('Outdoor Crop Production NW'!$K$2:$O$137,match( $B67,'Outdoor Crop Production NW'!$D$2:$D$137,0),match( E$1,'Outdoor Crop Production NW'!$E$1:$I$1,0)))</f>
        <v>1710.05572</v>
      </c>
      <c r="F67" s="76">
        <f t="array" ref="F67">index('Outdoor Crop Seasonality'!$E$2:$P$138,match( $B67,'Outdoor Crop Seasonality'!$B$2:$B$138,0),match(F$2,'Outdoor Crop Seasonality'!$E$1:$P$1,0))*vlookup($B67,'Outdoor Crop Baseline'!$B:$C,2,false)/10^3*(1+index('Outdoor Crop Production NW'!$K$2:$O$137,match( $B67,'Outdoor Crop Production NW'!$D$2:$D$137,0),match( F$1,'Outdoor Crop Production NW'!$E$1:$I$1,0)))</f>
        <v>1710.05572</v>
      </c>
      <c r="G67" s="76">
        <f t="array" ref="G67">index('Outdoor Crop Seasonality'!$E$2:$P$138,match( $B67,'Outdoor Crop Seasonality'!$B$2:$B$138,0),match(G$2,'Outdoor Crop Seasonality'!$E$1:$P$1,0))*vlookup($B67,'Outdoor Crop Baseline'!$B:$C,2,false)/10^3*(1+index('Outdoor Crop Production NW'!$K$2:$O$137,match( $B67,'Outdoor Crop Production NW'!$D$2:$D$137,0),match( G$1,'Outdoor Crop Production NW'!$E$1:$I$1,0)))</f>
        <v>1491.214351</v>
      </c>
      <c r="H67" s="76">
        <f t="array" ref="H67">index('Outdoor Crop Seasonality'!$E$2:$P$138,match( $B67,'Outdoor Crop Seasonality'!$B$2:$B$138,0),match(H$2,'Outdoor Crop Seasonality'!$E$1:$P$1,0))*vlookup($B67,'Outdoor Crop Baseline'!$B:$C,2,false)/10^3*(1+index('Outdoor Crop Production NW'!$K$2:$O$137,match( $B67,'Outdoor Crop Production NW'!$D$2:$D$137,0),match( H$1,'Outdoor Crop Production NW'!$E$1:$I$1,0)))</f>
        <v>1517.11058</v>
      </c>
      <c r="I67" s="76">
        <f t="array" ref="I67">index('Outdoor Crop Seasonality'!$E$2:$P$138,match( $B67,'Outdoor Crop Seasonality'!$B$2:$B$138,0),match(I$2,'Outdoor Crop Seasonality'!$E$1:$P$1,0))*vlookup($B67,'Outdoor Crop Baseline'!$B:$C,2,false)/10^3*(1+index('Outdoor Crop Production NW'!$K$2:$O$137,match( $B67,'Outdoor Crop Production NW'!$D$2:$D$137,0),match( I$1,'Outdoor Crop Production NW'!$E$1:$I$1,0)))</f>
        <v>25.89622865</v>
      </c>
      <c r="J67" s="76">
        <f t="array" ref="J67">index('Outdoor Crop Seasonality'!$E$2:$P$138,match( $B67,'Outdoor Crop Seasonality'!$B$2:$B$138,0),match(J$2,'Outdoor Crop Seasonality'!$E$1:$P$1,0))*vlookup($B67,'Outdoor Crop Baseline'!$B:$C,2,false)/10^3*(1+index('Outdoor Crop Production NW'!$K$2:$O$137,match( $B67,'Outdoor Crop Production NW'!$D$2:$D$137,0),match( J$1,'Outdoor Crop Production NW'!$E$1:$I$1,0)))</f>
        <v>25.89622865</v>
      </c>
      <c r="K67" s="76">
        <f t="array" ref="K67">index('Outdoor Crop Seasonality'!$E$2:$P$138,match( $B67,'Outdoor Crop Seasonality'!$B$2:$B$138,0),match(K$2,'Outdoor Crop Seasonality'!$E$1:$P$1,0))*vlookup($B67,'Outdoor Crop Baseline'!$B:$C,2,false)/10^3*(1+index('Outdoor Crop Production NW'!$K$2:$O$137,match( $B67,'Outdoor Crop Production NW'!$D$2:$D$137,0),match( K$1,'Outdoor Crop Production NW'!$E$1:$I$1,0)))</f>
        <v>25.89622865</v>
      </c>
      <c r="L67" s="76">
        <f t="array" ref="L67">index('Outdoor Crop Seasonality'!$E$2:$P$138,match( $B67,'Outdoor Crop Seasonality'!$B$2:$B$138,0),match(L$2,'Outdoor Crop Seasonality'!$E$1:$P$1,0))*vlookup($B67,'Outdoor Crop Baseline'!$B:$C,2,false)/10^3*(1+index('Outdoor Crop Production NW'!$K$2:$O$137,match( $B67,'Outdoor Crop Production NW'!$D$2:$D$137,0),match( L$1,'Outdoor Crop Production NW'!$E$1:$I$1,0)))</f>
        <v>0</v>
      </c>
      <c r="M67" s="76">
        <f t="array" ref="M67">index('Outdoor Crop Seasonality'!$E$2:$P$138,match( $B67,'Outdoor Crop Seasonality'!$B$2:$B$138,0),match(M$2,'Outdoor Crop Seasonality'!$E$1:$P$1,0))*vlookup($B67,'Outdoor Crop Baseline'!$B:$C,2,false)/10^3*(1+index('Outdoor Crop Production NW'!$K$2:$O$137,match( $B67,'Outdoor Crop Production NW'!$D$2:$D$137,0),match( M$1,'Outdoor Crop Production NW'!$E$1:$I$1,0)))</f>
        <v>0</v>
      </c>
      <c r="N67" s="76">
        <f t="array" ref="N67">index('Outdoor Crop Seasonality'!$E$2:$P$138,match( $B67,'Outdoor Crop Seasonality'!$B$2:$B$138,0),match(N$2,'Outdoor Crop Seasonality'!$E$1:$P$1,0))*vlookup($B67,'Outdoor Crop Baseline'!$B:$C,2,false)/10^3*(1+index('Outdoor Crop Production NW'!$K$2:$O$137,match( $B67,'Outdoor Crop Production NW'!$D$2:$D$137,0),match( N$1,'Outdoor Crop Production NW'!$E$1:$I$1,0)))</f>
        <v>0</v>
      </c>
      <c r="O67" s="77">
        <f t="array" ref="O67">index('Outdoor Crop Seasonality'!$E$2:$P$138,match( $B67,'Outdoor Crop Seasonality'!$B$2:$B$138,0),match(O$2,'Outdoor Crop Seasonality'!$E$1:$P$1,0))*vlookup($B67,'Outdoor Crop Baseline'!$B:$C,2,false)/10^3*(1+index('Outdoor Crop Production NW'!$K$2:$O$137,match( $B67,'Outdoor Crop Production NW'!$D$2:$D$137,0),match( O$1,'Outdoor Crop Production NW'!$E$1:$I$1,0)))</f>
        <v>34.28453907</v>
      </c>
      <c r="P67" s="77">
        <f t="array" ref="P67">index('Outdoor Crop Seasonality'!$E$2:$P$138,match( $B67,'Outdoor Crop Seasonality'!$B$2:$B$138,0),match(P$2,'Outdoor Crop Seasonality'!$E$1:$P$1,0))*vlookup($B67,'Outdoor Crop Baseline'!$B:$C,2,false)/10^3*(1+index('Outdoor Crop Production NW'!$K$2:$O$137,match( $B67,'Outdoor Crop Production NW'!$D$2:$D$137,0),match( P$1,'Outdoor Crop Production NW'!$E$1:$I$1,0)))</f>
        <v>34.28453907</v>
      </c>
      <c r="Q67" s="77">
        <f t="array" ref="Q67">index('Outdoor Crop Seasonality'!$E$2:$P$138,match( $B67,'Outdoor Crop Seasonality'!$B$2:$B$138,0),match(Q$2,'Outdoor Crop Seasonality'!$E$1:$P$1,0))*vlookup($B67,'Outdoor Crop Baseline'!$B:$C,2,false)/10^3*(1+index('Outdoor Crop Production NW'!$K$2:$O$137,match( $B67,'Outdoor Crop Production NW'!$D$2:$D$137,0),match( Q$1,'Outdoor Crop Production NW'!$E$1:$I$1,0)))</f>
        <v>267.9039729</v>
      </c>
      <c r="R67" s="77">
        <f t="array" ref="R67">index('Outdoor Crop Seasonality'!$E$2:$P$138,match( $B67,'Outdoor Crop Seasonality'!$B$2:$B$138,0),match(R$2,'Outdoor Crop Seasonality'!$E$1:$P$1,0))*vlookup($B67,'Outdoor Crop Baseline'!$B:$C,2,false)/10^3*(1+index('Outdoor Crop Production NW'!$K$2:$O$137,match( $B67,'Outdoor Crop Production NW'!$D$2:$D$137,0),match( R$1,'Outdoor Crop Production NW'!$E$1:$I$1,0)))</f>
        <v>267.9039729</v>
      </c>
      <c r="S67" s="77">
        <f t="array" ref="S67">index('Outdoor Crop Seasonality'!$E$2:$P$138,match( $B67,'Outdoor Crop Seasonality'!$B$2:$B$138,0),match(S$2,'Outdoor Crop Seasonality'!$E$1:$P$1,0))*vlookup($B67,'Outdoor Crop Baseline'!$B:$C,2,false)/10^3*(1+index('Outdoor Crop Production NW'!$K$2:$O$137,match( $B67,'Outdoor Crop Production NW'!$D$2:$D$137,0),match( S$1,'Outdoor Crop Production NW'!$E$1:$I$1,0)))</f>
        <v>233.6194338</v>
      </c>
      <c r="T67" s="77">
        <f t="array" ref="T67">index('Outdoor Crop Seasonality'!$E$2:$P$138,match( $B67,'Outdoor Crop Seasonality'!$B$2:$B$138,0),match(T$2,'Outdoor Crop Seasonality'!$E$1:$P$1,0))*vlookup($B67,'Outdoor Crop Baseline'!$B:$C,2,false)/10^3*(1+index('Outdoor Crop Production NW'!$K$2:$O$137,match( $B67,'Outdoor Crop Production NW'!$D$2:$D$137,0),match( T$1,'Outdoor Crop Production NW'!$E$1:$I$1,0)))</f>
        <v>237.6764376</v>
      </c>
      <c r="U67" s="77">
        <f t="array" ref="U67">index('Outdoor Crop Seasonality'!$E$2:$P$138,match( $B67,'Outdoor Crop Seasonality'!$B$2:$B$138,0),match(U$2,'Outdoor Crop Seasonality'!$E$1:$P$1,0))*vlookup($B67,'Outdoor Crop Baseline'!$B:$C,2,false)/10^3*(1+index('Outdoor Crop Production NW'!$K$2:$O$137,match( $B67,'Outdoor Crop Production NW'!$D$2:$D$137,0),match( U$1,'Outdoor Crop Production NW'!$E$1:$I$1,0)))</f>
        <v>4.05700379</v>
      </c>
      <c r="V67" s="77">
        <f t="array" ref="V67">index('Outdoor Crop Seasonality'!$E$2:$P$138,match( $B67,'Outdoor Crop Seasonality'!$B$2:$B$138,0),match(V$2,'Outdoor Crop Seasonality'!$E$1:$P$1,0))*vlookup($B67,'Outdoor Crop Baseline'!$B:$C,2,false)/10^3*(1+index('Outdoor Crop Production NW'!$K$2:$O$137,match( $B67,'Outdoor Crop Production NW'!$D$2:$D$137,0),match( V$1,'Outdoor Crop Production NW'!$E$1:$I$1,0)))</f>
        <v>4.05700379</v>
      </c>
      <c r="W67" s="77">
        <f t="array" ref="W67">index('Outdoor Crop Seasonality'!$E$2:$P$138,match( $B67,'Outdoor Crop Seasonality'!$B$2:$B$138,0),match(W$2,'Outdoor Crop Seasonality'!$E$1:$P$1,0))*vlookup($B67,'Outdoor Crop Baseline'!$B:$C,2,false)/10^3*(1+index('Outdoor Crop Production NW'!$K$2:$O$137,match( $B67,'Outdoor Crop Production NW'!$D$2:$D$137,0),match( W$1,'Outdoor Crop Production NW'!$E$1:$I$1,0)))</f>
        <v>4.05700379</v>
      </c>
      <c r="X67" s="77">
        <f t="array" ref="X67">index('Outdoor Crop Seasonality'!$E$2:$P$138,match( $B67,'Outdoor Crop Seasonality'!$B$2:$B$138,0),match(X$2,'Outdoor Crop Seasonality'!$E$1:$P$1,0))*vlookup($B67,'Outdoor Crop Baseline'!$B:$C,2,false)/10^3*(1+index('Outdoor Crop Production NW'!$K$2:$O$137,match( $B67,'Outdoor Crop Production NW'!$D$2:$D$137,0),match( X$1,'Outdoor Crop Production NW'!$E$1:$I$1,0)))</f>
        <v>0</v>
      </c>
      <c r="Y67" s="77">
        <f t="array" ref="Y67">index('Outdoor Crop Seasonality'!$E$2:$P$138,match( $B67,'Outdoor Crop Seasonality'!$B$2:$B$138,0),match(Y$2,'Outdoor Crop Seasonality'!$E$1:$P$1,0))*vlookup($B67,'Outdoor Crop Baseline'!$B:$C,2,false)/10^3*(1+index('Outdoor Crop Production NW'!$K$2:$O$137,match( $B67,'Outdoor Crop Production NW'!$D$2:$D$137,0),match( Y$1,'Outdoor Crop Production NW'!$E$1:$I$1,0)))</f>
        <v>0</v>
      </c>
      <c r="Z67" s="77">
        <f t="array" ref="Z67">index('Outdoor Crop Seasonality'!$E$2:$P$138,match( $B67,'Outdoor Crop Seasonality'!$B$2:$B$138,0),match(Z$2,'Outdoor Crop Seasonality'!$E$1:$P$1,0))*vlookup($B67,'Outdoor Crop Baseline'!$B:$C,2,false)/10^3*(1+index('Outdoor Crop Production NW'!$K$2:$O$137,match( $B67,'Outdoor Crop Production NW'!$D$2:$D$137,0),match( Z$1,'Outdoor Crop Production NW'!$E$1:$I$1,0)))</f>
        <v>0</v>
      </c>
    </row>
    <row r="68">
      <c r="A68" s="13" t="s">
        <v>164</v>
      </c>
      <c r="B68" s="13" t="s">
        <v>165</v>
      </c>
      <c r="C68" s="76">
        <f t="array" ref="C68">index('Outdoor Crop Seasonality'!$E$2:$P$138,match( $B68,'Outdoor Crop Seasonality'!$B$2:$B$138,0),match(C$2,'Outdoor Crop Seasonality'!$E$1:$P$1,0))*vlookup($B68,'Outdoor Crop Baseline'!$B:$C,2,false)/10^3*(1+index('Outdoor Crop Production NW'!$K$2:$O$137,match( $B68,'Outdoor Crop Production NW'!$D$2:$D$137,0),match( C$1,'Outdoor Crop Production NW'!$E$1:$I$1,0)))</f>
        <v>0</v>
      </c>
      <c r="D68" s="76">
        <f t="array" ref="D68">index('Outdoor Crop Seasonality'!$E$2:$P$138,match( $B68,'Outdoor Crop Seasonality'!$B$2:$B$138,0),match(D$2,'Outdoor Crop Seasonality'!$E$1:$P$1,0))*vlookup($B68,'Outdoor Crop Baseline'!$B:$C,2,false)/10^3*(1+index('Outdoor Crop Production NW'!$K$2:$O$137,match( $B68,'Outdoor Crop Production NW'!$D$2:$D$137,0),match( D$1,'Outdoor Crop Production NW'!$E$1:$I$1,0)))</f>
        <v>0</v>
      </c>
      <c r="E68" s="76">
        <f t="array" ref="E68">index('Outdoor Crop Seasonality'!$E$2:$P$138,match( $B68,'Outdoor Crop Seasonality'!$B$2:$B$138,0),match(E$2,'Outdoor Crop Seasonality'!$E$1:$P$1,0))*vlookup($B68,'Outdoor Crop Baseline'!$B:$C,2,false)/10^3*(1+index('Outdoor Crop Production NW'!$K$2:$O$137,match( $B68,'Outdoor Crop Production NW'!$D$2:$D$137,0),match( E$1,'Outdoor Crop Production NW'!$E$1:$I$1,0)))</f>
        <v>3.027714673</v>
      </c>
      <c r="F68" s="76">
        <f t="array" ref="F68">index('Outdoor Crop Seasonality'!$E$2:$P$138,match( $B68,'Outdoor Crop Seasonality'!$B$2:$B$138,0),match(F$2,'Outdoor Crop Seasonality'!$E$1:$P$1,0))*vlookup($B68,'Outdoor Crop Baseline'!$B:$C,2,false)/10^3*(1+index('Outdoor Crop Production NW'!$K$2:$O$137,match( $B68,'Outdoor Crop Production NW'!$D$2:$D$137,0),match( F$1,'Outdoor Crop Production NW'!$E$1:$I$1,0)))</f>
        <v>3.027714673</v>
      </c>
      <c r="G68" s="76">
        <f t="array" ref="G68">index('Outdoor Crop Seasonality'!$E$2:$P$138,match( $B68,'Outdoor Crop Seasonality'!$B$2:$B$138,0),match(G$2,'Outdoor Crop Seasonality'!$E$1:$P$1,0))*vlookup($B68,'Outdoor Crop Baseline'!$B:$C,2,false)/10^3*(1+index('Outdoor Crop Production NW'!$K$2:$O$137,match( $B68,'Outdoor Crop Production NW'!$D$2:$D$137,0),match( G$1,'Outdoor Crop Production NW'!$E$1:$I$1,0)))</f>
        <v>3.027714673</v>
      </c>
      <c r="H68" s="76">
        <f t="array" ref="H68">index('Outdoor Crop Seasonality'!$E$2:$P$138,match( $B68,'Outdoor Crop Seasonality'!$B$2:$B$138,0),match(H$2,'Outdoor Crop Seasonality'!$E$1:$P$1,0))*vlookup($B68,'Outdoor Crop Baseline'!$B:$C,2,false)/10^3*(1+index('Outdoor Crop Production NW'!$K$2:$O$137,match( $B68,'Outdoor Crop Production NW'!$D$2:$D$137,0),match( H$1,'Outdoor Crop Production NW'!$E$1:$I$1,0)))</f>
        <v>3.387628325</v>
      </c>
      <c r="I68" s="76">
        <f t="array" ref="I68">index('Outdoor Crop Seasonality'!$E$2:$P$138,match( $B68,'Outdoor Crop Seasonality'!$B$2:$B$138,0),match(I$2,'Outdoor Crop Seasonality'!$E$1:$P$1,0))*vlookup($B68,'Outdoor Crop Baseline'!$B:$C,2,false)/10^3*(1+index('Outdoor Crop Production NW'!$K$2:$O$137,match( $B68,'Outdoor Crop Production NW'!$D$2:$D$137,0),match( I$1,'Outdoor Crop Production NW'!$E$1:$I$1,0)))</f>
        <v>0.3599136523</v>
      </c>
      <c r="J68" s="76">
        <f t="array" ref="J68">index('Outdoor Crop Seasonality'!$E$2:$P$138,match( $B68,'Outdoor Crop Seasonality'!$B$2:$B$138,0),match(J$2,'Outdoor Crop Seasonality'!$E$1:$P$1,0))*vlookup($B68,'Outdoor Crop Baseline'!$B:$C,2,false)/10^3*(1+index('Outdoor Crop Production NW'!$K$2:$O$137,match( $B68,'Outdoor Crop Production NW'!$D$2:$D$137,0),match( J$1,'Outdoor Crop Production NW'!$E$1:$I$1,0)))</f>
        <v>0.3599136523</v>
      </c>
      <c r="K68" s="76">
        <f t="array" ref="K68">index('Outdoor Crop Seasonality'!$E$2:$P$138,match( $B68,'Outdoor Crop Seasonality'!$B$2:$B$138,0),match(K$2,'Outdoor Crop Seasonality'!$E$1:$P$1,0))*vlookup($B68,'Outdoor Crop Baseline'!$B:$C,2,false)/10^3*(1+index('Outdoor Crop Production NW'!$K$2:$O$137,match( $B68,'Outdoor Crop Production NW'!$D$2:$D$137,0),match( K$1,'Outdoor Crop Production NW'!$E$1:$I$1,0)))</f>
        <v>2.478101637</v>
      </c>
      <c r="L68" s="76">
        <f t="array" ref="L68">index('Outdoor Crop Seasonality'!$E$2:$P$138,match( $B68,'Outdoor Crop Seasonality'!$B$2:$B$138,0),match(L$2,'Outdoor Crop Seasonality'!$E$1:$P$1,0))*vlookup($B68,'Outdoor Crop Baseline'!$B:$C,2,false)/10^3*(1+index('Outdoor Crop Production NW'!$K$2:$O$137,match( $B68,'Outdoor Crop Production NW'!$D$2:$D$137,0),match( L$1,'Outdoor Crop Production NW'!$E$1:$I$1,0)))</f>
        <v>2.118187985</v>
      </c>
      <c r="M68" s="76">
        <f t="array" ref="M68">index('Outdoor Crop Seasonality'!$E$2:$P$138,match( $B68,'Outdoor Crop Seasonality'!$B$2:$B$138,0),match(M$2,'Outdoor Crop Seasonality'!$E$1:$P$1,0))*vlookup($B68,'Outdoor Crop Baseline'!$B:$C,2,false)/10^3*(1+index('Outdoor Crop Production NW'!$K$2:$O$137,match( $B68,'Outdoor Crop Production NW'!$D$2:$D$137,0),match( M$1,'Outdoor Crop Production NW'!$E$1:$I$1,0)))</f>
        <v>2.118187985</v>
      </c>
      <c r="N68" s="76">
        <f t="array" ref="N68">index('Outdoor Crop Seasonality'!$E$2:$P$138,match( $B68,'Outdoor Crop Seasonality'!$B$2:$B$138,0),match(N$2,'Outdoor Crop Seasonality'!$E$1:$P$1,0))*vlookup($B68,'Outdoor Crop Baseline'!$B:$C,2,false)/10^3*(1+index('Outdoor Crop Production NW'!$K$2:$O$137,match( $B68,'Outdoor Crop Production NW'!$D$2:$D$137,0),match( N$1,'Outdoor Crop Production NW'!$E$1:$I$1,0)))</f>
        <v>2.118187985</v>
      </c>
      <c r="O68" s="77">
        <f t="array" ref="O68">index('Outdoor Crop Seasonality'!$E$2:$P$138,match( $B68,'Outdoor Crop Seasonality'!$B$2:$B$138,0),match(O$2,'Outdoor Crop Seasonality'!$E$1:$P$1,0))*vlookup($B68,'Outdoor Crop Baseline'!$B:$C,2,false)/10^3*(1+index('Outdoor Crop Production NW'!$K$2:$O$137,match( $B68,'Outdoor Crop Production NW'!$D$2:$D$137,0),match( O$1,'Outdoor Crop Production NW'!$E$1:$I$1,0)))</f>
        <v>0</v>
      </c>
      <c r="P68" s="77">
        <f t="array" ref="P68">index('Outdoor Crop Seasonality'!$E$2:$P$138,match( $B68,'Outdoor Crop Seasonality'!$B$2:$B$138,0),match(P$2,'Outdoor Crop Seasonality'!$E$1:$P$1,0))*vlookup($B68,'Outdoor Crop Baseline'!$B:$C,2,false)/10^3*(1+index('Outdoor Crop Production NW'!$K$2:$O$137,match( $B68,'Outdoor Crop Production NW'!$D$2:$D$137,0),match( P$1,'Outdoor Crop Production NW'!$E$1:$I$1,0)))</f>
        <v>0</v>
      </c>
      <c r="Q68" s="77">
        <f t="array" ref="Q68">index('Outdoor Crop Seasonality'!$E$2:$P$138,match( $B68,'Outdoor Crop Seasonality'!$B$2:$B$138,0),match(Q$2,'Outdoor Crop Seasonality'!$E$1:$P$1,0))*vlookup($B68,'Outdoor Crop Baseline'!$B:$C,2,false)/10^3*(1+index('Outdoor Crop Production NW'!$K$2:$O$137,match( $B68,'Outdoor Crop Production NW'!$D$2:$D$137,0),match( Q$1,'Outdoor Crop Production NW'!$E$1:$I$1,0)))</f>
        <v>0</v>
      </c>
      <c r="R68" s="77">
        <f t="array" ref="R68">index('Outdoor Crop Seasonality'!$E$2:$P$138,match( $B68,'Outdoor Crop Seasonality'!$B$2:$B$138,0),match(R$2,'Outdoor Crop Seasonality'!$E$1:$P$1,0))*vlookup($B68,'Outdoor Crop Baseline'!$B:$C,2,false)/10^3*(1+index('Outdoor Crop Production NW'!$K$2:$O$137,match( $B68,'Outdoor Crop Production NW'!$D$2:$D$137,0),match( R$1,'Outdoor Crop Production NW'!$E$1:$I$1,0)))</f>
        <v>0</v>
      </c>
      <c r="S68" s="77">
        <f t="array" ref="S68">index('Outdoor Crop Seasonality'!$E$2:$P$138,match( $B68,'Outdoor Crop Seasonality'!$B$2:$B$138,0),match(S$2,'Outdoor Crop Seasonality'!$E$1:$P$1,0))*vlookup($B68,'Outdoor Crop Baseline'!$B:$C,2,false)/10^3*(1+index('Outdoor Crop Production NW'!$K$2:$O$137,match( $B68,'Outdoor Crop Production NW'!$D$2:$D$137,0),match( S$1,'Outdoor Crop Production NW'!$E$1:$I$1,0)))</f>
        <v>0</v>
      </c>
      <c r="T68" s="77">
        <f t="array" ref="T68">index('Outdoor Crop Seasonality'!$E$2:$P$138,match( $B68,'Outdoor Crop Seasonality'!$B$2:$B$138,0),match(T$2,'Outdoor Crop Seasonality'!$E$1:$P$1,0))*vlookup($B68,'Outdoor Crop Baseline'!$B:$C,2,false)/10^3*(1+index('Outdoor Crop Production NW'!$K$2:$O$137,match( $B68,'Outdoor Crop Production NW'!$D$2:$D$137,0),match( T$1,'Outdoor Crop Production NW'!$E$1:$I$1,0)))</f>
        <v>0</v>
      </c>
      <c r="U68" s="77">
        <f t="array" ref="U68">index('Outdoor Crop Seasonality'!$E$2:$P$138,match( $B68,'Outdoor Crop Seasonality'!$B$2:$B$138,0),match(U$2,'Outdoor Crop Seasonality'!$E$1:$P$1,0))*vlookup($B68,'Outdoor Crop Baseline'!$B:$C,2,false)/10^3*(1+index('Outdoor Crop Production NW'!$K$2:$O$137,match( $B68,'Outdoor Crop Production NW'!$D$2:$D$137,0),match( U$1,'Outdoor Crop Production NW'!$E$1:$I$1,0)))</f>
        <v>0</v>
      </c>
      <c r="V68" s="77">
        <f t="array" ref="V68">index('Outdoor Crop Seasonality'!$E$2:$P$138,match( $B68,'Outdoor Crop Seasonality'!$B$2:$B$138,0),match(V$2,'Outdoor Crop Seasonality'!$E$1:$P$1,0))*vlookup($B68,'Outdoor Crop Baseline'!$B:$C,2,false)/10^3*(1+index('Outdoor Crop Production NW'!$K$2:$O$137,match( $B68,'Outdoor Crop Production NW'!$D$2:$D$137,0),match( V$1,'Outdoor Crop Production NW'!$E$1:$I$1,0)))</f>
        <v>0</v>
      </c>
      <c r="W68" s="77">
        <f t="array" ref="W68">index('Outdoor Crop Seasonality'!$E$2:$P$138,match( $B68,'Outdoor Crop Seasonality'!$B$2:$B$138,0),match(W$2,'Outdoor Crop Seasonality'!$E$1:$P$1,0))*vlookup($B68,'Outdoor Crop Baseline'!$B:$C,2,false)/10^3*(1+index('Outdoor Crop Production NW'!$K$2:$O$137,match( $B68,'Outdoor Crop Production NW'!$D$2:$D$137,0),match( W$1,'Outdoor Crop Production NW'!$E$1:$I$1,0)))</f>
        <v>0</v>
      </c>
      <c r="X68" s="77">
        <f t="array" ref="X68">index('Outdoor Crop Seasonality'!$E$2:$P$138,match( $B68,'Outdoor Crop Seasonality'!$B$2:$B$138,0),match(X$2,'Outdoor Crop Seasonality'!$E$1:$P$1,0))*vlookup($B68,'Outdoor Crop Baseline'!$B:$C,2,false)/10^3*(1+index('Outdoor Crop Production NW'!$K$2:$O$137,match( $B68,'Outdoor Crop Production NW'!$D$2:$D$137,0),match( X$1,'Outdoor Crop Production NW'!$E$1:$I$1,0)))</f>
        <v>0</v>
      </c>
      <c r="Y68" s="77">
        <f t="array" ref="Y68">index('Outdoor Crop Seasonality'!$E$2:$P$138,match( $B68,'Outdoor Crop Seasonality'!$B$2:$B$138,0),match(Y$2,'Outdoor Crop Seasonality'!$E$1:$P$1,0))*vlookup($B68,'Outdoor Crop Baseline'!$B:$C,2,false)/10^3*(1+index('Outdoor Crop Production NW'!$K$2:$O$137,match( $B68,'Outdoor Crop Production NW'!$D$2:$D$137,0),match( Y$1,'Outdoor Crop Production NW'!$E$1:$I$1,0)))</f>
        <v>0</v>
      </c>
      <c r="Z68" s="77">
        <f t="array" ref="Z68">index('Outdoor Crop Seasonality'!$E$2:$P$138,match( $B68,'Outdoor Crop Seasonality'!$B$2:$B$138,0),match(Z$2,'Outdoor Crop Seasonality'!$E$1:$P$1,0))*vlookup($B68,'Outdoor Crop Baseline'!$B:$C,2,false)/10^3*(1+index('Outdoor Crop Production NW'!$K$2:$O$137,match( $B68,'Outdoor Crop Production NW'!$D$2:$D$137,0),match( Z$1,'Outdoor Crop Production NW'!$E$1:$I$1,0)))</f>
        <v>0</v>
      </c>
    </row>
    <row r="69">
      <c r="A69" s="13" t="s">
        <v>166</v>
      </c>
      <c r="B69" s="13" t="s">
        <v>167</v>
      </c>
      <c r="C69" s="76">
        <f t="array" ref="C69">index('Outdoor Crop Seasonality'!$E$2:$P$138,match( $B69,'Outdoor Crop Seasonality'!$B$2:$B$138,0),match(C$2,'Outdoor Crop Seasonality'!$E$1:$P$1,0))*vlookup($B69,'Outdoor Crop Baseline'!$B:$C,2,false)/10^3*(1+index('Outdoor Crop Production NW'!$K$2:$O$137,match( $B69,'Outdoor Crop Production NW'!$D$2:$D$137,0),match( C$1,'Outdoor Crop Production NW'!$E$1:$I$1,0)))</f>
        <v>0</v>
      </c>
      <c r="D69" s="76">
        <f t="array" ref="D69">index('Outdoor Crop Seasonality'!$E$2:$P$138,match( $B69,'Outdoor Crop Seasonality'!$B$2:$B$138,0),match(D$2,'Outdoor Crop Seasonality'!$E$1:$P$1,0))*vlookup($B69,'Outdoor Crop Baseline'!$B:$C,2,false)/10^3*(1+index('Outdoor Crop Production NW'!$K$2:$O$137,match( $B69,'Outdoor Crop Production NW'!$D$2:$D$137,0),match( D$1,'Outdoor Crop Production NW'!$E$1:$I$1,0)))</f>
        <v>0</v>
      </c>
      <c r="E69" s="76">
        <f t="array" ref="E69">index('Outdoor Crop Seasonality'!$E$2:$P$138,match( $B69,'Outdoor Crop Seasonality'!$B$2:$B$138,0),match(E$2,'Outdoor Crop Seasonality'!$E$1:$P$1,0))*vlookup($B69,'Outdoor Crop Baseline'!$B:$C,2,false)/10^3*(1+index('Outdoor Crop Production NW'!$K$2:$O$137,match( $B69,'Outdoor Crop Production NW'!$D$2:$D$137,0),match( E$1,'Outdoor Crop Production NW'!$E$1:$I$1,0)))</f>
        <v>0.001668055856</v>
      </c>
      <c r="F69" s="76">
        <f t="array" ref="F69">index('Outdoor Crop Seasonality'!$E$2:$P$138,match( $B69,'Outdoor Crop Seasonality'!$B$2:$B$138,0),match(F$2,'Outdoor Crop Seasonality'!$E$1:$P$1,0))*vlookup($B69,'Outdoor Crop Baseline'!$B:$C,2,false)/10^3*(1+index('Outdoor Crop Production NW'!$K$2:$O$137,match( $B69,'Outdoor Crop Production NW'!$D$2:$D$137,0),match( F$1,'Outdoor Crop Production NW'!$E$1:$I$1,0)))</f>
        <v>0.001668055856</v>
      </c>
      <c r="G69" s="76">
        <f t="array" ref="G69">index('Outdoor Crop Seasonality'!$E$2:$P$138,match( $B69,'Outdoor Crop Seasonality'!$B$2:$B$138,0),match(G$2,'Outdoor Crop Seasonality'!$E$1:$P$1,0))*vlookup($B69,'Outdoor Crop Baseline'!$B:$C,2,false)/10^3*(1+index('Outdoor Crop Production NW'!$K$2:$O$137,match( $B69,'Outdoor Crop Production NW'!$D$2:$D$137,0),match( G$1,'Outdoor Crop Production NW'!$E$1:$I$1,0)))</f>
        <v>0.001668055856</v>
      </c>
      <c r="H69" s="76">
        <f t="array" ref="H69">index('Outdoor Crop Seasonality'!$E$2:$P$138,match( $B69,'Outdoor Crop Seasonality'!$B$2:$B$138,0),match(H$2,'Outdoor Crop Seasonality'!$E$1:$P$1,0))*vlookup($B69,'Outdoor Crop Baseline'!$B:$C,2,false)/10^3*(1+index('Outdoor Crop Production NW'!$K$2:$O$137,match( $B69,'Outdoor Crop Production NW'!$D$2:$D$137,0),match( H$1,'Outdoor Crop Production NW'!$E$1:$I$1,0)))</f>
        <v>0.02100285093</v>
      </c>
      <c r="I69" s="76">
        <f t="array" ref="I69">index('Outdoor Crop Seasonality'!$E$2:$P$138,match( $B69,'Outdoor Crop Seasonality'!$B$2:$B$138,0),match(I$2,'Outdoor Crop Seasonality'!$E$1:$P$1,0))*vlookup($B69,'Outdoor Crop Baseline'!$B:$C,2,false)/10^3*(1+index('Outdoor Crop Production NW'!$K$2:$O$137,match( $B69,'Outdoor Crop Production NW'!$D$2:$D$137,0),match( I$1,'Outdoor Crop Production NW'!$E$1:$I$1,0)))</f>
        <v>0.2649406502</v>
      </c>
      <c r="J69" s="76">
        <f t="array" ref="J69">index('Outdoor Crop Seasonality'!$E$2:$P$138,match( $B69,'Outdoor Crop Seasonality'!$B$2:$B$138,0),match(J$2,'Outdoor Crop Seasonality'!$E$1:$P$1,0))*vlookup($B69,'Outdoor Crop Baseline'!$B:$C,2,false)/10^3*(1+index('Outdoor Crop Production NW'!$K$2:$O$137,match( $B69,'Outdoor Crop Production NW'!$D$2:$D$137,0),match( J$1,'Outdoor Crop Production NW'!$E$1:$I$1,0)))</f>
        <v>0.2649406502</v>
      </c>
      <c r="K69" s="76">
        <f t="array" ref="K69">index('Outdoor Crop Seasonality'!$E$2:$P$138,match( $B69,'Outdoor Crop Seasonality'!$B$2:$B$138,0),match(K$2,'Outdoor Crop Seasonality'!$E$1:$P$1,0))*vlookup($B69,'Outdoor Crop Baseline'!$B:$C,2,false)/10^3*(1+index('Outdoor Crop Production NW'!$K$2:$O$137,match( $B69,'Outdoor Crop Production NW'!$D$2:$D$137,0),match( K$1,'Outdoor Crop Production NW'!$E$1:$I$1,0)))</f>
        <v>0.2649406502</v>
      </c>
      <c r="L69" s="76">
        <f t="array" ref="L69">index('Outdoor Crop Seasonality'!$E$2:$P$138,match( $B69,'Outdoor Crop Seasonality'!$B$2:$B$138,0),match(L$2,'Outdoor Crop Seasonality'!$E$1:$P$1,0))*vlookup($B69,'Outdoor Crop Baseline'!$B:$C,2,false)/10^3*(1+index('Outdoor Crop Production NW'!$K$2:$O$137,match( $B69,'Outdoor Crop Production NW'!$D$2:$D$137,0),match( L$1,'Outdoor Crop Production NW'!$E$1:$I$1,0)))</f>
        <v>0.2456058551</v>
      </c>
      <c r="M69" s="76">
        <f t="array" ref="M69">index('Outdoor Crop Seasonality'!$E$2:$P$138,match( $B69,'Outdoor Crop Seasonality'!$B$2:$B$138,0),match(M$2,'Outdoor Crop Seasonality'!$E$1:$P$1,0))*vlookup($B69,'Outdoor Crop Baseline'!$B:$C,2,false)/10^3*(1+index('Outdoor Crop Production NW'!$K$2:$O$137,match( $B69,'Outdoor Crop Production NW'!$D$2:$D$137,0),match( M$1,'Outdoor Crop Production NW'!$E$1:$I$1,0)))</f>
        <v>0</v>
      </c>
      <c r="N69" s="76">
        <f t="array" ref="N69">index('Outdoor Crop Seasonality'!$E$2:$P$138,match( $B69,'Outdoor Crop Seasonality'!$B$2:$B$138,0),match(N$2,'Outdoor Crop Seasonality'!$E$1:$P$1,0))*vlookup($B69,'Outdoor Crop Baseline'!$B:$C,2,false)/10^3*(1+index('Outdoor Crop Production NW'!$K$2:$O$137,match( $B69,'Outdoor Crop Production NW'!$D$2:$D$137,0),match( N$1,'Outdoor Crop Production NW'!$E$1:$I$1,0)))</f>
        <v>0</v>
      </c>
      <c r="O69" s="77">
        <f t="array" ref="O69">index('Outdoor Crop Seasonality'!$E$2:$P$138,match( $B69,'Outdoor Crop Seasonality'!$B$2:$B$138,0),match(O$2,'Outdoor Crop Seasonality'!$E$1:$P$1,0))*vlookup($B69,'Outdoor Crop Baseline'!$B:$C,2,false)/10^3*(1+index('Outdoor Crop Production NW'!$K$2:$O$137,match( $B69,'Outdoor Crop Production NW'!$D$2:$D$137,0),match( O$1,'Outdoor Crop Production NW'!$E$1:$I$1,0)))</f>
        <v>0</v>
      </c>
      <c r="P69" s="77">
        <f t="array" ref="P69">index('Outdoor Crop Seasonality'!$E$2:$P$138,match( $B69,'Outdoor Crop Seasonality'!$B$2:$B$138,0),match(P$2,'Outdoor Crop Seasonality'!$E$1:$P$1,0))*vlookup($B69,'Outdoor Crop Baseline'!$B:$C,2,false)/10^3*(1+index('Outdoor Crop Production NW'!$K$2:$O$137,match( $B69,'Outdoor Crop Production NW'!$D$2:$D$137,0),match( P$1,'Outdoor Crop Production NW'!$E$1:$I$1,0)))</f>
        <v>0</v>
      </c>
      <c r="Q69" s="77">
        <f t="array" ref="Q69">index('Outdoor Crop Seasonality'!$E$2:$P$138,match( $B69,'Outdoor Crop Seasonality'!$B$2:$B$138,0),match(Q$2,'Outdoor Crop Seasonality'!$E$1:$P$1,0))*vlookup($B69,'Outdoor Crop Baseline'!$B:$C,2,false)/10^3*(1+index('Outdoor Crop Production NW'!$K$2:$O$137,match( $B69,'Outdoor Crop Production NW'!$D$2:$D$137,0),match( Q$1,'Outdoor Crop Production NW'!$E$1:$I$1,0)))</f>
        <v>0</v>
      </c>
      <c r="R69" s="77">
        <f t="array" ref="R69">index('Outdoor Crop Seasonality'!$E$2:$P$138,match( $B69,'Outdoor Crop Seasonality'!$B$2:$B$138,0),match(R$2,'Outdoor Crop Seasonality'!$E$1:$P$1,0))*vlookup($B69,'Outdoor Crop Baseline'!$B:$C,2,false)/10^3*(1+index('Outdoor Crop Production NW'!$K$2:$O$137,match( $B69,'Outdoor Crop Production NW'!$D$2:$D$137,0),match( R$1,'Outdoor Crop Production NW'!$E$1:$I$1,0)))</f>
        <v>0</v>
      </c>
      <c r="S69" s="77">
        <f t="array" ref="S69">index('Outdoor Crop Seasonality'!$E$2:$P$138,match( $B69,'Outdoor Crop Seasonality'!$B$2:$B$138,0),match(S$2,'Outdoor Crop Seasonality'!$E$1:$P$1,0))*vlookup($B69,'Outdoor Crop Baseline'!$B:$C,2,false)/10^3*(1+index('Outdoor Crop Production NW'!$K$2:$O$137,match( $B69,'Outdoor Crop Production NW'!$D$2:$D$137,0),match( S$1,'Outdoor Crop Production NW'!$E$1:$I$1,0)))</f>
        <v>0</v>
      </c>
      <c r="T69" s="77">
        <f t="array" ref="T69">index('Outdoor Crop Seasonality'!$E$2:$P$138,match( $B69,'Outdoor Crop Seasonality'!$B$2:$B$138,0),match(T$2,'Outdoor Crop Seasonality'!$E$1:$P$1,0))*vlookup($B69,'Outdoor Crop Baseline'!$B:$C,2,false)/10^3*(1+index('Outdoor Crop Production NW'!$K$2:$O$137,match( $B69,'Outdoor Crop Production NW'!$D$2:$D$137,0),match( T$1,'Outdoor Crop Production NW'!$E$1:$I$1,0)))</f>
        <v>0</v>
      </c>
      <c r="U69" s="77">
        <f t="array" ref="U69">index('Outdoor Crop Seasonality'!$E$2:$P$138,match( $B69,'Outdoor Crop Seasonality'!$B$2:$B$138,0),match(U$2,'Outdoor Crop Seasonality'!$E$1:$P$1,0))*vlookup($B69,'Outdoor Crop Baseline'!$B:$C,2,false)/10^3*(1+index('Outdoor Crop Production NW'!$K$2:$O$137,match( $B69,'Outdoor Crop Production NW'!$D$2:$D$137,0),match( U$1,'Outdoor Crop Production NW'!$E$1:$I$1,0)))</f>
        <v>0</v>
      </c>
      <c r="V69" s="77">
        <f t="array" ref="V69">index('Outdoor Crop Seasonality'!$E$2:$P$138,match( $B69,'Outdoor Crop Seasonality'!$B$2:$B$138,0),match(V$2,'Outdoor Crop Seasonality'!$E$1:$P$1,0))*vlookup($B69,'Outdoor Crop Baseline'!$B:$C,2,false)/10^3*(1+index('Outdoor Crop Production NW'!$K$2:$O$137,match( $B69,'Outdoor Crop Production NW'!$D$2:$D$137,0),match( V$1,'Outdoor Crop Production NW'!$E$1:$I$1,0)))</f>
        <v>0</v>
      </c>
      <c r="W69" s="77">
        <f t="array" ref="W69">index('Outdoor Crop Seasonality'!$E$2:$P$138,match( $B69,'Outdoor Crop Seasonality'!$B$2:$B$138,0),match(W$2,'Outdoor Crop Seasonality'!$E$1:$P$1,0))*vlookup($B69,'Outdoor Crop Baseline'!$B:$C,2,false)/10^3*(1+index('Outdoor Crop Production NW'!$K$2:$O$137,match( $B69,'Outdoor Crop Production NW'!$D$2:$D$137,0),match( W$1,'Outdoor Crop Production NW'!$E$1:$I$1,0)))</f>
        <v>0</v>
      </c>
      <c r="X69" s="77">
        <f t="array" ref="X69">index('Outdoor Crop Seasonality'!$E$2:$P$138,match( $B69,'Outdoor Crop Seasonality'!$B$2:$B$138,0),match(X$2,'Outdoor Crop Seasonality'!$E$1:$P$1,0))*vlookup($B69,'Outdoor Crop Baseline'!$B:$C,2,false)/10^3*(1+index('Outdoor Crop Production NW'!$K$2:$O$137,match( $B69,'Outdoor Crop Production NW'!$D$2:$D$137,0),match( X$1,'Outdoor Crop Production NW'!$E$1:$I$1,0)))</f>
        <v>0</v>
      </c>
      <c r="Y69" s="77">
        <f t="array" ref="Y69">index('Outdoor Crop Seasonality'!$E$2:$P$138,match( $B69,'Outdoor Crop Seasonality'!$B$2:$B$138,0),match(Y$2,'Outdoor Crop Seasonality'!$E$1:$P$1,0))*vlookup($B69,'Outdoor Crop Baseline'!$B:$C,2,false)/10^3*(1+index('Outdoor Crop Production NW'!$K$2:$O$137,match( $B69,'Outdoor Crop Production NW'!$D$2:$D$137,0),match( Y$1,'Outdoor Crop Production NW'!$E$1:$I$1,0)))</f>
        <v>0</v>
      </c>
      <c r="Z69" s="77">
        <f t="array" ref="Z69">index('Outdoor Crop Seasonality'!$E$2:$P$138,match( $B69,'Outdoor Crop Seasonality'!$B$2:$B$138,0),match(Z$2,'Outdoor Crop Seasonality'!$E$1:$P$1,0))*vlookup($B69,'Outdoor Crop Baseline'!$B:$C,2,false)/10^3*(1+index('Outdoor Crop Production NW'!$K$2:$O$137,match( $B69,'Outdoor Crop Production NW'!$D$2:$D$137,0),match( Z$1,'Outdoor Crop Production NW'!$E$1:$I$1,0)))</f>
        <v>0</v>
      </c>
    </row>
    <row r="70">
      <c r="A70" s="13" t="s">
        <v>168</v>
      </c>
      <c r="B70" s="13" t="s">
        <v>169</v>
      </c>
      <c r="C70" s="76">
        <f t="array" ref="C70">index('Outdoor Crop Seasonality'!$E$2:$P$138,match( $B70,'Outdoor Crop Seasonality'!$B$2:$B$138,0),match(C$2,'Outdoor Crop Seasonality'!$E$1:$P$1,0))*vlookup($B70,'Outdoor Crop Baseline'!$B:$C,2,false)/10^3*(1+index('Outdoor Crop Production NW'!$K$2:$O$137,match( $B70,'Outdoor Crop Production NW'!$D$2:$D$137,0),match( C$1,'Outdoor Crop Production NW'!$E$1:$I$1,0)))</f>
        <v>0</v>
      </c>
      <c r="D70" s="76">
        <f t="array" ref="D70">index('Outdoor Crop Seasonality'!$E$2:$P$138,match( $B70,'Outdoor Crop Seasonality'!$B$2:$B$138,0),match(D$2,'Outdoor Crop Seasonality'!$E$1:$P$1,0))*vlookup($B70,'Outdoor Crop Baseline'!$B:$C,2,false)/10^3*(1+index('Outdoor Crop Production NW'!$K$2:$O$137,match( $B70,'Outdoor Crop Production NW'!$D$2:$D$137,0),match( D$1,'Outdoor Crop Production NW'!$E$1:$I$1,0)))</f>
        <v>0</v>
      </c>
      <c r="E70" s="76">
        <f t="array" ref="E70">index('Outdoor Crop Seasonality'!$E$2:$P$138,match( $B70,'Outdoor Crop Seasonality'!$B$2:$B$138,0),match(E$2,'Outdoor Crop Seasonality'!$E$1:$P$1,0))*vlookup($B70,'Outdoor Crop Baseline'!$B:$C,2,false)/10^3*(1+index('Outdoor Crop Production NW'!$K$2:$O$137,match( $B70,'Outdoor Crop Production NW'!$D$2:$D$137,0),match( E$1,'Outdoor Crop Production NW'!$E$1:$I$1,0)))</f>
        <v>0</v>
      </c>
      <c r="F70" s="76">
        <f t="array" ref="F70">index('Outdoor Crop Seasonality'!$E$2:$P$138,match( $B70,'Outdoor Crop Seasonality'!$B$2:$B$138,0),match(F$2,'Outdoor Crop Seasonality'!$E$1:$P$1,0))*vlookup($B70,'Outdoor Crop Baseline'!$B:$C,2,false)/10^3*(1+index('Outdoor Crop Production NW'!$K$2:$O$137,match( $B70,'Outdoor Crop Production NW'!$D$2:$D$137,0),match( F$1,'Outdoor Crop Production NW'!$E$1:$I$1,0)))</f>
        <v>0</v>
      </c>
      <c r="G70" s="76">
        <f t="array" ref="G70">index('Outdoor Crop Seasonality'!$E$2:$P$138,match( $B70,'Outdoor Crop Seasonality'!$B$2:$B$138,0),match(G$2,'Outdoor Crop Seasonality'!$E$1:$P$1,0))*vlookup($B70,'Outdoor Crop Baseline'!$B:$C,2,false)/10^3*(1+index('Outdoor Crop Production NW'!$K$2:$O$137,match( $B70,'Outdoor Crop Production NW'!$D$2:$D$137,0),match( G$1,'Outdoor Crop Production NW'!$E$1:$I$1,0)))</f>
        <v>0</v>
      </c>
      <c r="H70" s="76">
        <f t="array" ref="H70">index('Outdoor Crop Seasonality'!$E$2:$P$138,match( $B70,'Outdoor Crop Seasonality'!$B$2:$B$138,0),match(H$2,'Outdoor Crop Seasonality'!$E$1:$P$1,0))*vlookup($B70,'Outdoor Crop Baseline'!$B:$C,2,false)/10^3*(1+index('Outdoor Crop Production NW'!$K$2:$O$137,match( $B70,'Outdoor Crop Production NW'!$D$2:$D$137,0),match( H$1,'Outdoor Crop Production NW'!$E$1:$I$1,0)))</f>
        <v>0</v>
      </c>
      <c r="I70" s="76">
        <f t="array" ref="I70">index('Outdoor Crop Seasonality'!$E$2:$P$138,match( $B70,'Outdoor Crop Seasonality'!$B$2:$B$138,0),match(I$2,'Outdoor Crop Seasonality'!$E$1:$P$1,0))*vlookup($B70,'Outdoor Crop Baseline'!$B:$C,2,false)/10^3*(1+index('Outdoor Crop Production NW'!$K$2:$O$137,match( $B70,'Outdoor Crop Production NW'!$D$2:$D$137,0),match( I$1,'Outdoor Crop Production NW'!$E$1:$I$1,0)))</f>
        <v>0</v>
      </c>
      <c r="J70" s="76">
        <f t="array" ref="J70">index('Outdoor Crop Seasonality'!$E$2:$P$138,match( $B70,'Outdoor Crop Seasonality'!$B$2:$B$138,0),match(J$2,'Outdoor Crop Seasonality'!$E$1:$P$1,0))*vlookup($B70,'Outdoor Crop Baseline'!$B:$C,2,false)/10^3*(1+index('Outdoor Crop Production NW'!$K$2:$O$137,match( $B70,'Outdoor Crop Production NW'!$D$2:$D$137,0),match( J$1,'Outdoor Crop Production NW'!$E$1:$I$1,0)))</f>
        <v>0</v>
      </c>
      <c r="K70" s="76">
        <f t="array" ref="K70">index('Outdoor Crop Seasonality'!$E$2:$P$138,match( $B70,'Outdoor Crop Seasonality'!$B$2:$B$138,0),match(K$2,'Outdoor Crop Seasonality'!$E$1:$P$1,0))*vlookup($B70,'Outdoor Crop Baseline'!$B:$C,2,false)/10^3*(1+index('Outdoor Crop Production NW'!$K$2:$O$137,match( $B70,'Outdoor Crop Production NW'!$D$2:$D$137,0),match( K$1,'Outdoor Crop Production NW'!$E$1:$I$1,0)))</f>
        <v>0</v>
      </c>
      <c r="L70" s="76">
        <f t="array" ref="L70">index('Outdoor Crop Seasonality'!$E$2:$P$138,match( $B70,'Outdoor Crop Seasonality'!$B$2:$B$138,0),match(L$2,'Outdoor Crop Seasonality'!$E$1:$P$1,0))*vlookup($B70,'Outdoor Crop Baseline'!$B:$C,2,false)/10^3*(1+index('Outdoor Crop Production NW'!$K$2:$O$137,match( $B70,'Outdoor Crop Production NW'!$D$2:$D$137,0),match( L$1,'Outdoor Crop Production NW'!$E$1:$I$1,0)))</f>
        <v>0</v>
      </c>
      <c r="M70" s="76">
        <f t="array" ref="M70">index('Outdoor Crop Seasonality'!$E$2:$P$138,match( $B70,'Outdoor Crop Seasonality'!$B$2:$B$138,0),match(M$2,'Outdoor Crop Seasonality'!$E$1:$P$1,0))*vlookup($B70,'Outdoor Crop Baseline'!$B:$C,2,false)/10^3*(1+index('Outdoor Crop Production NW'!$K$2:$O$137,match( $B70,'Outdoor Crop Production NW'!$D$2:$D$137,0),match( M$1,'Outdoor Crop Production NW'!$E$1:$I$1,0)))</f>
        <v>0</v>
      </c>
      <c r="N70" s="76">
        <f t="array" ref="N70">index('Outdoor Crop Seasonality'!$E$2:$P$138,match( $B70,'Outdoor Crop Seasonality'!$B$2:$B$138,0),match(N$2,'Outdoor Crop Seasonality'!$E$1:$P$1,0))*vlookup($B70,'Outdoor Crop Baseline'!$B:$C,2,false)/10^3*(1+index('Outdoor Crop Production NW'!$K$2:$O$137,match( $B70,'Outdoor Crop Production NW'!$D$2:$D$137,0),match( N$1,'Outdoor Crop Production NW'!$E$1:$I$1,0)))</f>
        <v>0</v>
      </c>
      <c r="O70" s="77">
        <f t="array" ref="O70">index('Outdoor Crop Seasonality'!$E$2:$P$138,match( $B70,'Outdoor Crop Seasonality'!$B$2:$B$138,0),match(O$2,'Outdoor Crop Seasonality'!$E$1:$P$1,0))*vlookup($B70,'Outdoor Crop Baseline'!$B:$C,2,false)/10^3*(1+index('Outdoor Crop Production NW'!$K$2:$O$137,match( $B70,'Outdoor Crop Production NW'!$D$2:$D$137,0),match( O$1,'Outdoor Crop Production NW'!$E$1:$I$1,0)))</f>
        <v>0</v>
      </c>
      <c r="P70" s="77">
        <f t="array" ref="P70">index('Outdoor Crop Seasonality'!$E$2:$P$138,match( $B70,'Outdoor Crop Seasonality'!$B$2:$B$138,0),match(P$2,'Outdoor Crop Seasonality'!$E$1:$P$1,0))*vlookup($B70,'Outdoor Crop Baseline'!$B:$C,2,false)/10^3*(1+index('Outdoor Crop Production NW'!$K$2:$O$137,match( $B70,'Outdoor Crop Production NW'!$D$2:$D$137,0),match( P$1,'Outdoor Crop Production NW'!$E$1:$I$1,0)))</f>
        <v>0</v>
      </c>
      <c r="Q70" s="77">
        <f t="array" ref="Q70">index('Outdoor Crop Seasonality'!$E$2:$P$138,match( $B70,'Outdoor Crop Seasonality'!$B$2:$B$138,0),match(Q$2,'Outdoor Crop Seasonality'!$E$1:$P$1,0))*vlookup($B70,'Outdoor Crop Baseline'!$B:$C,2,false)/10^3*(1+index('Outdoor Crop Production NW'!$K$2:$O$137,match( $B70,'Outdoor Crop Production NW'!$D$2:$D$137,0),match( Q$1,'Outdoor Crop Production NW'!$E$1:$I$1,0)))</f>
        <v>0</v>
      </c>
      <c r="R70" s="77">
        <f t="array" ref="R70">index('Outdoor Crop Seasonality'!$E$2:$P$138,match( $B70,'Outdoor Crop Seasonality'!$B$2:$B$138,0),match(R$2,'Outdoor Crop Seasonality'!$E$1:$P$1,0))*vlookup($B70,'Outdoor Crop Baseline'!$B:$C,2,false)/10^3*(1+index('Outdoor Crop Production NW'!$K$2:$O$137,match( $B70,'Outdoor Crop Production NW'!$D$2:$D$137,0),match( R$1,'Outdoor Crop Production NW'!$E$1:$I$1,0)))</f>
        <v>0</v>
      </c>
      <c r="S70" s="77">
        <f t="array" ref="S70">index('Outdoor Crop Seasonality'!$E$2:$P$138,match( $B70,'Outdoor Crop Seasonality'!$B$2:$B$138,0),match(S$2,'Outdoor Crop Seasonality'!$E$1:$P$1,0))*vlookup($B70,'Outdoor Crop Baseline'!$B:$C,2,false)/10^3*(1+index('Outdoor Crop Production NW'!$K$2:$O$137,match( $B70,'Outdoor Crop Production NW'!$D$2:$D$137,0),match( S$1,'Outdoor Crop Production NW'!$E$1:$I$1,0)))</f>
        <v>0</v>
      </c>
      <c r="T70" s="77">
        <f t="array" ref="T70">index('Outdoor Crop Seasonality'!$E$2:$P$138,match( $B70,'Outdoor Crop Seasonality'!$B$2:$B$138,0),match(T$2,'Outdoor Crop Seasonality'!$E$1:$P$1,0))*vlookup($B70,'Outdoor Crop Baseline'!$B:$C,2,false)/10^3*(1+index('Outdoor Crop Production NW'!$K$2:$O$137,match( $B70,'Outdoor Crop Production NW'!$D$2:$D$137,0),match( T$1,'Outdoor Crop Production NW'!$E$1:$I$1,0)))</f>
        <v>0</v>
      </c>
      <c r="U70" s="77">
        <f t="array" ref="U70">index('Outdoor Crop Seasonality'!$E$2:$P$138,match( $B70,'Outdoor Crop Seasonality'!$B$2:$B$138,0),match(U$2,'Outdoor Crop Seasonality'!$E$1:$P$1,0))*vlookup($B70,'Outdoor Crop Baseline'!$B:$C,2,false)/10^3*(1+index('Outdoor Crop Production NW'!$K$2:$O$137,match( $B70,'Outdoor Crop Production NW'!$D$2:$D$137,0),match( U$1,'Outdoor Crop Production NW'!$E$1:$I$1,0)))</f>
        <v>0</v>
      </c>
      <c r="V70" s="77">
        <f t="array" ref="V70">index('Outdoor Crop Seasonality'!$E$2:$P$138,match( $B70,'Outdoor Crop Seasonality'!$B$2:$B$138,0),match(V$2,'Outdoor Crop Seasonality'!$E$1:$P$1,0))*vlookup($B70,'Outdoor Crop Baseline'!$B:$C,2,false)/10^3*(1+index('Outdoor Crop Production NW'!$K$2:$O$137,match( $B70,'Outdoor Crop Production NW'!$D$2:$D$137,0),match( V$1,'Outdoor Crop Production NW'!$E$1:$I$1,0)))</f>
        <v>0</v>
      </c>
      <c r="W70" s="77">
        <f t="array" ref="W70">index('Outdoor Crop Seasonality'!$E$2:$P$138,match( $B70,'Outdoor Crop Seasonality'!$B$2:$B$138,0),match(W$2,'Outdoor Crop Seasonality'!$E$1:$P$1,0))*vlookup($B70,'Outdoor Crop Baseline'!$B:$C,2,false)/10^3*(1+index('Outdoor Crop Production NW'!$K$2:$O$137,match( $B70,'Outdoor Crop Production NW'!$D$2:$D$137,0),match( W$1,'Outdoor Crop Production NW'!$E$1:$I$1,0)))</f>
        <v>0</v>
      </c>
      <c r="X70" s="77">
        <f t="array" ref="X70">index('Outdoor Crop Seasonality'!$E$2:$P$138,match( $B70,'Outdoor Crop Seasonality'!$B$2:$B$138,0),match(X$2,'Outdoor Crop Seasonality'!$E$1:$P$1,0))*vlookup($B70,'Outdoor Crop Baseline'!$B:$C,2,false)/10^3*(1+index('Outdoor Crop Production NW'!$K$2:$O$137,match( $B70,'Outdoor Crop Production NW'!$D$2:$D$137,0),match( X$1,'Outdoor Crop Production NW'!$E$1:$I$1,0)))</f>
        <v>0</v>
      </c>
      <c r="Y70" s="77">
        <f t="array" ref="Y70">index('Outdoor Crop Seasonality'!$E$2:$P$138,match( $B70,'Outdoor Crop Seasonality'!$B$2:$B$138,0),match(Y$2,'Outdoor Crop Seasonality'!$E$1:$P$1,0))*vlookup($B70,'Outdoor Crop Baseline'!$B:$C,2,false)/10^3*(1+index('Outdoor Crop Production NW'!$K$2:$O$137,match( $B70,'Outdoor Crop Production NW'!$D$2:$D$137,0),match( Y$1,'Outdoor Crop Production NW'!$E$1:$I$1,0)))</f>
        <v>0</v>
      </c>
      <c r="Z70" s="77">
        <f t="array" ref="Z70">index('Outdoor Crop Seasonality'!$E$2:$P$138,match( $B70,'Outdoor Crop Seasonality'!$B$2:$B$138,0),match(Z$2,'Outdoor Crop Seasonality'!$E$1:$P$1,0))*vlookup($B70,'Outdoor Crop Baseline'!$B:$C,2,false)/10^3*(1+index('Outdoor Crop Production NW'!$K$2:$O$137,match( $B70,'Outdoor Crop Production NW'!$D$2:$D$137,0),match( Z$1,'Outdoor Crop Production NW'!$E$1:$I$1,0)))</f>
        <v>0</v>
      </c>
    </row>
    <row r="71">
      <c r="A71" s="13" t="s">
        <v>170</v>
      </c>
      <c r="B71" s="13" t="s">
        <v>171</v>
      </c>
      <c r="C71" s="76">
        <f t="array" ref="C71">index('Outdoor Crop Seasonality'!$E$2:$P$138,match( $B71,'Outdoor Crop Seasonality'!$B$2:$B$138,0),match(C$2,'Outdoor Crop Seasonality'!$E$1:$P$1,0))*vlookup($B71,'Outdoor Crop Baseline'!$B:$C,2,false)/10^3*(1+index('Outdoor Crop Production NW'!$K$2:$O$137,match( $B71,'Outdoor Crop Production NW'!$D$2:$D$137,0),match( C$1,'Outdoor Crop Production NW'!$E$1:$I$1,0)))</f>
        <v>0.004671091209</v>
      </c>
      <c r="D71" s="76">
        <f t="array" ref="D71">index('Outdoor Crop Seasonality'!$E$2:$P$138,match( $B71,'Outdoor Crop Seasonality'!$B$2:$B$138,0),match(D$2,'Outdoor Crop Seasonality'!$E$1:$P$1,0))*vlookup($B71,'Outdoor Crop Baseline'!$B:$C,2,false)/10^3*(1+index('Outdoor Crop Production NW'!$K$2:$O$137,match( $B71,'Outdoor Crop Production NW'!$D$2:$D$137,0),match( D$1,'Outdoor Crop Production NW'!$E$1:$I$1,0)))</f>
        <v>0.004671091209</v>
      </c>
      <c r="E71" s="76">
        <f t="array" ref="E71">index('Outdoor Crop Seasonality'!$E$2:$P$138,match( $B71,'Outdoor Crop Seasonality'!$B$2:$B$138,0),match(E$2,'Outdoor Crop Seasonality'!$E$1:$P$1,0))*vlookup($B71,'Outdoor Crop Baseline'!$B:$C,2,false)/10^3*(1+index('Outdoor Crop Production NW'!$K$2:$O$137,match( $B71,'Outdoor Crop Production NW'!$D$2:$D$137,0),match( E$1,'Outdoor Crop Production NW'!$E$1:$I$1,0)))</f>
        <v>0.3072323191</v>
      </c>
      <c r="F71" s="76">
        <f t="array" ref="F71">index('Outdoor Crop Seasonality'!$E$2:$P$138,match( $B71,'Outdoor Crop Seasonality'!$B$2:$B$138,0),match(F$2,'Outdoor Crop Seasonality'!$E$1:$P$1,0))*vlookup($B71,'Outdoor Crop Baseline'!$B:$C,2,false)/10^3*(1+index('Outdoor Crop Production NW'!$K$2:$O$137,match( $B71,'Outdoor Crop Production NW'!$D$2:$D$137,0),match( F$1,'Outdoor Crop Production NW'!$E$1:$I$1,0)))</f>
        <v>0.3072323191</v>
      </c>
      <c r="G71" s="76">
        <f t="array" ref="G71">index('Outdoor Crop Seasonality'!$E$2:$P$138,match( $B71,'Outdoor Crop Seasonality'!$B$2:$B$138,0),match(G$2,'Outdoor Crop Seasonality'!$E$1:$P$1,0))*vlookup($B71,'Outdoor Crop Baseline'!$B:$C,2,false)/10^3*(1+index('Outdoor Crop Production NW'!$K$2:$O$137,match( $B71,'Outdoor Crop Production NW'!$D$2:$D$137,0),match( G$1,'Outdoor Crop Production NW'!$E$1:$I$1,0)))</f>
        <v>0.3025612279</v>
      </c>
      <c r="H71" s="76">
        <f t="array" ref="H71">index('Outdoor Crop Seasonality'!$E$2:$P$138,match( $B71,'Outdoor Crop Seasonality'!$B$2:$B$138,0),match(H$2,'Outdoor Crop Seasonality'!$E$1:$P$1,0))*vlookup($B71,'Outdoor Crop Baseline'!$B:$C,2,false)/10^3*(1+index('Outdoor Crop Production NW'!$K$2:$O$137,match( $B71,'Outdoor Crop Production NW'!$D$2:$D$137,0),match( H$1,'Outdoor Crop Production NW'!$E$1:$I$1,0)))</f>
        <v>0.3025612279</v>
      </c>
      <c r="I71" s="76">
        <f t="array" ref="I71">index('Outdoor Crop Seasonality'!$E$2:$P$138,match( $B71,'Outdoor Crop Seasonality'!$B$2:$B$138,0),match(I$2,'Outdoor Crop Seasonality'!$E$1:$P$1,0))*vlookup($B71,'Outdoor Crop Baseline'!$B:$C,2,false)/10^3*(1+index('Outdoor Crop Production NW'!$K$2:$O$137,match( $B71,'Outdoor Crop Production NW'!$D$2:$D$137,0),match( I$1,'Outdoor Crop Production NW'!$E$1:$I$1,0)))</f>
        <v>0</v>
      </c>
      <c r="J71" s="76">
        <f t="array" ref="J71">index('Outdoor Crop Seasonality'!$E$2:$P$138,match( $B71,'Outdoor Crop Seasonality'!$B$2:$B$138,0),match(J$2,'Outdoor Crop Seasonality'!$E$1:$P$1,0))*vlookup($B71,'Outdoor Crop Baseline'!$B:$C,2,false)/10^3*(1+index('Outdoor Crop Production NW'!$K$2:$O$137,match( $B71,'Outdoor Crop Production NW'!$D$2:$D$137,0),match( J$1,'Outdoor Crop Production NW'!$E$1:$I$1,0)))</f>
        <v>0</v>
      </c>
      <c r="K71" s="76">
        <f t="array" ref="K71">index('Outdoor Crop Seasonality'!$E$2:$P$138,match( $B71,'Outdoor Crop Seasonality'!$B$2:$B$138,0),match(K$2,'Outdoor Crop Seasonality'!$E$1:$P$1,0))*vlookup($B71,'Outdoor Crop Baseline'!$B:$C,2,false)/10^3*(1+index('Outdoor Crop Production NW'!$K$2:$O$137,match( $B71,'Outdoor Crop Production NW'!$D$2:$D$137,0),match( K$1,'Outdoor Crop Production NW'!$E$1:$I$1,0)))</f>
        <v>0</v>
      </c>
      <c r="L71" s="76">
        <f t="array" ref="L71">index('Outdoor Crop Seasonality'!$E$2:$P$138,match( $B71,'Outdoor Crop Seasonality'!$B$2:$B$138,0),match(L$2,'Outdoor Crop Seasonality'!$E$1:$P$1,0))*vlookup($B71,'Outdoor Crop Baseline'!$B:$C,2,false)/10^3*(1+index('Outdoor Crop Production NW'!$K$2:$O$137,match( $B71,'Outdoor Crop Production NW'!$D$2:$D$137,0),match( L$1,'Outdoor Crop Production NW'!$E$1:$I$1,0)))</f>
        <v>0</v>
      </c>
      <c r="M71" s="76">
        <f t="array" ref="M71">index('Outdoor Crop Seasonality'!$E$2:$P$138,match( $B71,'Outdoor Crop Seasonality'!$B$2:$B$138,0),match(M$2,'Outdoor Crop Seasonality'!$E$1:$P$1,0))*vlookup($B71,'Outdoor Crop Baseline'!$B:$C,2,false)/10^3*(1+index('Outdoor Crop Production NW'!$K$2:$O$137,match( $B71,'Outdoor Crop Production NW'!$D$2:$D$137,0),match( M$1,'Outdoor Crop Production NW'!$E$1:$I$1,0)))</f>
        <v>0</v>
      </c>
      <c r="N71" s="76">
        <f t="array" ref="N71">index('Outdoor Crop Seasonality'!$E$2:$P$138,match( $B71,'Outdoor Crop Seasonality'!$B$2:$B$138,0),match(N$2,'Outdoor Crop Seasonality'!$E$1:$P$1,0))*vlookup($B71,'Outdoor Crop Baseline'!$B:$C,2,false)/10^3*(1+index('Outdoor Crop Production NW'!$K$2:$O$137,match( $B71,'Outdoor Crop Production NW'!$D$2:$D$137,0),match( N$1,'Outdoor Crop Production NW'!$E$1:$I$1,0)))</f>
        <v>0</v>
      </c>
      <c r="O71" s="77">
        <f t="array" ref="O71">index('Outdoor Crop Seasonality'!$E$2:$P$138,match( $B71,'Outdoor Crop Seasonality'!$B$2:$B$138,0),match(O$2,'Outdoor Crop Seasonality'!$E$1:$P$1,0))*vlookup($B71,'Outdoor Crop Baseline'!$B:$C,2,false)/10^3*(1+index('Outdoor Crop Production NW'!$K$2:$O$137,match( $B71,'Outdoor Crop Production NW'!$D$2:$D$137,0),match( O$1,'Outdoor Crop Production NW'!$E$1:$I$1,0)))</f>
        <v>0</v>
      </c>
      <c r="P71" s="77">
        <f t="array" ref="P71">index('Outdoor Crop Seasonality'!$E$2:$P$138,match( $B71,'Outdoor Crop Seasonality'!$B$2:$B$138,0),match(P$2,'Outdoor Crop Seasonality'!$E$1:$P$1,0))*vlookup($B71,'Outdoor Crop Baseline'!$B:$C,2,false)/10^3*(1+index('Outdoor Crop Production NW'!$K$2:$O$137,match( $B71,'Outdoor Crop Production NW'!$D$2:$D$137,0),match( P$1,'Outdoor Crop Production NW'!$E$1:$I$1,0)))</f>
        <v>0</v>
      </c>
      <c r="Q71" s="77">
        <f t="array" ref="Q71">index('Outdoor Crop Seasonality'!$E$2:$P$138,match( $B71,'Outdoor Crop Seasonality'!$B$2:$B$138,0),match(Q$2,'Outdoor Crop Seasonality'!$E$1:$P$1,0))*vlookup($B71,'Outdoor Crop Baseline'!$B:$C,2,false)/10^3*(1+index('Outdoor Crop Production NW'!$K$2:$O$137,match( $B71,'Outdoor Crop Production NW'!$D$2:$D$137,0),match( Q$1,'Outdoor Crop Production NW'!$E$1:$I$1,0)))</f>
        <v>0</v>
      </c>
      <c r="R71" s="77">
        <f t="array" ref="R71">index('Outdoor Crop Seasonality'!$E$2:$P$138,match( $B71,'Outdoor Crop Seasonality'!$B$2:$B$138,0),match(R$2,'Outdoor Crop Seasonality'!$E$1:$P$1,0))*vlookup($B71,'Outdoor Crop Baseline'!$B:$C,2,false)/10^3*(1+index('Outdoor Crop Production NW'!$K$2:$O$137,match( $B71,'Outdoor Crop Production NW'!$D$2:$D$137,0),match( R$1,'Outdoor Crop Production NW'!$E$1:$I$1,0)))</f>
        <v>0</v>
      </c>
      <c r="S71" s="77">
        <f t="array" ref="S71">index('Outdoor Crop Seasonality'!$E$2:$P$138,match( $B71,'Outdoor Crop Seasonality'!$B$2:$B$138,0),match(S$2,'Outdoor Crop Seasonality'!$E$1:$P$1,0))*vlookup($B71,'Outdoor Crop Baseline'!$B:$C,2,false)/10^3*(1+index('Outdoor Crop Production NW'!$K$2:$O$137,match( $B71,'Outdoor Crop Production NW'!$D$2:$D$137,0),match( S$1,'Outdoor Crop Production NW'!$E$1:$I$1,0)))</f>
        <v>0</v>
      </c>
      <c r="T71" s="77">
        <f t="array" ref="T71">index('Outdoor Crop Seasonality'!$E$2:$P$138,match( $B71,'Outdoor Crop Seasonality'!$B$2:$B$138,0),match(T$2,'Outdoor Crop Seasonality'!$E$1:$P$1,0))*vlookup($B71,'Outdoor Crop Baseline'!$B:$C,2,false)/10^3*(1+index('Outdoor Crop Production NW'!$K$2:$O$137,match( $B71,'Outdoor Crop Production NW'!$D$2:$D$137,0),match( T$1,'Outdoor Crop Production NW'!$E$1:$I$1,0)))</f>
        <v>0</v>
      </c>
      <c r="U71" s="77">
        <f t="array" ref="U71">index('Outdoor Crop Seasonality'!$E$2:$P$138,match( $B71,'Outdoor Crop Seasonality'!$B$2:$B$138,0),match(U$2,'Outdoor Crop Seasonality'!$E$1:$P$1,0))*vlookup($B71,'Outdoor Crop Baseline'!$B:$C,2,false)/10^3*(1+index('Outdoor Crop Production NW'!$K$2:$O$137,match( $B71,'Outdoor Crop Production NW'!$D$2:$D$137,0),match( U$1,'Outdoor Crop Production NW'!$E$1:$I$1,0)))</f>
        <v>0</v>
      </c>
      <c r="V71" s="77">
        <f t="array" ref="V71">index('Outdoor Crop Seasonality'!$E$2:$P$138,match( $B71,'Outdoor Crop Seasonality'!$B$2:$B$138,0),match(V$2,'Outdoor Crop Seasonality'!$E$1:$P$1,0))*vlookup($B71,'Outdoor Crop Baseline'!$B:$C,2,false)/10^3*(1+index('Outdoor Crop Production NW'!$K$2:$O$137,match( $B71,'Outdoor Crop Production NW'!$D$2:$D$137,0),match( V$1,'Outdoor Crop Production NW'!$E$1:$I$1,0)))</f>
        <v>0</v>
      </c>
      <c r="W71" s="77">
        <f t="array" ref="W71">index('Outdoor Crop Seasonality'!$E$2:$P$138,match( $B71,'Outdoor Crop Seasonality'!$B$2:$B$138,0),match(W$2,'Outdoor Crop Seasonality'!$E$1:$P$1,0))*vlookup($B71,'Outdoor Crop Baseline'!$B:$C,2,false)/10^3*(1+index('Outdoor Crop Production NW'!$K$2:$O$137,match( $B71,'Outdoor Crop Production NW'!$D$2:$D$137,0),match( W$1,'Outdoor Crop Production NW'!$E$1:$I$1,0)))</f>
        <v>0</v>
      </c>
      <c r="X71" s="77">
        <f t="array" ref="X71">index('Outdoor Crop Seasonality'!$E$2:$P$138,match( $B71,'Outdoor Crop Seasonality'!$B$2:$B$138,0),match(X$2,'Outdoor Crop Seasonality'!$E$1:$P$1,0))*vlookup($B71,'Outdoor Crop Baseline'!$B:$C,2,false)/10^3*(1+index('Outdoor Crop Production NW'!$K$2:$O$137,match( $B71,'Outdoor Crop Production NW'!$D$2:$D$137,0),match( X$1,'Outdoor Crop Production NW'!$E$1:$I$1,0)))</f>
        <v>0</v>
      </c>
      <c r="Y71" s="77">
        <f t="array" ref="Y71">index('Outdoor Crop Seasonality'!$E$2:$P$138,match( $B71,'Outdoor Crop Seasonality'!$B$2:$B$138,0),match(Y$2,'Outdoor Crop Seasonality'!$E$1:$P$1,0))*vlookup($B71,'Outdoor Crop Baseline'!$B:$C,2,false)/10^3*(1+index('Outdoor Crop Production NW'!$K$2:$O$137,match( $B71,'Outdoor Crop Production NW'!$D$2:$D$137,0),match( Y$1,'Outdoor Crop Production NW'!$E$1:$I$1,0)))</f>
        <v>0</v>
      </c>
      <c r="Z71" s="77">
        <f t="array" ref="Z71">index('Outdoor Crop Seasonality'!$E$2:$P$138,match( $B71,'Outdoor Crop Seasonality'!$B$2:$B$138,0),match(Z$2,'Outdoor Crop Seasonality'!$E$1:$P$1,0))*vlookup($B71,'Outdoor Crop Baseline'!$B:$C,2,false)/10^3*(1+index('Outdoor Crop Production NW'!$K$2:$O$137,match( $B71,'Outdoor Crop Production NW'!$D$2:$D$137,0),match( Z$1,'Outdoor Crop Production NW'!$E$1:$I$1,0)))</f>
        <v>0</v>
      </c>
    </row>
    <row r="72">
      <c r="A72" s="13" t="s">
        <v>172</v>
      </c>
      <c r="B72" s="13" t="s">
        <v>173</v>
      </c>
      <c r="C72" s="76">
        <f t="array" ref="C72">index('Outdoor Crop Seasonality'!$E$2:$P$138,match( $B72,'Outdoor Crop Seasonality'!$B$2:$B$138,0),match(C$2,'Outdoor Crop Seasonality'!$E$1:$P$1,0))*vlookup($B72,'Outdoor Crop Baseline'!$B:$C,2,false)/10^3*(1+index('Outdoor Crop Production NW'!$K$2:$O$137,match( $B72,'Outdoor Crop Production NW'!$D$2:$D$137,0),match( C$1,'Outdoor Crop Production NW'!$E$1:$I$1,0)))</f>
        <v>48.5195381</v>
      </c>
      <c r="D72" s="76">
        <f t="array" ref="D72">index('Outdoor Crop Seasonality'!$E$2:$P$138,match( $B72,'Outdoor Crop Seasonality'!$B$2:$B$138,0),match(D$2,'Outdoor Crop Seasonality'!$E$1:$P$1,0))*vlookup($B72,'Outdoor Crop Baseline'!$B:$C,2,false)/10^3*(1+index('Outdoor Crop Production NW'!$K$2:$O$137,match( $B72,'Outdoor Crop Production NW'!$D$2:$D$137,0),match( D$1,'Outdoor Crop Production NW'!$E$1:$I$1,0)))</f>
        <v>48.5195381</v>
      </c>
      <c r="E72" s="76">
        <f t="array" ref="E72">index('Outdoor Crop Seasonality'!$E$2:$P$138,match( $B72,'Outdoor Crop Seasonality'!$B$2:$B$138,0),match(E$2,'Outdoor Crop Seasonality'!$E$1:$P$1,0))*vlookup($B72,'Outdoor Crop Baseline'!$B:$C,2,false)/10^3*(1+index('Outdoor Crop Production NW'!$K$2:$O$137,match( $B72,'Outdoor Crop Production NW'!$D$2:$D$137,0),match( E$1,'Outdoor Crop Production NW'!$E$1:$I$1,0)))</f>
        <v>336.7482614</v>
      </c>
      <c r="F72" s="76">
        <f t="array" ref="F72">index('Outdoor Crop Seasonality'!$E$2:$P$138,match( $B72,'Outdoor Crop Seasonality'!$B$2:$B$138,0),match(F$2,'Outdoor Crop Seasonality'!$E$1:$P$1,0))*vlookup($B72,'Outdoor Crop Baseline'!$B:$C,2,false)/10^3*(1+index('Outdoor Crop Production NW'!$K$2:$O$137,match( $B72,'Outdoor Crop Production NW'!$D$2:$D$137,0),match( F$1,'Outdoor Crop Production NW'!$E$1:$I$1,0)))</f>
        <v>336.7482614</v>
      </c>
      <c r="G72" s="76">
        <f t="array" ref="G72">index('Outdoor Crop Seasonality'!$E$2:$P$138,match( $B72,'Outdoor Crop Seasonality'!$B$2:$B$138,0),match(G$2,'Outdoor Crop Seasonality'!$E$1:$P$1,0))*vlookup($B72,'Outdoor Crop Baseline'!$B:$C,2,false)/10^3*(1+index('Outdoor Crop Production NW'!$K$2:$O$137,match( $B72,'Outdoor Crop Production NW'!$D$2:$D$137,0),match( G$1,'Outdoor Crop Production NW'!$E$1:$I$1,0)))</f>
        <v>288.2287233</v>
      </c>
      <c r="H72" s="76">
        <f t="array" ref="H72">index('Outdoor Crop Seasonality'!$E$2:$P$138,match( $B72,'Outdoor Crop Seasonality'!$B$2:$B$138,0),match(H$2,'Outdoor Crop Seasonality'!$E$1:$P$1,0))*vlookup($B72,'Outdoor Crop Baseline'!$B:$C,2,false)/10^3*(1+index('Outdoor Crop Production NW'!$K$2:$O$137,match( $B72,'Outdoor Crop Production NW'!$D$2:$D$137,0),match( H$1,'Outdoor Crop Production NW'!$E$1:$I$1,0)))</f>
        <v>288.2287233</v>
      </c>
      <c r="I72" s="76">
        <f t="array" ref="I72">index('Outdoor Crop Seasonality'!$E$2:$P$138,match( $B72,'Outdoor Crop Seasonality'!$B$2:$B$138,0),match(I$2,'Outdoor Crop Seasonality'!$E$1:$P$1,0))*vlookup($B72,'Outdoor Crop Baseline'!$B:$C,2,false)/10^3*(1+index('Outdoor Crop Production NW'!$K$2:$O$137,match( $B72,'Outdoor Crop Production NW'!$D$2:$D$137,0),match( I$1,'Outdoor Crop Production NW'!$E$1:$I$1,0)))</f>
        <v>0</v>
      </c>
      <c r="J72" s="76">
        <f t="array" ref="J72">index('Outdoor Crop Seasonality'!$E$2:$P$138,match( $B72,'Outdoor Crop Seasonality'!$B$2:$B$138,0),match(J$2,'Outdoor Crop Seasonality'!$E$1:$P$1,0))*vlookup($B72,'Outdoor Crop Baseline'!$B:$C,2,false)/10^3*(1+index('Outdoor Crop Production NW'!$K$2:$O$137,match( $B72,'Outdoor Crop Production NW'!$D$2:$D$137,0),match( J$1,'Outdoor Crop Production NW'!$E$1:$I$1,0)))</f>
        <v>0</v>
      </c>
      <c r="K72" s="76">
        <f t="array" ref="K72">index('Outdoor Crop Seasonality'!$E$2:$P$138,match( $B72,'Outdoor Crop Seasonality'!$B$2:$B$138,0),match(K$2,'Outdoor Crop Seasonality'!$E$1:$P$1,0))*vlookup($B72,'Outdoor Crop Baseline'!$B:$C,2,false)/10^3*(1+index('Outdoor Crop Production NW'!$K$2:$O$137,match( $B72,'Outdoor Crop Production NW'!$D$2:$D$137,0),match( K$1,'Outdoor Crop Production NW'!$E$1:$I$1,0)))</f>
        <v>410.1677569</v>
      </c>
      <c r="L72" s="76">
        <f t="array" ref="L72">index('Outdoor Crop Seasonality'!$E$2:$P$138,match( $B72,'Outdoor Crop Seasonality'!$B$2:$B$138,0),match(L$2,'Outdoor Crop Seasonality'!$E$1:$P$1,0))*vlookup($B72,'Outdoor Crop Baseline'!$B:$C,2,false)/10^3*(1+index('Outdoor Crop Production NW'!$K$2:$O$137,match( $B72,'Outdoor Crop Production NW'!$D$2:$D$137,0),match( L$1,'Outdoor Crop Production NW'!$E$1:$I$1,0)))</f>
        <v>410.1677569</v>
      </c>
      <c r="M72" s="76">
        <f t="array" ref="M72">index('Outdoor Crop Seasonality'!$E$2:$P$138,match( $B72,'Outdoor Crop Seasonality'!$B$2:$B$138,0),match(M$2,'Outdoor Crop Seasonality'!$E$1:$P$1,0))*vlookup($B72,'Outdoor Crop Baseline'!$B:$C,2,false)/10^3*(1+index('Outdoor Crop Production NW'!$K$2:$O$137,match( $B72,'Outdoor Crop Production NW'!$D$2:$D$137,0),match( M$1,'Outdoor Crop Production NW'!$E$1:$I$1,0)))</f>
        <v>410.1677569</v>
      </c>
      <c r="N72" s="76">
        <f t="array" ref="N72">index('Outdoor Crop Seasonality'!$E$2:$P$138,match( $B72,'Outdoor Crop Seasonality'!$B$2:$B$138,0),match(N$2,'Outdoor Crop Seasonality'!$E$1:$P$1,0))*vlookup($B72,'Outdoor Crop Baseline'!$B:$C,2,false)/10^3*(1+index('Outdoor Crop Production NW'!$K$2:$O$137,match( $B72,'Outdoor Crop Production NW'!$D$2:$D$137,0),match( N$1,'Outdoor Crop Production NW'!$E$1:$I$1,0)))</f>
        <v>410.1677569</v>
      </c>
      <c r="O72" s="77">
        <f t="array" ref="O72">index('Outdoor Crop Seasonality'!$E$2:$P$138,match( $B72,'Outdoor Crop Seasonality'!$B$2:$B$138,0),match(O$2,'Outdoor Crop Seasonality'!$E$1:$P$1,0))*vlookup($B72,'Outdoor Crop Baseline'!$B:$C,2,false)/10^3*(1+index('Outdoor Crop Production NW'!$K$2:$O$137,match( $B72,'Outdoor Crop Production NW'!$D$2:$D$137,0),match( O$1,'Outdoor Crop Production NW'!$E$1:$I$1,0)))</f>
        <v>0.1929689329</v>
      </c>
      <c r="P72" s="77">
        <f t="array" ref="P72">index('Outdoor Crop Seasonality'!$E$2:$P$138,match( $B72,'Outdoor Crop Seasonality'!$B$2:$B$138,0),match(P$2,'Outdoor Crop Seasonality'!$E$1:$P$1,0))*vlookup($B72,'Outdoor Crop Baseline'!$B:$C,2,false)/10^3*(1+index('Outdoor Crop Production NW'!$K$2:$O$137,match( $B72,'Outdoor Crop Production NW'!$D$2:$D$137,0),match( P$1,'Outdoor Crop Production NW'!$E$1:$I$1,0)))</f>
        <v>0.1929689329</v>
      </c>
      <c r="Q72" s="77">
        <f t="array" ref="Q72">index('Outdoor Crop Seasonality'!$E$2:$P$138,match( $B72,'Outdoor Crop Seasonality'!$B$2:$B$138,0),match(Q$2,'Outdoor Crop Seasonality'!$E$1:$P$1,0))*vlookup($B72,'Outdoor Crop Baseline'!$B:$C,2,false)/10^3*(1+index('Outdoor Crop Production NW'!$K$2:$O$137,match( $B72,'Outdoor Crop Production NW'!$D$2:$D$137,0),match( Q$1,'Outdoor Crop Production NW'!$E$1:$I$1,0)))</f>
        <v>1.339294544</v>
      </c>
      <c r="R72" s="77">
        <f t="array" ref="R72">index('Outdoor Crop Seasonality'!$E$2:$P$138,match( $B72,'Outdoor Crop Seasonality'!$B$2:$B$138,0),match(R$2,'Outdoor Crop Seasonality'!$E$1:$P$1,0))*vlookup($B72,'Outdoor Crop Baseline'!$B:$C,2,false)/10^3*(1+index('Outdoor Crop Production NW'!$K$2:$O$137,match( $B72,'Outdoor Crop Production NW'!$D$2:$D$137,0),match( R$1,'Outdoor Crop Production NW'!$E$1:$I$1,0)))</f>
        <v>1.339294544</v>
      </c>
      <c r="S72" s="77">
        <f t="array" ref="S72">index('Outdoor Crop Seasonality'!$E$2:$P$138,match( $B72,'Outdoor Crop Seasonality'!$B$2:$B$138,0),match(S$2,'Outdoor Crop Seasonality'!$E$1:$P$1,0))*vlookup($B72,'Outdoor Crop Baseline'!$B:$C,2,false)/10^3*(1+index('Outdoor Crop Production NW'!$K$2:$O$137,match( $B72,'Outdoor Crop Production NW'!$D$2:$D$137,0),match( S$1,'Outdoor Crop Production NW'!$E$1:$I$1,0)))</f>
        <v>1.146325611</v>
      </c>
      <c r="T72" s="77">
        <f t="array" ref="T72">index('Outdoor Crop Seasonality'!$E$2:$P$138,match( $B72,'Outdoor Crop Seasonality'!$B$2:$B$138,0),match(T$2,'Outdoor Crop Seasonality'!$E$1:$P$1,0))*vlookup($B72,'Outdoor Crop Baseline'!$B:$C,2,false)/10^3*(1+index('Outdoor Crop Production NW'!$K$2:$O$137,match( $B72,'Outdoor Crop Production NW'!$D$2:$D$137,0),match( T$1,'Outdoor Crop Production NW'!$E$1:$I$1,0)))</f>
        <v>1.146325611</v>
      </c>
      <c r="U72" s="77">
        <f t="array" ref="U72">index('Outdoor Crop Seasonality'!$E$2:$P$138,match( $B72,'Outdoor Crop Seasonality'!$B$2:$B$138,0),match(U$2,'Outdoor Crop Seasonality'!$E$1:$P$1,0))*vlookup($B72,'Outdoor Crop Baseline'!$B:$C,2,false)/10^3*(1+index('Outdoor Crop Production NW'!$K$2:$O$137,match( $B72,'Outdoor Crop Production NW'!$D$2:$D$137,0),match( U$1,'Outdoor Crop Production NW'!$E$1:$I$1,0)))</f>
        <v>0</v>
      </c>
      <c r="V72" s="77">
        <f t="array" ref="V72">index('Outdoor Crop Seasonality'!$E$2:$P$138,match( $B72,'Outdoor Crop Seasonality'!$B$2:$B$138,0),match(V$2,'Outdoor Crop Seasonality'!$E$1:$P$1,0))*vlookup($B72,'Outdoor Crop Baseline'!$B:$C,2,false)/10^3*(1+index('Outdoor Crop Production NW'!$K$2:$O$137,match( $B72,'Outdoor Crop Production NW'!$D$2:$D$137,0),match( V$1,'Outdoor Crop Production NW'!$E$1:$I$1,0)))</f>
        <v>0</v>
      </c>
      <c r="W72" s="77">
        <f t="array" ref="W72">index('Outdoor Crop Seasonality'!$E$2:$P$138,match( $B72,'Outdoor Crop Seasonality'!$B$2:$B$138,0),match(W$2,'Outdoor Crop Seasonality'!$E$1:$P$1,0))*vlookup($B72,'Outdoor Crop Baseline'!$B:$C,2,false)/10^3*(1+index('Outdoor Crop Production NW'!$K$2:$O$137,match( $B72,'Outdoor Crop Production NW'!$D$2:$D$137,0),match( W$1,'Outdoor Crop Production NW'!$E$1:$I$1,0)))</f>
        <v>1.631294061</v>
      </c>
      <c r="X72" s="77">
        <f t="array" ref="X72">index('Outdoor Crop Seasonality'!$E$2:$P$138,match( $B72,'Outdoor Crop Seasonality'!$B$2:$B$138,0),match(X$2,'Outdoor Crop Seasonality'!$E$1:$P$1,0))*vlookup($B72,'Outdoor Crop Baseline'!$B:$C,2,false)/10^3*(1+index('Outdoor Crop Production NW'!$K$2:$O$137,match( $B72,'Outdoor Crop Production NW'!$D$2:$D$137,0),match( X$1,'Outdoor Crop Production NW'!$E$1:$I$1,0)))</f>
        <v>1.631294061</v>
      </c>
      <c r="Y72" s="77">
        <f t="array" ref="Y72">index('Outdoor Crop Seasonality'!$E$2:$P$138,match( $B72,'Outdoor Crop Seasonality'!$B$2:$B$138,0),match(Y$2,'Outdoor Crop Seasonality'!$E$1:$P$1,0))*vlookup($B72,'Outdoor Crop Baseline'!$B:$C,2,false)/10^3*(1+index('Outdoor Crop Production NW'!$K$2:$O$137,match( $B72,'Outdoor Crop Production NW'!$D$2:$D$137,0),match( Y$1,'Outdoor Crop Production NW'!$E$1:$I$1,0)))</f>
        <v>1.631294061</v>
      </c>
      <c r="Z72" s="77">
        <f t="array" ref="Z72">index('Outdoor Crop Seasonality'!$E$2:$P$138,match( $B72,'Outdoor Crop Seasonality'!$B$2:$B$138,0),match(Z$2,'Outdoor Crop Seasonality'!$E$1:$P$1,0))*vlookup($B72,'Outdoor Crop Baseline'!$B:$C,2,false)/10^3*(1+index('Outdoor Crop Production NW'!$K$2:$O$137,match( $B72,'Outdoor Crop Production NW'!$D$2:$D$137,0),match( Z$1,'Outdoor Crop Production NW'!$E$1:$I$1,0)))</f>
        <v>1.631294061</v>
      </c>
    </row>
    <row r="73">
      <c r="A73" s="13" t="s">
        <v>174</v>
      </c>
      <c r="B73" s="13" t="s">
        <v>175</v>
      </c>
      <c r="C73" s="76">
        <f t="array" ref="C73">index('Outdoor Crop Seasonality'!$E$2:$P$138,match( $B73,'Outdoor Crop Seasonality'!$B$2:$B$138,0),match(C$2,'Outdoor Crop Seasonality'!$E$1:$P$1,0))*vlookup($B73,'Outdoor Crop Baseline'!$B:$C,2,false)/10^3*(1+index('Outdoor Crop Production NW'!$K$2:$O$137,match( $B73,'Outdoor Crop Production NW'!$D$2:$D$137,0),match( C$1,'Outdoor Crop Production NW'!$E$1:$I$1,0)))</f>
        <v>0</v>
      </c>
      <c r="D73" s="76">
        <f t="array" ref="D73">index('Outdoor Crop Seasonality'!$E$2:$P$138,match( $B73,'Outdoor Crop Seasonality'!$B$2:$B$138,0),match(D$2,'Outdoor Crop Seasonality'!$E$1:$P$1,0))*vlookup($B73,'Outdoor Crop Baseline'!$B:$C,2,false)/10^3*(1+index('Outdoor Crop Production NW'!$K$2:$O$137,match( $B73,'Outdoor Crop Production NW'!$D$2:$D$137,0),match( D$1,'Outdoor Crop Production NW'!$E$1:$I$1,0)))</f>
        <v>0</v>
      </c>
      <c r="E73" s="76">
        <f t="array" ref="E73">index('Outdoor Crop Seasonality'!$E$2:$P$138,match( $B73,'Outdoor Crop Seasonality'!$B$2:$B$138,0),match(E$2,'Outdoor Crop Seasonality'!$E$1:$P$1,0))*vlookup($B73,'Outdoor Crop Baseline'!$B:$C,2,false)/10^3*(1+index('Outdoor Crop Production NW'!$K$2:$O$137,match( $B73,'Outdoor Crop Production NW'!$D$2:$D$137,0),match( E$1,'Outdoor Crop Production NW'!$E$1:$I$1,0)))</f>
        <v>3.123072473</v>
      </c>
      <c r="F73" s="76">
        <f t="array" ref="F73">index('Outdoor Crop Seasonality'!$E$2:$P$138,match( $B73,'Outdoor Crop Seasonality'!$B$2:$B$138,0),match(F$2,'Outdoor Crop Seasonality'!$E$1:$P$1,0))*vlookup($B73,'Outdoor Crop Baseline'!$B:$C,2,false)/10^3*(1+index('Outdoor Crop Production NW'!$K$2:$O$137,match( $B73,'Outdoor Crop Production NW'!$D$2:$D$137,0),match( F$1,'Outdoor Crop Production NW'!$E$1:$I$1,0)))</f>
        <v>3.123072473</v>
      </c>
      <c r="G73" s="76">
        <f t="array" ref="G73">index('Outdoor Crop Seasonality'!$E$2:$P$138,match( $B73,'Outdoor Crop Seasonality'!$B$2:$B$138,0),match(G$2,'Outdoor Crop Seasonality'!$E$1:$P$1,0))*vlookup($B73,'Outdoor Crop Baseline'!$B:$C,2,false)/10^3*(1+index('Outdoor Crop Production NW'!$K$2:$O$137,match( $B73,'Outdoor Crop Production NW'!$D$2:$D$137,0),match( G$1,'Outdoor Crop Production NW'!$E$1:$I$1,0)))</f>
        <v>3.123072473</v>
      </c>
      <c r="H73" s="76">
        <f t="array" ref="H73">index('Outdoor Crop Seasonality'!$E$2:$P$138,match( $B73,'Outdoor Crop Seasonality'!$B$2:$B$138,0),match(H$2,'Outdoor Crop Seasonality'!$E$1:$P$1,0))*vlookup($B73,'Outdoor Crop Baseline'!$B:$C,2,false)/10^3*(1+index('Outdoor Crop Production NW'!$K$2:$O$137,match( $B73,'Outdoor Crop Production NW'!$D$2:$D$137,0),match( H$1,'Outdoor Crop Production NW'!$E$1:$I$1,0)))</f>
        <v>3.184589869</v>
      </c>
      <c r="I73" s="76">
        <f t="array" ref="I73">index('Outdoor Crop Seasonality'!$E$2:$P$138,match( $B73,'Outdoor Crop Seasonality'!$B$2:$B$138,0),match(I$2,'Outdoor Crop Seasonality'!$E$1:$P$1,0))*vlookup($B73,'Outdoor Crop Baseline'!$B:$C,2,false)/10^3*(1+index('Outdoor Crop Production NW'!$K$2:$O$137,match( $B73,'Outdoor Crop Production NW'!$D$2:$D$137,0),match( I$1,'Outdoor Crop Production NW'!$E$1:$I$1,0)))</f>
        <v>0.06151739619</v>
      </c>
      <c r="J73" s="76">
        <f t="array" ref="J73">index('Outdoor Crop Seasonality'!$E$2:$P$138,match( $B73,'Outdoor Crop Seasonality'!$B$2:$B$138,0),match(J$2,'Outdoor Crop Seasonality'!$E$1:$P$1,0))*vlookup($B73,'Outdoor Crop Baseline'!$B:$C,2,false)/10^3*(1+index('Outdoor Crop Production NW'!$K$2:$O$137,match( $B73,'Outdoor Crop Production NW'!$D$2:$D$137,0),match( J$1,'Outdoor Crop Production NW'!$E$1:$I$1,0)))</f>
        <v>0.06151739619</v>
      </c>
      <c r="K73" s="76">
        <f t="array" ref="K73">index('Outdoor Crop Seasonality'!$E$2:$P$138,match( $B73,'Outdoor Crop Seasonality'!$B$2:$B$138,0),match(K$2,'Outdoor Crop Seasonality'!$E$1:$P$1,0))*vlookup($B73,'Outdoor Crop Baseline'!$B:$C,2,false)/10^3*(1+index('Outdoor Crop Production NW'!$K$2:$O$137,match( $B73,'Outdoor Crop Production NW'!$D$2:$D$137,0),match( K$1,'Outdoor Crop Production NW'!$E$1:$I$1,0)))</f>
        <v>0.06151739619</v>
      </c>
      <c r="L73" s="76">
        <f t="array" ref="L73">index('Outdoor Crop Seasonality'!$E$2:$P$138,match( $B73,'Outdoor Crop Seasonality'!$B$2:$B$138,0),match(L$2,'Outdoor Crop Seasonality'!$E$1:$P$1,0))*vlookup($B73,'Outdoor Crop Baseline'!$B:$C,2,false)/10^3*(1+index('Outdoor Crop Production NW'!$K$2:$O$137,match( $B73,'Outdoor Crop Production NW'!$D$2:$D$137,0),match( L$1,'Outdoor Crop Production NW'!$E$1:$I$1,0)))</f>
        <v>0</v>
      </c>
      <c r="M73" s="76">
        <f t="array" ref="M73">index('Outdoor Crop Seasonality'!$E$2:$P$138,match( $B73,'Outdoor Crop Seasonality'!$B$2:$B$138,0),match(M$2,'Outdoor Crop Seasonality'!$E$1:$P$1,0))*vlookup($B73,'Outdoor Crop Baseline'!$B:$C,2,false)/10^3*(1+index('Outdoor Crop Production NW'!$K$2:$O$137,match( $B73,'Outdoor Crop Production NW'!$D$2:$D$137,0),match( M$1,'Outdoor Crop Production NW'!$E$1:$I$1,0)))</f>
        <v>0</v>
      </c>
      <c r="N73" s="76">
        <f t="array" ref="N73">index('Outdoor Crop Seasonality'!$E$2:$P$138,match( $B73,'Outdoor Crop Seasonality'!$B$2:$B$138,0),match(N$2,'Outdoor Crop Seasonality'!$E$1:$P$1,0))*vlookup($B73,'Outdoor Crop Baseline'!$B:$C,2,false)/10^3*(1+index('Outdoor Crop Production NW'!$K$2:$O$137,match( $B73,'Outdoor Crop Production NW'!$D$2:$D$137,0),match( N$1,'Outdoor Crop Production NW'!$E$1:$I$1,0)))</f>
        <v>0</v>
      </c>
      <c r="O73" s="77">
        <f t="array" ref="O73">index('Outdoor Crop Seasonality'!$E$2:$P$138,match( $B73,'Outdoor Crop Seasonality'!$B$2:$B$138,0),match(O$2,'Outdoor Crop Seasonality'!$E$1:$P$1,0))*vlookup($B73,'Outdoor Crop Baseline'!$B:$C,2,false)/10^3*(1+index('Outdoor Crop Production NW'!$K$2:$O$137,match( $B73,'Outdoor Crop Production NW'!$D$2:$D$137,0),match( O$1,'Outdoor Crop Production NW'!$E$1:$I$1,0)))</f>
        <v>0</v>
      </c>
      <c r="P73" s="77">
        <f t="array" ref="P73">index('Outdoor Crop Seasonality'!$E$2:$P$138,match( $B73,'Outdoor Crop Seasonality'!$B$2:$B$138,0),match(P$2,'Outdoor Crop Seasonality'!$E$1:$P$1,0))*vlookup($B73,'Outdoor Crop Baseline'!$B:$C,2,false)/10^3*(1+index('Outdoor Crop Production NW'!$K$2:$O$137,match( $B73,'Outdoor Crop Production NW'!$D$2:$D$137,0),match( P$1,'Outdoor Crop Production NW'!$E$1:$I$1,0)))</f>
        <v>0</v>
      </c>
      <c r="Q73" s="77">
        <f t="array" ref="Q73">index('Outdoor Crop Seasonality'!$E$2:$P$138,match( $B73,'Outdoor Crop Seasonality'!$B$2:$B$138,0),match(Q$2,'Outdoor Crop Seasonality'!$E$1:$P$1,0))*vlookup($B73,'Outdoor Crop Baseline'!$B:$C,2,false)/10^3*(1+index('Outdoor Crop Production NW'!$K$2:$O$137,match( $B73,'Outdoor Crop Production NW'!$D$2:$D$137,0),match( Q$1,'Outdoor Crop Production NW'!$E$1:$I$1,0)))</f>
        <v>13.69768628</v>
      </c>
      <c r="R73" s="77">
        <f t="array" ref="R73">index('Outdoor Crop Seasonality'!$E$2:$P$138,match( $B73,'Outdoor Crop Seasonality'!$B$2:$B$138,0),match(R$2,'Outdoor Crop Seasonality'!$E$1:$P$1,0))*vlookup($B73,'Outdoor Crop Baseline'!$B:$C,2,false)/10^3*(1+index('Outdoor Crop Production NW'!$K$2:$O$137,match( $B73,'Outdoor Crop Production NW'!$D$2:$D$137,0),match( R$1,'Outdoor Crop Production NW'!$E$1:$I$1,0)))</f>
        <v>13.69768628</v>
      </c>
      <c r="S73" s="77">
        <f t="array" ref="S73">index('Outdoor Crop Seasonality'!$E$2:$P$138,match( $B73,'Outdoor Crop Seasonality'!$B$2:$B$138,0),match(S$2,'Outdoor Crop Seasonality'!$E$1:$P$1,0))*vlookup($B73,'Outdoor Crop Baseline'!$B:$C,2,false)/10^3*(1+index('Outdoor Crop Production NW'!$K$2:$O$137,match( $B73,'Outdoor Crop Production NW'!$D$2:$D$137,0),match( S$1,'Outdoor Crop Production NW'!$E$1:$I$1,0)))</f>
        <v>13.69768628</v>
      </c>
      <c r="T73" s="77">
        <f t="array" ref="T73">index('Outdoor Crop Seasonality'!$E$2:$P$138,match( $B73,'Outdoor Crop Seasonality'!$B$2:$B$138,0),match(T$2,'Outdoor Crop Seasonality'!$E$1:$P$1,0))*vlookup($B73,'Outdoor Crop Baseline'!$B:$C,2,false)/10^3*(1+index('Outdoor Crop Production NW'!$K$2:$O$137,match( $B73,'Outdoor Crop Production NW'!$D$2:$D$137,0),match( T$1,'Outdoor Crop Production NW'!$E$1:$I$1,0)))</f>
        <v>13.96749942</v>
      </c>
      <c r="U73" s="77">
        <f t="array" ref="U73">index('Outdoor Crop Seasonality'!$E$2:$P$138,match( $B73,'Outdoor Crop Seasonality'!$B$2:$B$138,0),match(U$2,'Outdoor Crop Seasonality'!$E$1:$P$1,0))*vlookup($B73,'Outdoor Crop Baseline'!$B:$C,2,false)/10^3*(1+index('Outdoor Crop Production NW'!$K$2:$O$137,match( $B73,'Outdoor Crop Production NW'!$D$2:$D$137,0),match( U$1,'Outdoor Crop Production NW'!$E$1:$I$1,0)))</f>
        <v>0.2698131412</v>
      </c>
      <c r="V73" s="77">
        <f t="array" ref="V73">index('Outdoor Crop Seasonality'!$E$2:$P$138,match( $B73,'Outdoor Crop Seasonality'!$B$2:$B$138,0),match(V$2,'Outdoor Crop Seasonality'!$E$1:$P$1,0))*vlookup($B73,'Outdoor Crop Baseline'!$B:$C,2,false)/10^3*(1+index('Outdoor Crop Production NW'!$K$2:$O$137,match( $B73,'Outdoor Crop Production NW'!$D$2:$D$137,0),match( V$1,'Outdoor Crop Production NW'!$E$1:$I$1,0)))</f>
        <v>0.2698131412</v>
      </c>
      <c r="W73" s="77">
        <f t="array" ref="W73">index('Outdoor Crop Seasonality'!$E$2:$P$138,match( $B73,'Outdoor Crop Seasonality'!$B$2:$B$138,0),match(W$2,'Outdoor Crop Seasonality'!$E$1:$P$1,0))*vlookup($B73,'Outdoor Crop Baseline'!$B:$C,2,false)/10^3*(1+index('Outdoor Crop Production NW'!$K$2:$O$137,match( $B73,'Outdoor Crop Production NW'!$D$2:$D$137,0),match( W$1,'Outdoor Crop Production NW'!$E$1:$I$1,0)))</f>
        <v>0.2698131412</v>
      </c>
      <c r="X73" s="77">
        <f t="array" ref="X73">index('Outdoor Crop Seasonality'!$E$2:$P$138,match( $B73,'Outdoor Crop Seasonality'!$B$2:$B$138,0),match(X$2,'Outdoor Crop Seasonality'!$E$1:$P$1,0))*vlookup($B73,'Outdoor Crop Baseline'!$B:$C,2,false)/10^3*(1+index('Outdoor Crop Production NW'!$K$2:$O$137,match( $B73,'Outdoor Crop Production NW'!$D$2:$D$137,0),match( X$1,'Outdoor Crop Production NW'!$E$1:$I$1,0)))</f>
        <v>0</v>
      </c>
      <c r="Y73" s="77">
        <f t="array" ref="Y73">index('Outdoor Crop Seasonality'!$E$2:$P$138,match( $B73,'Outdoor Crop Seasonality'!$B$2:$B$138,0),match(Y$2,'Outdoor Crop Seasonality'!$E$1:$P$1,0))*vlookup($B73,'Outdoor Crop Baseline'!$B:$C,2,false)/10^3*(1+index('Outdoor Crop Production NW'!$K$2:$O$137,match( $B73,'Outdoor Crop Production NW'!$D$2:$D$137,0),match( Y$1,'Outdoor Crop Production NW'!$E$1:$I$1,0)))</f>
        <v>0</v>
      </c>
      <c r="Z73" s="77">
        <f t="array" ref="Z73">index('Outdoor Crop Seasonality'!$E$2:$P$138,match( $B73,'Outdoor Crop Seasonality'!$B$2:$B$138,0),match(Z$2,'Outdoor Crop Seasonality'!$E$1:$P$1,0))*vlookup($B73,'Outdoor Crop Baseline'!$B:$C,2,false)/10^3*(1+index('Outdoor Crop Production NW'!$K$2:$O$137,match( $B73,'Outdoor Crop Production NW'!$D$2:$D$137,0),match( Z$1,'Outdoor Crop Production NW'!$E$1:$I$1,0)))</f>
        <v>0</v>
      </c>
    </row>
    <row r="74">
      <c r="A74" s="13" t="s">
        <v>176</v>
      </c>
      <c r="B74" s="13" t="s">
        <v>177</v>
      </c>
      <c r="C74" s="76">
        <f t="array" ref="C74">index('Outdoor Crop Seasonality'!$E$2:$P$138,match( $B74,'Outdoor Crop Seasonality'!$B$2:$B$138,0),match(C$2,'Outdoor Crop Seasonality'!$E$1:$P$1,0))*vlookup($B74,'Outdoor Crop Baseline'!$B:$C,2,false)/10^3*(1+index('Outdoor Crop Production NW'!$K$2:$O$137,match( $B74,'Outdoor Crop Production NW'!$D$2:$D$137,0),match( C$1,'Outdoor Crop Production NW'!$E$1:$I$1,0)))</f>
        <v>17.67475995</v>
      </c>
      <c r="D74" s="76">
        <f t="array" ref="D74">index('Outdoor Crop Seasonality'!$E$2:$P$138,match( $B74,'Outdoor Crop Seasonality'!$B$2:$B$138,0),match(D$2,'Outdoor Crop Seasonality'!$E$1:$P$1,0))*vlookup($B74,'Outdoor Crop Baseline'!$B:$C,2,false)/10^3*(1+index('Outdoor Crop Production NW'!$K$2:$O$137,match( $B74,'Outdoor Crop Production NW'!$D$2:$D$137,0),match( D$1,'Outdoor Crop Production NW'!$E$1:$I$1,0)))</f>
        <v>17.67475995</v>
      </c>
      <c r="E74" s="76">
        <f t="array" ref="E74">index('Outdoor Crop Seasonality'!$E$2:$P$138,match( $B74,'Outdoor Crop Seasonality'!$B$2:$B$138,0),match(E$2,'Outdoor Crop Seasonality'!$E$1:$P$1,0))*vlookup($B74,'Outdoor Crop Baseline'!$B:$C,2,false)/10^3*(1+index('Outdoor Crop Production NW'!$K$2:$O$137,match( $B74,'Outdoor Crop Production NW'!$D$2:$D$137,0),match( E$1,'Outdoor Crop Production NW'!$E$1:$I$1,0)))</f>
        <v>17.67475995</v>
      </c>
      <c r="F74" s="76">
        <f t="array" ref="F74">index('Outdoor Crop Seasonality'!$E$2:$P$138,match( $B74,'Outdoor Crop Seasonality'!$B$2:$B$138,0),match(F$2,'Outdoor Crop Seasonality'!$E$1:$P$1,0))*vlookup($B74,'Outdoor Crop Baseline'!$B:$C,2,false)/10^3*(1+index('Outdoor Crop Production NW'!$K$2:$O$137,match( $B74,'Outdoor Crop Production NW'!$D$2:$D$137,0),match( F$1,'Outdoor Crop Production NW'!$E$1:$I$1,0)))</f>
        <v>17.67475995</v>
      </c>
      <c r="G74" s="76">
        <f t="array" ref="G74">index('Outdoor Crop Seasonality'!$E$2:$P$138,match( $B74,'Outdoor Crop Seasonality'!$B$2:$B$138,0),match(G$2,'Outdoor Crop Seasonality'!$E$1:$P$1,0))*vlookup($B74,'Outdoor Crop Baseline'!$B:$C,2,false)/10^3*(1+index('Outdoor Crop Production NW'!$K$2:$O$137,match( $B74,'Outdoor Crop Production NW'!$D$2:$D$137,0),match( G$1,'Outdoor Crop Production NW'!$E$1:$I$1,0)))</f>
        <v>0</v>
      </c>
      <c r="H74" s="76">
        <f t="array" ref="H74">index('Outdoor Crop Seasonality'!$E$2:$P$138,match( $B74,'Outdoor Crop Seasonality'!$B$2:$B$138,0),match(H$2,'Outdoor Crop Seasonality'!$E$1:$P$1,0))*vlookup($B74,'Outdoor Crop Baseline'!$B:$C,2,false)/10^3*(1+index('Outdoor Crop Production NW'!$K$2:$O$137,match( $B74,'Outdoor Crop Production NW'!$D$2:$D$137,0),match( H$1,'Outdoor Crop Production NW'!$E$1:$I$1,0)))</f>
        <v>1.495751804</v>
      </c>
      <c r="I74" s="76">
        <f t="array" ref="I74">index('Outdoor Crop Seasonality'!$E$2:$P$138,match( $B74,'Outdoor Crop Seasonality'!$B$2:$B$138,0),match(I$2,'Outdoor Crop Seasonality'!$E$1:$P$1,0))*vlookup($B74,'Outdoor Crop Baseline'!$B:$C,2,false)/10^3*(1+index('Outdoor Crop Production NW'!$K$2:$O$137,match( $B74,'Outdoor Crop Production NW'!$D$2:$D$137,0),match( I$1,'Outdoor Crop Production NW'!$E$1:$I$1,0)))</f>
        <v>1.495751804</v>
      </c>
      <c r="J74" s="76">
        <f t="array" ref="J74">index('Outdoor Crop Seasonality'!$E$2:$P$138,match( $B74,'Outdoor Crop Seasonality'!$B$2:$B$138,0),match(J$2,'Outdoor Crop Seasonality'!$E$1:$P$1,0))*vlookup($B74,'Outdoor Crop Baseline'!$B:$C,2,false)/10^3*(1+index('Outdoor Crop Production NW'!$K$2:$O$137,match( $B74,'Outdoor Crop Production NW'!$D$2:$D$137,0),match( J$1,'Outdoor Crop Production NW'!$E$1:$I$1,0)))</f>
        <v>1.495751804</v>
      </c>
      <c r="K74" s="76">
        <f t="array" ref="K74">index('Outdoor Crop Seasonality'!$E$2:$P$138,match( $B74,'Outdoor Crop Seasonality'!$B$2:$B$138,0),match(K$2,'Outdoor Crop Seasonality'!$E$1:$P$1,0))*vlookup($B74,'Outdoor Crop Baseline'!$B:$C,2,false)/10^3*(1+index('Outdoor Crop Production NW'!$K$2:$O$137,match( $B74,'Outdoor Crop Production NW'!$D$2:$D$137,0),match( K$1,'Outdoor Crop Production NW'!$E$1:$I$1,0)))</f>
        <v>1.495751804</v>
      </c>
      <c r="L74" s="76">
        <f t="array" ref="L74">index('Outdoor Crop Seasonality'!$E$2:$P$138,match( $B74,'Outdoor Crop Seasonality'!$B$2:$B$138,0),match(L$2,'Outdoor Crop Seasonality'!$E$1:$P$1,0))*vlookup($B74,'Outdoor Crop Baseline'!$B:$C,2,false)/10^3*(1+index('Outdoor Crop Production NW'!$K$2:$O$137,match( $B74,'Outdoor Crop Production NW'!$D$2:$D$137,0),match( L$1,'Outdoor Crop Production NW'!$E$1:$I$1,0)))</f>
        <v>0</v>
      </c>
      <c r="M74" s="76">
        <f t="array" ref="M74">index('Outdoor Crop Seasonality'!$E$2:$P$138,match( $B74,'Outdoor Crop Seasonality'!$B$2:$B$138,0),match(M$2,'Outdoor Crop Seasonality'!$E$1:$P$1,0))*vlookup($B74,'Outdoor Crop Baseline'!$B:$C,2,false)/10^3*(1+index('Outdoor Crop Production NW'!$K$2:$O$137,match( $B74,'Outdoor Crop Production NW'!$D$2:$D$137,0),match( M$1,'Outdoor Crop Production NW'!$E$1:$I$1,0)))</f>
        <v>0</v>
      </c>
      <c r="N74" s="76">
        <f t="array" ref="N74">index('Outdoor Crop Seasonality'!$E$2:$P$138,match( $B74,'Outdoor Crop Seasonality'!$B$2:$B$138,0),match(N$2,'Outdoor Crop Seasonality'!$E$1:$P$1,0))*vlookup($B74,'Outdoor Crop Baseline'!$B:$C,2,false)/10^3*(1+index('Outdoor Crop Production NW'!$K$2:$O$137,match( $B74,'Outdoor Crop Production NW'!$D$2:$D$137,0),match( N$1,'Outdoor Crop Production NW'!$E$1:$I$1,0)))</f>
        <v>0</v>
      </c>
      <c r="O74" s="77">
        <f t="array" ref="O74">index('Outdoor Crop Seasonality'!$E$2:$P$138,match( $B74,'Outdoor Crop Seasonality'!$B$2:$B$138,0),match(O$2,'Outdoor Crop Seasonality'!$E$1:$P$1,0))*vlookup($B74,'Outdoor Crop Baseline'!$B:$C,2,false)/10^3*(1+index('Outdoor Crop Production NW'!$K$2:$O$137,match( $B74,'Outdoor Crop Production NW'!$D$2:$D$137,0),match( O$1,'Outdoor Crop Production NW'!$E$1:$I$1,0)))</f>
        <v>8.837212796</v>
      </c>
      <c r="P74" s="77">
        <f t="array" ref="P74">index('Outdoor Crop Seasonality'!$E$2:$P$138,match( $B74,'Outdoor Crop Seasonality'!$B$2:$B$138,0),match(P$2,'Outdoor Crop Seasonality'!$E$1:$P$1,0))*vlookup($B74,'Outdoor Crop Baseline'!$B:$C,2,false)/10^3*(1+index('Outdoor Crop Production NW'!$K$2:$O$137,match( $B74,'Outdoor Crop Production NW'!$D$2:$D$137,0),match( P$1,'Outdoor Crop Production NW'!$E$1:$I$1,0)))</f>
        <v>8.837212796</v>
      </c>
      <c r="Q74" s="77">
        <f t="array" ref="Q74">index('Outdoor Crop Seasonality'!$E$2:$P$138,match( $B74,'Outdoor Crop Seasonality'!$B$2:$B$138,0),match(Q$2,'Outdoor Crop Seasonality'!$E$1:$P$1,0))*vlookup($B74,'Outdoor Crop Baseline'!$B:$C,2,false)/10^3*(1+index('Outdoor Crop Production NW'!$K$2:$O$137,match( $B74,'Outdoor Crop Production NW'!$D$2:$D$137,0),match( Q$1,'Outdoor Crop Production NW'!$E$1:$I$1,0)))</f>
        <v>8.837212796</v>
      </c>
      <c r="R74" s="77">
        <f t="array" ref="R74">index('Outdoor Crop Seasonality'!$E$2:$P$138,match( $B74,'Outdoor Crop Seasonality'!$B$2:$B$138,0),match(R$2,'Outdoor Crop Seasonality'!$E$1:$P$1,0))*vlookup($B74,'Outdoor Crop Baseline'!$B:$C,2,false)/10^3*(1+index('Outdoor Crop Production NW'!$K$2:$O$137,match( $B74,'Outdoor Crop Production NW'!$D$2:$D$137,0),match( R$1,'Outdoor Crop Production NW'!$E$1:$I$1,0)))</f>
        <v>8.837212796</v>
      </c>
      <c r="S74" s="77">
        <f t="array" ref="S74">index('Outdoor Crop Seasonality'!$E$2:$P$138,match( $B74,'Outdoor Crop Seasonality'!$B$2:$B$138,0),match(S$2,'Outdoor Crop Seasonality'!$E$1:$P$1,0))*vlookup($B74,'Outdoor Crop Baseline'!$B:$C,2,false)/10^3*(1+index('Outdoor Crop Production NW'!$K$2:$O$137,match( $B74,'Outdoor Crop Production NW'!$D$2:$D$137,0),match( S$1,'Outdoor Crop Production NW'!$E$1:$I$1,0)))</f>
        <v>0</v>
      </c>
      <c r="T74" s="77">
        <f t="array" ref="T74">index('Outdoor Crop Seasonality'!$E$2:$P$138,match( $B74,'Outdoor Crop Seasonality'!$B$2:$B$138,0),match(T$2,'Outdoor Crop Seasonality'!$E$1:$P$1,0))*vlookup($B74,'Outdoor Crop Baseline'!$B:$C,2,false)/10^3*(1+index('Outdoor Crop Production NW'!$K$2:$O$137,match( $B74,'Outdoor Crop Production NW'!$D$2:$D$137,0),match( T$1,'Outdoor Crop Production NW'!$E$1:$I$1,0)))</f>
        <v>0.747861754</v>
      </c>
      <c r="U74" s="77">
        <f t="array" ref="U74">index('Outdoor Crop Seasonality'!$E$2:$P$138,match( $B74,'Outdoor Crop Seasonality'!$B$2:$B$138,0),match(U$2,'Outdoor Crop Seasonality'!$E$1:$P$1,0))*vlookup($B74,'Outdoor Crop Baseline'!$B:$C,2,false)/10^3*(1+index('Outdoor Crop Production NW'!$K$2:$O$137,match( $B74,'Outdoor Crop Production NW'!$D$2:$D$137,0),match( U$1,'Outdoor Crop Production NW'!$E$1:$I$1,0)))</f>
        <v>0.747861754</v>
      </c>
      <c r="V74" s="77">
        <f t="array" ref="V74">index('Outdoor Crop Seasonality'!$E$2:$P$138,match( $B74,'Outdoor Crop Seasonality'!$B$2:$B$138,0),match(V$2,'Outdoor Crop Seasonality'!$E$1:$P$1,0))*vlookup($B74,'Outdoor Crop Baseline'!$B:$C,2,false)/10^3*(1+index('Outdoor Crop Production NW'!$K$2:$O$137,match( $B74,'Outdoor Crop Production NW'!$D$2:$D$137,0),match( V$1,'Outdoor Crop Production NW'!$E$1:$I$1,0)))</f>
        <v>0.747861754</v>
      </c>
      <c r="W74" s="77">
        <f t="array" ref="W74">index('Outdoor Crop Seasonality'!$E$2:$P$138,match( $B74,'Outdoor Crop Seasonality'!$B$2:$B$138,0),match(W$2,'Outdoor Crop Seasonality'!$E$1:$P$1,0))*vlookup($B74,'Outdoor Crop Baseline'!$B:$C,2,false)/10^3*(1+index('Outdoor Crop Production NW'!$K$2:$O$137,match( $B74,'Outdoor Crop Production NW'!$D$2:$D$137,0),match( W$1,'Outdoor Crop Production NW'!$E$1:$I$1,0)))</f>
        <v>0.747861754</v>
      </c>
      <c r="X74" s="77">
        <f t="array" ref="X74">index('Outdoor Crop Seasonality'!$E$2:$P$138,match( $B74,'Outdoor Crop Seasonality'!$B$2:$B$138,0),match(X$2,'Outdoor Crop Seasonality'!$E$1:$P$1,0))*vlookup($B74,'Outdoor Crop Baseline'!$B:$C,2,false)/10^3*(1+index('Outdoor Crop Production NW'!$K$2:$O$137,match( $B74,'Outdoor Crop Production NW'!$D$2:$D$137,0),match( X$1,'Outdoor Crop Production NW'!$E$1:$I$1,0)))</f>
        <v>0</v>
      </c>
      <c r="Y74" s="77">
        <f t="array" ref="Y74">index('Outdoor Crop Seasonality'!$E$2:$P$138,match( $B74,'Outdoor Crop Seasonality'!$B$2:$B$138,0),match(Y$2,'Outdoor Crop Seasonality'!$E$1:$P$1,0))*vlookup($B74,'Outdoor Crop Baseline'!$B:$C,2,false)/10^3*(1+index('Outdoor Crop Production NW'!$K$2:$O$137,match( $B74,'Outdoor Crop Production NW'!$D$2:$D$137,0),match( Y$1,'Outdoor Crop Production NW'!$E$1:$I$1,0)))</f>
        <v>0</v>
      </c>
      <c r="Z74" s="77">
        <f t="array" ref="Z74">index('Outdoor Crop Seasonality'!$E$2:$P$138,match( $B74,'Outdoor Crop Seasonality'!$B$2:$B$138,0),match(Z$2,'Outdoor Crop Seasonality'!$E$1:$P$1,0))*vlookup($B74,'Outdoor Crop Baseline'!$B:$C,2,false)/10^3*(1+index('Outdoor Crop Production NW'!$K$2:$O$137,match( $B74,'Outdoor Crop Production NW'!$D$2:$D$137,0),match( Z$1,'Outdoor Crop Production NW'!$E$1:$I$1,0)))</f>
        <v>0</v>
      </c>
    </row>
    <row r="75">
      <c r="A75" s="13" t="s">
        <v>178</v>
      </c>
      <c r="B75" s="13" t="s">
        <v>179</v>
      </c>
      <c r="C75" s="76">
        <f t="array" ref="C75">index('Outdoor Crop Seasonality'!$E$2:$P$138,match( $B75,'Outdoor Crop Seasonality'!$B$2:$B$138,0),match(C$2,'Outdoor Crop Seasonality'!$E$1:$P$1,0))*vlookup($B75,'Outdoor Crop Baseline'!$B:$C,2,false)/10^3*(1+index('Outdoor Crop Production NW'!$K$2:$O$137,match( $B75,'Outdoor Crop Production NW'!$D$2:$D$137,0),match( C$1,'Outdoor Crop Production NW'!$E$1:$I$1,0)))</f>
        <v>0</v>
      </c>
      <c r="D75" s="76">
        <f t="array" ref="D75">index('Outdoor Crop Seasonality'!$E$2:$P$138,match( $B75,'Outdoor Crop Seasonality'!$B$2:$B$138,0),match(D$2,'Outdoor Crop Seasonality'!$E$1:$P$1,0))*vlookup($B75,'Outdoor Crop Baseline'!$B:$C,2,false)/10^3*(1+index('Outdoor Crop Production NW'!$K$2:$O$137,match( $B75,'Outdoor Crop Production NW'!$D$2:$D$137,0),match( D$1,'Outdoor Crop Production NW'!$E$1:$I$1,0)))</f>
        <v>0</v>
      </c>
      <c r="E75" s="76">
        <f t="array" ref="E75">index('Outdoor Crop Seasonality'!$E$2:$P$138,match( $B75,'Outdoor Crop Seasonality'!$B$2:$B$138,0),match(E$2,'Outdoor Crop Seasonality'!$E$1:$P$1,0))*vlookup($B75,'Outdoor Crop Baseline'!$B:$C,2,false)/10^3*(1+index('Outdoor Crop Production NW'!$K$2:$O$137,match( $B75,'Outdoor Crop Production NW'!$D$2:$D$137,0),match( E$1,'Outdoor Crop Production NW'!$E$1:$I$1,0)))</f>
        <v>0</v>
      </c>
      <c r="F75" s="76">
        <f t="array" ref="F75">index('Outdoor Crop Seasonality'!$E$2:$P$138,match( $B75,'Outdoor Crop Seasonality'!$B$2:$B$138,0),match(F$2,'Outdoor Crop Seasonality'!$E$1:$P$1,0))*vlookup($B75,'Outdoor Crop Baseline'!$B:$C,2,false)/10^3*(1+index('Outdoor Crop Production NW'!$K$2:$O$137,match( $B75,'Outdoor Crop Production NW'!$D$2:$D$137,0),match( F$1,'Outdoor Crop Production NW'!$E$1:$I$1,0)))</f>
        <v>0</v>
      </c>
      <c r="G75" s="76">
        <f t="array" ref="G75">index('Outdoor Crop Seasonality'!$E$2:$P$138,match( $B75,'Outdoor Crop Seasonality'!$B$2:$B$138,0),match(G$2,'Outdoor Crop Seasonality'!$E$1:$P$1,0))*vlookup($B75,'Outdoor Crop Baseline'!$B:$C,2,false)/10^3*(1+index('Outdoor Crop Production NW'!$K$2:$O$137,match( $B75,'Outdoor Crop Production NW'!$D$2:$D$137,0),match( G$1,'Outdoor Crop Production NW'!$E$1:$I$1,0)))</f>
        <v>0</v>
      </c>
      <c r="H75" s="76">
        <f t="array" ref="H75">index('Outdoor Crop Seasonality'!$E$2:$P$138,match( $B75,'Outdoor Crop Seasonality'!$B$2:$B$138,0),match(H$2,'Outdoor Crop Seasonality'!$E$1:$P$1,0))*vlookup($B75,'Outdoor Crop Baseline'!$B:$C,2,false)/10^3*(1+index('Outdoor Crop Production NW'!$K$2:$O$137,match( $B75,'Outdoor Crop Production NW'!$D$2:$D$137,0),match( H$1,'Outdoor Crop Production NW'!$E$1:$I$1,0)))</f>
        <v>124.3495233</v>
      </c>
      <c r="I75" s="76">
        <f t="array" ref="I75">index('Outdoor Crop Seasonality'!$E$2:$P$138,match( $B75,'Outdoor Crop Seasonality'!$B$2:$B$138,0),match(I$2,'Outdoor Crop Seasonality'!$E$1:$P$1,0))*vlookup($B75,'Outdoor Crop Baseline'!$B:$C,2,false)/10^3*(1+index('Outdoor Crop Production NW'!$K$2:$O$137,match( $B75,'Outdoor Crop Production NW'!$D$2:$D$137,0),match( I$1,'Outdoor Crop Production NW'!$E$1:$I$1,0)))</f>
        <v>124.3495233</v>
      </c>
      <c r="J75" s="76">
        <f t="array" ref="J75">index('Outdoor Crop Seasonality'!$E$2:$P$138,match( $B75,'Outdoor Crop Seasonality'!$B$2:$B$138,0),match(J$2,'Outdoor Crop Seasonality'!$E$1:$P$1,0))*vlookup($B75,'Outdoor Crop Baseline'!$B:$C,2,false)/10^3*(1+index('Outdoor Crop Production NW'!$K$2:$O$137,match( $B75,'Outdoor Crop Production NW'!$D$2:$D$137,0),match( J$1,'Outdoor Crop Production NW'!$E$1:$I$1,0)))</f>
        <v>124.3495233</v>
      </c>
      <c r="K75" s="76">
        <f t="array" ref="K75">index('Outdoor Crop Seasonality'!$E$2:$P$138,match( $B75,'Outdoor Crop Seasonality'!$B$2:$B$138,0),match(K$2,'Outdoor Crop Seasonality'!$E$1:$P$1,0))*vlookup($B75,'Outdoor Crop Baseline'!$B:$C,2,false)/10^3*(1+index('Outdoor Crop Production NW'!$K$2:$O$137,match( $B75,'Outdoor Crop Production NW'!$D$2:$D$137,0),match( K$1,'Outdoor Crop Production NW'!$E$1:$I$1,0)))</f>
        <v>124.3495233</v>
      </c>
      <c r="L75" s="76">
        <f t="array" ref="L75">index('Outdoor Crop Seasonality'!$E$2:$P$138,match( $B75,'Outdoor Crop Seasonality'!$B$2:$B$138,0),match(L$2,'Outdoor Crop Seasonality'!$E$1:$P$1,0))*vlookup($B75,'Outdoor Crop Baseline'!$B:$C,2,false)/10^3*(1+index('Outdoor Crop Production NW'!$K$2:$O$137,match( $B75,'Outdoor Crop Production NW'!$D$2:$D$137,0),match( L$1,'Outdoor Crop Production NW'!$E$1:$I$1,0)))</f>
        <v>0</v>
      </c>
      <c r="M75" s="76">
        <f t="array" ref="M75">index('Outdoor Crop Seasonality'!$E$2:$P$138,match( $B75,'Outdoor Crop Seasonality'!$B$2:$B$138,0),match(M$2,'Outdoor Crop Seasonality'!$E$1:$P$1,0))*vlookup($B75,'Outdoor Crop Baseline'!$B:$C,2,false)/10^3*(1+index('Outdoor Crop Production NW'!$K$2:$O$137,match( $B75,'Outdoor Crop Production NW'!$D$2:$D$137,0),match( M$1,'Outdoor Crop Production NW'!$E$1:$I$1,0)))</f>
        <v>0</v>
      </c>
      <c r="N75" s="76">
        <f t="array" ref="N75">index('Outdoor Crop Seasonality'!$E$2:$P$138,match( $B75,'Outdoor Crop Seasonality'!$B$2:$B$138,0),match(N$2,'Outdoor Crop Seasonality'!$E$1:$P$1,0))*vlookup($B75,'Outdoor Crop Baseline'!$B:$C,2,false)/10^3*(1+index('Outdoor Crop Production NW'!$K$2:$O$137,match( $B75,'Outdoor Crop Production NW'!$D$2:$D$137,0),match( N$1,'Outdoor Crop Production NW'!$E$1:$I$1,0)))</f>
        <v>0</v>
      </c>
      <c r="O75" s="77">
        <f t="array" ref="O75">index('Outdoor Crop Seasonality'!$E$2:$P$138,match( $B75,'Outdoor Crop Seasonality'!$B$2:$B$138,0),match(O$2,'Outdoor Crop Seasonality'!$E$1:$P$1,0))*vlookup($B75,'Outdoor Crop Baseline'!$B:$C,2,false)/10^3*(1+index('Outdoor Crop Production NW'!$K$2:$O$137,match( $B75,'Outdoor Crop Production NW'!$D$2:$D$137,0),match( O$1,'Outdoor Crop Production NW'!$E$1:$I$1,0)))</f>
        <v>0</v>
      </c>
      <c r="P75" s="77">
        <f t="array" ref="P75">index('Outdoor Crop Seasonality'!$E$2:$P$138,match( $B75,'Outdoor Crop Seasonality'!$B$2:$B$138,0),match(P$2,'Outdoor Crop Seasonality'!$E$1:$P$1,0))*vlookup($B75,'Outdoor Crop Baseline'!$B:$C,2,false)/10^3*(1+index('Outdoor Crop Production NW'!$K$2:$O$137,match( $B75,'Outdoor Crop Production NW'!$D$2:$D$137,0),match( P$1,'Outdoor Crop Production NW'!$E$1:$I$1,0)))</f>
        <v>0</v>
      </c>
      <c r="Q75" s="77">
        <f t="array" ref="Q75">index('Outdoor Crop Seasonality'!$E$2:$P$138,match( $B75,'Outdoor Crop Seasonality'!$B$2:$B$138,0),match(Q$2,'Outdoor Crop Seasonality'!$E$1:$P$1,0))*vlookup($B75,'Outdoor Crop Baseline'!$B:$C,2,false)/10^3*(1+index('Outdoor Crop Production NW'!$K$2:$O$137,match( $B75,'Outdoor Crop Production NW'!$D$2:$D$137,0),match( Q$1,'Outdoor Crop Production NW'!$E$1:$I$1,0)))</f>
        <v>0</v>
      </c>
      <c r="R75" s="77">
        <f t="array" ref="R75">index('Outdoor Crop Seasonality'!$E$2:$P$138,match( $B75,'Outdoor Crop Seasonality'!$B$2:$B$138,0),match(R$2,'Outdoor Crop Seasonality'!$E$1:$P$1,0))*vlookup($B75,'Outdoor Crop Baseline'!$B:$C,2,false)/10^3*(1+index('Outdoor Crop Production NW'!$K$2:$O$137,match( $B75,'Outdoor Crop Production NW'!$D$2:$D$137,0),match( R$1,'Outdoor Crop Production NW'!$E$1:$I$1,0)))</f>
        <v>0</v>
      </c>
      <c r="S75" s="77">
        <f t="array" ref="S75">index('Outdoor Crop Seasonality'!$E$2:$P$138,match( $B75,'Outdoor Crop Seasonality'!$B$2:$B$138,0),match(S$2,'Outdoor Crop Seasonality'!$E$1:$P$1,0))*vlookup($B75,'Outdoor Crop Baseline'!$B:$C,2,false)/10^3*(1+index('Outdoor Crop Production NW'!$K$2:$O$137,match( $B75,'Outdoor Crop Production NW'!$D$2:$D$137,0),match( S$1,'Outdoor Crop Production NW'!$E$1:$I$1,0)))</f>
        <v>0</v>
      </c>
      <c r="T75" s="77">
        <f t="array" ref="T75">index('Outdoor Crop Seasonality'!$E$2:$P$138,match( $B75,'Outdoor Crop Seasonality'!$B$2:$B$138,0),match(T$2,'Outdoor Crop Seasonality'!$E$1:$P$1,0))*vlookup($B75,'Outdoor Crop Baseline'!$B:$C,2,false)/10^3*(1+index('Outdoor Crop Production NW'!$K$2:$O$137,match( $B75,'Outdoor Crop Production NW'!$D$2:$D$137,0),match( T$1,'Outdoor Crop Production NW'!$E$1:$I$1,0)))</f>
        <v>20.39998391</v>
      </c>
      <c r="U75" s="77">
        <f t="array" ref="U75">index('Outdoor Crop Seasonality'!$E$2:$P$138,match( $B75,'Outdoor Crop Seasonality'!$B$2:$B$138,0),match(U$2,'Outdoor Crop Seasonality'!$E$1:$P$1,0))*vlookup($B75,'Outdoor Crop Baseline'!$B:$C,2,false)/10^3*(1+index('Outdoor Crop Production NW'!$K$2:$O$137,match( $B75,'Outdoor Crop Production NW'!$D$2:$D$137,0),match( U$1,'Outdoor Crop Production NW'!$E$1:$I$1,0)))</f>
        <v>20.39998391</v>
      </c>
      <c r="V75" s="77">
        <f t="array" ref="V75">index('Outdoor Crop Seasonality'!$E$2:$P$138,match( $B75,'Outdoor Crop Seasonality'!$B$2:$B$138,0),match(V$2,'Outdoor Crop Seasonality'!$E$1:$P$1,0))*vlookup($B75,'Outdoor Crop Baseline'!$B:$C,2,false)/10^3*(1+index('Outdoor Crop Production NW'!$K$2:$O$137,match( $B75,'Outdoor Crop Production NW'!$D$2:$D$137,0),match( V$1,'Outdoor Crop Production NW'!$E$1:$I$1,0)))</f>
        <v>20.39998391</v>
      </c>
      <c r="W75" s="77">
        <f t="array" ref="W75">index('Outdoor Crop Seasonality'!$E$2:$P$138,match( $B75,'Outdoor Crop Seasonality'!$B$2:$B$138,0),match(W$2,'Outdoor Crop Seasonality'!$E$1:$P$1,0))*vlookup($B75,'Outdoor Crop Baseline'!$B:$C,2,false)/10^3*(1+index('Outdoor Crop Production NW'!$K$2:$O$137,match( $B75,'Outdoor Crop Production NW'!$D$2:$D$137,0),match( W$1,'Outdoor Crop Production NW'!$E$1:$I$1,0)))</f>
        <v>20.39998391</v>
      </c>
      <c r="X75" s="77">
        <f t="array" ref="X75">index('Outdoor Crop Seasonality'!$E$2:$P$138,match( $B75,'Outdoor Crop Seasonality'!$B$2:$B$138,0),match(X$2,'Outdoor Crop Seasonality'!$E$1:$P$1,0))*vlookup($B75,'Outdoor Crop Baseline'!$B:$C,2,false)/10^3*(1+index('Outdoor Crop Production NW'!$K$2:$O$137,match( $B75,'Outdoor Crop Production NW'!$D$2:$D$137,0),match( X$1,'Outdoor Crop Production NW'!$E$1:$I$1,0)))</f>
        <v>0</v>
      </c>
      <c r="Y75" s="77">
        <f t="array" ref="Y75">index('Outdoor Crop Seasonality'!$E$2:$P$138,match( $B75,'Outdoor Crop Seasonality'!$B$2:$B$138,0),match(Y$2,'Outdoor Crop Seasonality'!$E$1:$P$1,0))*vlookup($B75,'Outdoor Crop Baseline'!$B:$C,2,false)/10^3*(1+index('Outdoor Crop Production NW'!$K$2:$O$137,match( $B75,'Outdoor Crop Production NW'!$D$2:$D$137,0),match( Y$1,'Outdoor Crop Production NW'!$E$1:$I$1,0)))</f>
        <v>0</v>
      </c>
      <c r="Z75" s="77">
        <f t="array" ref="Z75">index('Outdoor Crop Seasonality'!$E$2:$P$138,match( $B75,'Outdoor Crop Seasonality'!$B$2:$B$138,0),match(Z$2,'Outdoor Crop Seasonality'!$E$1:$P$1,0))*vlookup($B75,'Outdoor Crop Baseline'!$B:$C,2,false)/10^3*(1+index('Outdoor Crop Production NW'!$K$2:$O$137,match( $B75,'Outdoor Crop Production NW'!$D$2:$D$137,0),match( Z$1,'Outdoor Crop Production NW'!$E$1:$I$1,0)))</f>
        <v>0</v>
      </c>
    </row>
    <row r="76">
      <c r="A76" s="13" t="s">
        <v>180</v>
      </c>
      <c r="B76" s="13" t="s">
        <v>181</v>
      </c>
      <c r="C76" s="76">
        <f t="array" ref="C76">index('Outdoor Crop Seasonality'!$E$2:$P$138,match( $B76,'Outdoor Crop Seasonality'!$B$2:$B$138,0),match(C$2,'Outdoor Crop Seasonality'!$E$1:$P$1,0))*vlookup($B76,'Outdoor Crop Baseline'!$B:$C,2,false)/10^3*(1+index('Outdoor Crop Production NW'!$K$2:$O$137,match( $B76,'Outdoor Crop Production NW'!$D$2:$D$137,0),match( C$1,'Outdoor Crop Production NW'!$E$1:$I$1,0)))</f>
        <v>0</v>
      </c>
      <c r="D76" s="76">
        <f t="array" ref="D76">index('Outdoor Crop Seasonality'!$E$2:$P$138,match( $B76,'Outdoor Crop Seasonality'!$B$2:$B$138,0),match(D$2,'Outdoor Crop Seasonality'!$E$1:$P$1,0))*vlookup($B76,'Outdoor Crop Baseline'!$B:$C,2,false)/10^3*(1+index('Outdoor Crop Production NW'!$K$2:$O$137,match( $B76,'Outdoor Crop Production NW'!$D$2:$D$137,0),match( D$1,'Outdoor Crop Production NW'!$E$1:$I$1,0)))</f>
        <v>0</v>
      </c>
      <c r="E76" s="76">
        <f t="array" ref="E76">index('Outdoor Crop Seasonality'!$E$2:$P$138,match( $B76,'Outdoor Crop Seasonality'!$B$2:$B$138,0),match(E$2,'Outdoor Crop Seasonality'!$E$1:$P$1,0))*vlookup($B76,'Outdoor Crop Baseline'!$B:$C,2,false)/10^3*(1+index('Outdoor Crop Production NW'!$K$2:$O$137,match( $B76,'Outdoor Crop Production NW'!$D$2:$D$137,0),match( E$1,'Outdoor Crop Production NW'!$E$1:$I$1,0)))</f>
        <v>9.81545723</v>
      </c>
      <c r="F76" s="76">
        <f t="array" ref="F76">index('Outdoor Crop Seasonality'!$E$2:$P$138,match( $B76,'Outdoor Crop Seasonality'!$B$2:$B$138,0),match(F$2,'Outdoor Crop Seasonality'!$E$1:$P$1,0))*vlookup($B76,'Outdoor Crop Baseline'!$B:$C,2,false)/10^3*(1+index('Outdoor Crop Production NW'!$K$2:$O$137,match( $B76,'Outdoor Crop Production NW'!$D$2:$D$137,0),match( F$1,'Outdoor Crop Production NW'!$E$1:$I$1,0)))</f>
        <v>9.81545723</v>
      </c>
      <c r="G76" s="76">
        <f t="array" ref="G76">index('Outdoor Crop Seasonality'!$E$2:$P$138,match( $B76,'Outdoor Crop Seasonality'!$B$2:$B$138,0),match(G$2,'Outdoor Crop Seasonality'!$E$1:$P$1,0))*vlookup($B76,'Outdoor Crop Baseline'!$B:$C,2,false)/10^3*(1+index('Outdoor Crop Production NW'!$K$2:$O$137,match( $B76,'Outdoor Crop Production NW'!$D$2:$D$137,0),match( G$1,'Outdoor Crop Production NW'!$E$1:$I$1,0)))</f>
        <v>9.81545723</v>
      </c>
      <c r="H76" s="76">
        <f t="array" ref="H76">index('Outdoor Crop Seasonality'!$E$2:$P$138,match( $B76,'Outdoor Crop Seasonality'!$B$2:$B$138,0),match(H$2,'Outdoor Crop Seasonality'!$E$1:$P$1,0))*vlookup($B76,'Outdoor Crop Baseline'!$B:$C,2,false)/10^3*(1+index('Outdoor Crop Production NW'!$K$2:$O$137,match( $B76,'Outdoor Crop Production NW'!$D$2:$D$137,0),match( H$1,'Outdoor Crop Production NW'!$E$1:$I$1,0)))</f>
        <v>15.08728262</v>
      </c>
      <c r="I76" s="76">
        <f t="array" ref="I76">index('Outdoor Crop Seasonality'!$E$2:$P$138,match( $B76,'Outdoor Crop Seasonality'!$B$2:$B$138,0),match(I$2,'Outdoor Crop Seasonality'!$E$1:$P$1,0))*vlookup($B76,'Outdoor Crop Baseline'!$B:$C,2,false)/10^3*(1+index('Outdoor Crop Production NW'!$K$2:$O$137,match( $B76,'Outdoor Crop Production NW'!$D$2:$D$137,0),match( I$1,'Outdoor Crop Production NW'!$E$1:$I$1,0)))</f>
        <v>5.271825393</v>
      </c>
      <c r="J76" s="76">
        <f t="array" ref="J76">index('Outdoor Crop Seasonality'!$E$2:$P$138,match( $B76,'Outdoor Crop Seasonality'!$B$2:$B$138,0),match(J$2,'Outdoor Crop Seasonality'!$E$1:$P$1,0))*vlookup($B76,'Outdoor Crop Baseline'!$B:$C,2,false)/10^3*(1+index('Outdoor Crop Production NW'!$K$2:$O$137,match( $B76,'Outdoor Crop Production NW'!$D$2:$D$137,0),match( J$1,'Outdoor Crop Production NW'!$E$1:$I$1,0)))</f>
        <v>5.271825393</v>
      </c>
      <c r="K76" s="76">
        <f t="array" ref="K76">index('Outdoor Crop Seasonality'!$E$2:$P$138,match( $B76,'Outdoor Crop Seasonality'!$B$2:$B$138,0),match(K$2,'Outdoor Crop Seasonality'!$E$1:$P$1,0))*vlookup($B76,'Outdoor Crop Baseline'!$B:$C,2,false)/10^3*(1+index('Outdoor Crop Production NW'!$K$2:$O$137,match( $B76,'Outdoor Crop Production NW'!$D$2:$D$137,0),match( K$1,'Outdoor Crop Production NW'!$E$1:$I$1,0)))</f>
        <v>5.271825393</v>
      </c>
      <c r="L76" s="76">
        <f t="array" ref="L76">index('Outdoor Crop Seasonality'!$E$2:$P$138,match( $B76,'Outdoor Crop Seasonality'!$B$2:$B$138,0),match(L$2,'Outdoor Crop Seasonality'!$E$1:$P$1,0))*vlookup($B76,'Outdoor Crop Baseline'!$B:$C,2,false)/10^3*(1+index('Outdoor Crop Production NW'!$K$2:$O$137,match( $B76,'Outdoor Crop Production NW'!$D$2:$D$137,0),match( L$1,'Outdoor Crop Production NW'!$E$1:$I$1,0)))</f>
        <v>0</v>
      </c>
      <c r="M76" s="76">
        <f t="array" ref="M76">index('Outdoor Crop Seasonality'!$E$2:$P$138,match( $B76,'Outdoor Crop Seasonality'!$B$2:$B$138,0),match(M$2,'Outdoor Crop Seasonality'!$E$1:$P$1,0))*vlookup($B76,'Outdoor Crop Baseline'!$B:$C,2,false)/10^3*(1+index('Outdoor Crop Production NW'!$K$2:$O$137,match( $B76,'Outdoor Crop Production NW'!$D$2:$D$137,0),match( M$1,'Outdoor Crop Production NW'!$E$1:$I$1,0)))</f>
        <v>0</v>
      </c>
      <c r="N76" s="76">
        <f t="array" ref="N76">index('Outdoor Crop Seasonality'!$E$2:$P$138,match( $B76,'Outdoor Crop Seasonality'!$B$2:$B$138,0),match(N$2,'Outdoor Crop Seasonality'!$E$1:$P$1,0))*vlookup($B76,'Outdoor Crop Baseline'!$B:$C,2,false)/10^3*(1+index('Outdoor Crop Production NW'!$K$2:$O$137,match( $B76,'Outdoor Crop Production NW'!$D$2:$D$137,0),match( N$1,'Outdoor Crop Production NW'!$E$1:$I$1,0)))</f>
        <v>0</v>
      </c>
      <c r="O76" s="77">
        <f t="array" ref="O76">index('Outdoor Crop Seasonality'!$E$2:$P$138,match( $B76,'Outdoor Crop Seasonality'!$B$2:$B$138,0),match(O$2,'Outdoor Crop Seasonality'!$E$1:$P$1,0))*vlookup($B76,'Outdoor Crop Baseline'!$B:$C,2,false)/10^3*(1+index('Outdoor Crop Production NW'!$K$2:$O$137,match( $B76,'Outdoor Crop Production NW'!$D$2:$D$137,0),match( O$1,'Outdoor Crop Production NW'!$E$1:$I$1,0)))</f>
        <v>0</v>
      </c>
      <c r="P76" s="77">
        <f t="array" ref="P76">index('Outdoor Crop Seasonality'!$E$2:$P$138,match( $B76,'Outdoor Crop Seasonality'!$B$2:$B$138,0),match(P$2,'Outdoor Crop Seasonality'!$E$1:$P$1,0))*vlookup($B76,'Outdoor Crop Baseline'!$B:$C,2,false)/10^3*(1+index('Outdoor Crop Production NW'!$K$2:$O$137,match( $B76,'Outdoor Crop Production NW'!$D$2:$D$137,0),match( P$1,'Outdoor Crop Production NW'!$E$1:$I$1,0)))</f>
        <v>0</v>
      </c>
      <c r="Q76" s="77">
        <f t="array" ref="Q76">index('Outdoor Crop Seasonality'!$E$2:$P$138,match( $B76,'Outdoor Crop Seasonality'!$B$2:$B$138,0),match(Q$2,'Outdoor Crop Seasonality'!$E$1:$P$1,0))*vlookup($B76,'Outdoor Crop Baseline'!$B:$C,2,false)/10^3*(1+index('Outdoor Crop Production NW'!$K$2:$O$137,match( $B76,'Outdoor Crop Production NW'!$D$2:$D$137,0),match( Q$1,'Outdoor Crop Production NW'!$E$1:$I$1,0)))</f>
        <v>111.0782577</v>
      </c>
      <c r="R76" s="77">
        <f t="array" ref="R76">index('Outdoor Crop Seasonality'!$E$2:$P$138,match( $B76,'Outdoor Crop Seasonality'!$B$2:$B$138,0),match(R$2,'Outdoor Crop Seasonality'!$E$1:$P$1,0))*vlookup($B76,'Outdoor Crop Baseline'!$B:$C,2,false)/10^3*(1+index('Outdoor Crop Production NW'!$K$2:$O$137,match( $B76,'Outdoor Crop Production NW'!$D$2:$D$137,0),match( R$1,'Outdoor Crop Production NW'!$E$1:$I$1,0)))</f>
        <v>111.0782577</v>
      </c>
      <c r="S76" s="77">
        <f t="array" ref="S76">index('Outdoor Crop Seasonality'!$E$2:$P$138,match( $B76,'Outdoor Crop Seasonality'!$B$2:$B$138,0),match(S$2,'Outdoor Crop Seasonality'!$E$1:$P$1,0))*vlookup($B76,'Outdoor Crop Baseline'!$B:$C,2,false)/10^3*(1+index('Outdoor Crop Production NW'!$K$2:$O$137,match( $B76,'Outdoor Crop Production NW'!$D$2:$D$137,0),match( S$1,'Outdoor Crop Production NW'!$E$1:$I$1,0)))</f>
        <v>111.0782577</v>
      </c>
      <c r="T76" s="77">
        <f t="array" ref="T76">index('Outdoor Crop Seasonality'!$E$2:$P$138,match( $B76,'Outdoor Crop Seasonality'!$B$2:$B$138,0),match(T$2,'Outdoor Crop Seasonality'!$E$1:$P$1,0))*vlookup($B76,'Outdoor Crop Baseline'!$B:$C,2,false)/10^3*(1+index('Outdoor Crop Production NW'!$K$2:$O$137,match( $B76,'Outdoor Crop Production NW'!$D$2:$D$137,0),match( T$1,'Outdoor Crop Production NW'!$E$1:$I$1,0)))</f>
        <v>170.7377484</v>
      </c>
      <c r="U76" s="77">
        <f t="array" ref="U76">index('Outdoor Crop Seasonality'!$E$2:$P$138,match( $B76,'Outdoor Crop Seasonality'!$B$2:$B$138,0),match(U$2,'Outdoor Crop Seasonality'!$E$1:$P$1,0))*vlookup($B76,'Outdoor Crop Baseline'!$B:$C,2,false)/10^3*(1+index('Outdoor Crop Production NW'!$K$2:$O$137,match( $B76,'Outdoor Crop Production NW'!$D$2:$D$137,0),match( U$1,'Outdoor Crop Production NW'!$E$1:$I$1,0)))</f>
        <v>59.6594907</v>
      </c>
      <c r="V76" s="77">
        <f t="array" ref="V76">index('Outdoor Crop Seasonality'!$E$2:$P$138,match( $B76,'Outdoor Crop Seasonality'!$B$2:$B$138,0),match(V$2,'Outdoor Crop Seasonality'!$E$1:$P$1,0))*vlookup($B76,'Outdoor Crop Baseline'!$B:$C,2,false)/10^3*(1+index('Outdoor Crop Production NW'!$K$2:$O$137,match( $B76,'Outdoor Crop Production NW'!$D$2:$D$137,0),match( V$1,'Outdoor Crop Production NW'!$E$1:$I$1,0)))</f>
        <v>59.6594907</v>
      </c>
      <c r="W76" s="77">
        <f t="array" ref="W76">index('Outdoor Crop Seasonality'!$E$2:$P$138,match( $B76,'Outdoor Crop Seasonality'!$B$2:$B$138,0),match(W$2,'Outdoor Crop Seasonality'!$E$1:$P$1,0))*vlookup($B76,'Outdoor Crop Baseline'!$B:$C,2,false)/10^3*(1+index('Outdoor Crop Production NW'!$K$2:$O$137,match( $B76,'Outdoor Crop Production NW'!$D$2:$D$137,0),match( W$1,'Outdoor Crop Production NW'!$E$1:$I$1,0)))</f>
        <v>59.6594907</v>
      </c>
      <c r="X76" s="77">
        <f t="array" ref="X76">index('Outdoor Crop Seasonality'!$E$2:$P$138,match( $B76,'Outdoor Crop Seasonality'!$B$2:$B$138,0),match(X$2,'Outdoor Crop Seasonality'!$E$1:$P$1,0))*vlookup($B76,'Outdoor Crop Baseline'!$B:$C,2,false)/10^3*(1+index('Outdoor Crop Production NW'!$K$2:$O$137,match( $B76,'Outdoor Crop Production NW'!$D$2:$D$137,0),match( X$1,'Outdoor Crop Production NW'!$E$1:$I$1,0)))</f>
        <v>0</v>
      </c>
      <c r="Y76" s="77">
        <f t="array" ref="Y76">index('Outdoor Crop Seasonality'!$E$2:$P$138,match( $B76,'Outdoor Crop Seasonality'!$B$2:$B$138,0),match(Y$2,'Outdoor Crop Seasonality'!$E$1:$P$1,0))*vlookup($B76,'Outdoor Crop Baseline'!$B:$C,2,false)/10^3*(1+index('Outdoor Crop Production NW'!$K$2:$O$137,match( $B76,'Outdoor Crop Production NW'!$D$2:$D$137,0),match( Y$1,'Outdoor Crop Production NW'!$E$1:$I$1,0)))</f>
        <v>0</v>
      </c>
      <c r="Z76" s="77">
        <f t="array" ref="Z76">index('Outdoor Crop Seasonality'!$E$2:$P$138,match( $B76,'Outdoor Crop Seasonality'!$B$2:$B$138,0),match(Z$2,'Outdoor Crop Seasonality'!$E$1:$P$1,0))*vlookup($B76,'Outdoor Crop Baseline'!$B:$C,2,false)/10^3*(1+index('Outdoor Crop Production NW'!$K$2:$O$137,match( $B76,'Outdoor Crop Production NW'!$D$2:$D$137,0),match( Z$1,'Outdoor Crop Production NW'!$E$1:$I$1,0)))</f>
        <v>0</v>
      </c>
    </row>
    <row r="77">
      <c r="A77" s="13" t="s">
        <v>182</v>
      </c>
      <c r="B77" s="13" t="s">
        <v>183</v>
      </c>
      <c r="C77" s="76">
        <f t="array" ref="C77">index('Outdoor Crop Seasonality'!$E$2:$P$138,match( $B77,'Outdoor Crop Seasonality'!$B$2:$B$138,0),match(C$2,'Outdoor Crop Seasonality'!$E$1:$P$1,0))*vlookup($B77,'Outdoor Crop Baseline'!$B:$C,2,false)/10^3*(1+index('Outdoor Crop Production NW'!$K$2:$O$137,match( $B77,'Outdoor Crop Production NW'!$D$2:$D$137,0),match( C$1,'Outdoor Crop Production NW'!$E$1:$I$1,0)))</f>
        <v>1595.491701</v>
      </c>
      <c r="D77" s="76">
        <f t="array" ref="D77">index('Outdoor Crop Seasonality'!$E$2:$P$138,match( $B77,'Outdoor Crop Seasonality'!$B$2:$B$138,0),match(D$2,'Outdoor Crop Seasonality'!$E$1:$P$1,0))*vlookup($B77,'Outdoor Crop Baseline'!$B:$C,2,false)/10^3*(1+index('Outdoor Crop Production NW'!$K$2:$O$137,match( $B77,'Outdoor Crop Production NW'!$D$2:$D$137,0),match( D$1,'Outdoor Crop Production NW'!$E$1:$I$1,0)))</f>
        <v>1595.491701</v>
      </c>
      <c r="E77" s="76">
        <f t="array" ref="E77">index('Outdoor Crop Seasonality'!$E$2:$P$138,match( $B77,'Outdoor Crop Seasonality'!$B$2:$B$138,0),match(E$2,'Outdoor Crop Seasonality'!$E$1:$P$1,0))*vlookup($B77,'Outdoor Crop Baseline'!$B:$C,2,false)/10^3*(1+index('Outdoor Crop Production NW'!$K$2:$O$137,match( $B77,'Outdoor Crop Production NW'!$D$2:$D$137,0),match( E$1,'Outdoor Crop Production NW'!$E$1:$I$1,0)))</f>
        <v>1595.491701</v>
      </c>
      <c r="F77" s="76">
        <f t="array" ref="F77">index('Outdoor Crop Seasonality'!$E$2:$P$138,match( $B77,'Outdoor Crop Seasonality'!$B$2:$B$138,0),match(F$2,'Outdoor Crop Seasonality'!$E$1:$P$1,0))*vlookup($B77,'Outdoor Crop Baseline'!$B:$C,2,false)/10^3*(1+index('Outdoor Crop Production NW'!$K$2:$O$137,match( $B77,'Outdoor Crop Production NW'!$D$2:$D$137,0),match( F$1,'Outdoor Crop Production NW'!$E$1:$I$1,0)))</f>
        <v>1595.491701</v>
      </c>
      <c r="G77" s="76">
        <f t="array" ref="G77">index('Outdoor Crop Seasonality'!$E$2:$P$138,match( $B77,'Outdoor Crop Seasonality'!$B$2:$B$138,0),match(G$2,'Outdoor Crop Seasonality'!$E$1:$P$1,0))*vlookup($B77,'Outdoor Crop Baseline'!$B:$C,2,false)/10^3*(1+index('Outdoor Crop Production NW'!$K$2:$O$137,match( $B77,'Outdoor Crop Production NW'!$D$2:$D$137,0),match( G$1,'Outdoor Crop Production NW'!$E$1:$I$1,0)))</f>
        <v>0</v>
      </c>
      <c r="H77" s="76">
        <f t="array" ref="H77">index('Outdoor Crop Seasonality'!$E$2:$P$138,match( $B77,'Outdoor Crop Seasonality'!$B$2:$B$138,0),match(H$2,'Outdoor Crop Seasonality'!$E$1:$P$1,0))*vlookup($B77,'Outdoor Crop Baseline'!$B:$C,2,false)/10^3*(1+index('Outdoor Crop Production NW'!$K$2:$O$137,match( $B77,'Outdoor Crop Production NW'!$D$2:$D$137,0),match( H$1,'Outdoor Crop Production NW'!$E$1:$I$1,0)))</f>
        <v>0</v>
      </c>
      <c r="I77" s="76">
        <f t="array" ref="I77">index('Outdoor Crop Seasonality'!$E$2:$P$138,match( $B77,'Outdoor Crop Seasonality'!$B$2:$B$138,0),match(I$2,'Outdoor Crop Seasonality'!$E$1:$P$1,0))*vlookup($B77,'Outdoor Crop Baseline'!$B:$C,2,false)/10^3*(1+index('Outdoor Crop Production NW'!$K$2:$O$137,match( $B77,'Outdoor Crop Production NW'!$D$2:$D$137,0),match( I$1,'Outdoor Crop Production NW'!$E$1:$I$1,0)))</f>
        <v>0</v>
      </c>
      <c r="J77" s="76">
        <f t="array" ref="J77">index('Outdoor Crop Seasonality'!$E$2:$P$138,match( $B77,'Outdoor Crop Seasonality'!$B$2:$B$138,0),match(J$2,'Outdoor Crop Seasonality'!$E$1:$P$1,0))*vlookup($B77,'Outdoor Crop Baseline'!$B:$C,2,false)/10^3*(1+index('Outdoor Crop Production NW'!$K$2:$O$137,match( $B77,'Outdoor Crop Production NW'!$D$2:$D$137,0),match( J$1,'Outdoor Crop Production NW'!$E$1:$I$1,0)))</f>
        <v>0</v>
      </c>
      <c r="K77" s="76">
        <f t="array" ref="K77">index('Outdoor Crop Seasonality'!$E$2:$P$138,match( $B77,'Outdoor Crop Seasonality'!$B$2:$B$138,0),match(K$2,'Outdoor Crop Seasonality'!$E$1:$P$1,0))*vlookup($B77,'Outdoor Crop Baseline'!$B:$C,2,false)/10^3*(1+index('Outdoor Crop Production NW'!$K$2:$O$137,match( $B77,'Outdoor Crop Production NW'!$D$2:$D$137,0),match( K$1,'Outdoor Crop Production NW'!$E$1:$I$1,0)))</f>
        <v>0</v>
      </c>
      <c r="L77" s="76">
        <f t="array" ref="L77">index('Outdoor Crop Seasonality'!$E$2:$P$138,match( $B77,'Outdoor Crop Seasonality'!$B$2:$B$138,0),match(L$2,'Outdoor Crop Seasonality'!$E$1:$P$1,0))*vlookup($B77,'Outdoor Crop Baseline'!$B:$C,2,false)/10^3*(1+index('Outdoor Crop Production NW'!$K$2:$O$137,match( $B77,'Outdoor Crop Production NW'!$D$2:$D$137,0),match( L$1,'Outdoor Crop Production NW'!$E$1:$I$1,0)))</f>
        <v>0</v>
      </c>
      <c r="M77" s="76">
        <f t="array" ref="M77">index('Outdoor Crop Seasonality'!$E$2:$P$138,match( $B77,'Outdoor Crop Seasonality'!$B$2:$B$138,0),match(M$2,'Outdoor Crop Seasonality'!$E$1:$P$1,0))*vlookup($B77,'Outdoor Crop Baseline'!$B:$C,2,false)/10^3*(1+index('Outdoor Crop Production NW'!$K$2:$O$137,match( $B77,'Outdoor Crop Production NW'!$D$2:$D$137,0),match( M$1,'Outdoor Crop Production NW'!$E$1:$I$1,0)))</f>
        <v>0</v>
      </c>
      <c r="N77" s="76">
        <f t="array" ref="N77">index('Outdoor Crop Seasonality'!$E$2:$P$138,match( $B77,'Outdoor Crop Seasonality'!$B$2:$B$138,0),match(N$2,'Outdoor Crop Seasonality'!$E$1:$P$1,0))*vlookup($B77,'Outdoor Crop Baseline'!$B:$C,2,false)/10^3*(1+index('Outdoor Crop Production NW'!$K$2:$O$137,match( $B77,'Outdoor Crop Production NW'!$D$2:$D$137,0),match( N$1,'Outdoor Crop Production NW'!$E$1:$I$1,0)))</f>
        <v>0</v>
      </c>
      <c r="O77" s="77">
        <f t="array" ref="O77">index('Outdoor Crop Seasonality'!$E$2:$P$138,match( $B77,'Outdoor Crop Seasonality'!$B$2:$B$138,0),match(O$2,'Outdoor Crop Seasonality'!$E$1:$P$1,0))*vlookup($B77,'Outdoor Crop Baseline'!$B:$C,2,false)/10^3*(1+index('Outdoor Crop Production NW'!$K$2:$O$137,match( $B77,'Outdoor Crop Production NW'!$D$2:$D$137,0),match( O$1,'Outdoor Crop Production NW'!$E$1:$I$1,0)))</f>
        <v>558.4763072</v>
      </c>
      <c r="P77" s="77">
        <f t="array" ref="P77">index('Outdoor Crop Seasonality'!$E$2:$P$138,match( $B77,'Outdoor Crop Seasonality'!$B$2:$B$138,0),match(P$2,'Outdoor Crop Seasonality'!$E$1:$P$1,0))*vlookup($B77,'Outdoor Crop Baseline'!$B:$C,2,false)/10^3*(1+index('Outdoor Crop Production NW'!$K$2:$O$137,match( $B77,'Outdoor Crop Production NW'!$D$2:$D$137,0),match( P$1,'Outdoor Crop Production NW'!$E$1:$I$1,0)))</f>
        <v>558.4763072</v>
      </c>
      <c r="Q77" s="77">
        <f t="array" ref="Q77">index('Outdoor Crop Seasonality'!$E$2:$P$138,match( $B77,'Outdoor Crop Seasonality'!$B$2:$B$138,0),match(Q$2,'Outdoor Crop Seasonality'!$E$1:$P$1,0))*vlookup($B77,'Outdoor Crop Baseline'!$B:$C,2,false)/10^3*(1+index('Outdoor Crop Production NW'!$K$2:$O$137,match( $B77,'Outdoor Crop Production NW'!$D$2:$D$137,0),match( Q$1,'Outdoor Crop Production NW'!$E$1:$I$1,0)))</f>
        <v>558.4763072</v>
      </c>
      <c r="R77" s="77">
        <f t="array" ref="R77">index('Outdoor Crop Seasonality'!$E$2:$P$138,match( $B77,'Outdoor Crop Seasonality'!$B$2:$B$138,0),match(R$2,'Outdoor Crop Seasonality'!$E$1:$P$1,0))*vlookup($B77,'Outdoor Crop Baseline'!$B:$C,2,false)/10^3*(1+index('Outdoor Crop Production NW'!$K$2:$O$137,match( $B77,'Outdoor Crop Production NW'!$D$2:$D$137,0),match( R$1,'Outdoor Crop Production NW'!$E$1:$I$1,0)))</f>
        <v>558.4763072</v>
      </c>
      <c r="S77" s="77">
        <f t="array" ref="S77">index('Outdoor Crop Seasonality'!$E$2:$P$138,match( $B77,'Outdoor Crop Seasonality'!$B$2:$B$138,0),match(S$2,'Outdoor Crop Seasonality'!$E$1:$P$1,0))*vlookup($B77,'Outdoor Crop Baseline'!$B:$C,2,false)/10^3*(1+index('Outdoor Crop Production NW'!$K$2:$O$137,match( $B77,'Outdoor Crop Production NW'!$D$2:$D$137,0),match( S$1,'Outdoor Crop Production NW'!$E$1:$I$1,0)))</f>
        <v>0</v>
      </c>
      <c r="T77" s="77">
        <f t="array" ref="T77">index('Outdoor Crop Seasonality'!$E$2:$P$138,match( $B77,'Outdoor Crop Seasonality'!$B$2:$B$138,0),match(T$2,'Outdoor Crop Seasonality'!$E$1:$P$1,0))*vlookup($B77,'Outdoor Crop Baseline'!$B:$C,2,false)/10^3*(1+index('Outdoor Crop Production NW'!$K$2:$O$137,match( $B77,'Outdoor Crop Production NW'!$D$2:$D$137,0),match( T$1,'Outdoor Crop Production NW'!$E$1:$I$1,0)))</f>
        <v>0</v>
      </c>
      <c r="U77" s="77">
        <f t="array" ref="U77">index('Outdoor Crop Seasonality'!$E$2:$P$138,match( $B77,'Outdoor Crop Seasonality'!$B$2:$B$138,0),match(U$2,'Outdoor Crop Seasonality'!$E$1:$P$1,0))*vlookup($B77,'Outdoor Crop Baseline'!$B:$C,2,false)/10^3*(1+index('Outdoor Crop Production NW'!$K$2:$O$137,match( $B77,'Outdoor Crop Production NW'!$D$2:$D$137,0),match( U$1,'Outdoor Crop Production NW'!$E$1:$I$1,0)))</f>
        <v>0</v>
      </c>
      <c r="V77" s="77">
        <f t="array" ref="V77">index('Outdoor Crop Seasonality'!$E$2:$P$138,match( $B77,'Outdoor Crop Seasonality'!$B$2:$B$138,0),match(V$2,'Outdoor Crop Seasonality'!$E$1:$P$1,0))*vlookup($B77,'Outdoor Crop Baseline'!$B:$C,2,false)/10^3*(1+index('Outdoor Crop Production NW'!$K$2:$O$137,match( $B77,'Outdoor Crop Production NW'!$D$2:$D$137,0),match( V$1,'Outdoor Crop Production NW'!$E$1:$I$1,0)))</f>
        <v>0</v>
      </c>
      <c r="W77" s="77">
        <f t="array" ref="W77">index('Outdoor Crop Seasonality'!$E$2:$P$138,match( $B77,'Outdoor Crop Seasonality'!$B$2:$B$138,0),match(W$2,'Outdoor Crop Seasonality'!$E$1:$P$1,0))*vlookup($B77,'Outdoor Crop Baseline'!$B:$C,2,false)/10^3*(1+index('Outdoor Crop Production NW'!$K$2:$O$137,match( $B77,'Outdoor Crop Production NW'!$D$2:$D$137,0),match( W$1,'Outdoor Crop Production NW'!$E$1:$I$1,0)))</f>
        <v>0</v>
      </c>
      <c r="X77" s="77">
        <f t="array" ref="X77">index('Outdoor Crop Seasonality'!$E$2:$P$138,match( $B77,'Outdoor Crop Seasonality'!$B$2:$B$138,0),match(X$2,'Outdoor Crop Seasonality'!$E$1:$P$1,0))*vlookup($B77,'Outdoor Crop Baseline'!$B:$C,2,false)/10^3*(1+index('Outdoor Crop Production NW'!$K$2:$O$137,match( $B77,'Outdoor Crop Production NW'!$D$2:$D$137,0),match( X$1,'Outdoor Crop Production NW'!$E$1:$I$1,0)))</f>
        <v>0</v>
      </c>
      <c r="Y77" s="77">
        <f t="array" ref="Y77">index('Outdoor Crop Seasonality'!$E$2:$P$138,match( $B77,'Outdoor Crop Seasonality'!$B$2:$B$138,0),match(Y$2,'Outdoor Crop Seasonality'!$E$1:$P$1,0))*vlookup($B77,'Outdoor Crop Baseline'!$B:$C,2,false)/10^3*(1+index('Outdoor Crop Production NW'!$K$2:$O$137,match( $B77,'Outdoor Crop Production NW'!$D$2:$D$137,0),match( Y$1,'Outdoor Crop Production NW'!$E$1:$I$1,0)))</f>
        <v>0</v>
      </c>
      <c r="Z77" s="77">
        <f t="array" ref="Z77">index('Outdoor Crop Seasonality'!$E$2:$P$138,match( $B77,'Outdoor Crop Seasonality'!$B$2:$B$138,0),match(Z$2,'Outdoor Crop Seasonality'!$E$1:$P$1,0))*vlookup($B77,'Outdoor Crop Baseline'!$B:$C,2,false)/10^3*(1+index('Outdoor Crop Production NW'!$K$2:$O$137,match( $B77,'Outdoor Crop Production NW'!$D$2:$D$137,0),match( Z$1,'Outdoor Crop Production NW'!$E$1:$I$1,0)))</f>
        <v>0</v>
      </c>
    </row>
    <row r="78">
      <c r="A78" s="13" t="s">
        <v>184</v>
      </c>
      <c r="B78" s="13" t="s">
        <v>185</v>
      </c>
      <c r="C78" s="76">
        <f t="array" ref="C78">index('Outdoor Crop Seasonality'!$E$2:$P$138,match( $B78,'Outdoor Crop Seasonality'!$B$2:$B$138,0),match(C$2,'Outdoor Crop Seasonality'!$E$1:$P$1,0))*vlookup($B78,'Outdoor Crop Baseline'!$B:$C,2,false)/10^3*(1+index('Outdoor Crop Production NW'!$K$2:$O$137,match( $B78,'Outdoor Crop Production NW'!$D$2:$D$137,0),match( C$1,'Outdoor Crop Production NW'!$E$1:$I$1,0)))</f>
        <v>2253.129156</v>
      </c>
      <c r="D78" s="76">
        <f t="array" ref="D78">index('Outdoor Crop Seasonality'!$E$2:$P$138,match( $B78,'Outdoor Crop Seasonality'!$B$2:$B$138,0),match(D$2,'Outdoor Crop Seasonality'!$E$1:$P$1,0))*vlookup($B78,'Outdoor Crop Baseline'!$B:$C,2,false)/10^3*(1+index('Outdoor Crop Production NW'!$K$2:$O$137,match( $B78,'Outdoor Crop Production NW'!$D$2:$D$137,0),match( D$1,'Outdoor Crop Production NW'!$E$1:$I$1,0)))</f>
        <v>2253.129156</v>
      </c>
      <c r="E78" s="76">
        <f t="array" ref="E78">index('Outdoor Crop Seasonality'!$E$2:$P$138,match( $B78,'Outdoor Crop Seasonality'!$B$2:$B$138,0),match(E$2,'Outdoor Crop Seasonality'!$E$1:$P$1,0))*vlookup($B78,'Outdoor Crop Baseline'!$B:$C,2,false)/10^3*(1+index('Outdoor Crop Production NW'!$K$2:$O$137,match( $B78,'Outdoor Crop Production NW'!$D$2:$D$137,0),match( E$1,'Outdoor Crop Production NW'!$E$1:$I$1,0)))</f>
        <v>2253.734873</v>
      </c>
      <c r="F78" s="76">
        <f t="array" ref="F78">index('Outdoor Crop Seasonality'!$E$2:$P$138,match( $B78,'Outdoor Crop Seasonality'!$B$2:$B$138,0),match(F$2,'Outdoor Crop Seasonality'!$E$1:$P$1,0))*vlookup($B78,'Outdoor Crop Baseline'!$B:$C,2,false)/10^3*(1+index('Outdoor Crop Production NW'!$K$2:$O$137,match( $B78,'Outdoor Crop Production NW'!$D$2:$D$137,0),match( F$1,'Outdoor Crop Production NW'!$E$1:$I$1,0)))</f>
        <v>2253.734873</v>
      </c>
      <c r="G78" s="76">
        <f t="array" ref="G78">index('Outdoor Crop Seasonality'!$E$2:$P$138,match( $B78,'Outdoor Crop Seasonality'!$B$2:$B$138,0),match(G$2,'Outdoor Crop Seasonality'!$E$1:$P$1,0))*vlookup($B78,'Outdoor Crop Baseline'!$B:$C,2,false)/10^3*(1+index('Outdoor Crop Production NW'!$K$2:$O$137,match( $B78,'Outdoor Crop Production NW'!$D$2:$D$137,0),match( G$1,'Outdoor Crop Production NW'!$E$1:$I$1,0)))</f>
        <v>0.6057169993</v>
      </c>
      <c r="H78" s="76">
        <f t="array" ref="H78">index('Outdoor Crop Seasonality'!$E$2:$P$138,match( $B78,'Outdoor Crop Seasonality'!$B$2:$B$138,0),match(H$2,'Outdoor Crop Seasonality'!$E$1:$P$1,0))*vlookup($B78,'Outdoor Crop Baseline'!$B:$C,2,false)/10^3*(1+index('Outdoor Crop Production NW'!$K$2:$O$137,match( $B78,'Outdoor Crop Production NW'!$D$2:$D$137,0),match( H$1,'Outdoor Crop Production NW'!$E$1:$I$1,0)))</f>
        <v>0.6057169993</v>
      </c>
      <c r="I78" s="76">
        <f t="array" ref="I78">index('Outdoor Crop Seasonality'!$E$2:$P$138,match( $B78,'Outdoor Crop Seasonality'!$B$2:$B$138,0),match(I$2,'Outdoor Crop Seasonality'!$E$1:$P$1,0))*vlookup($B78,'Outdoor Crop Baseline'!$B:$C,2,false)/10^3*(1+index('Outdoor Crop Production NW'!$K$2:$O$137,match( $B78,'Outdoor Crop Production NW'!$D$2:$D$137,0),match( I$1,'Outdoor Crop Production NW'!$E$1:$I$1,0)))</f>
        <v>0</v>
      </c>
      <c r="J78" s="76">
        <f t="array" ref="J78">index('Outdoor Crop Seasonality'!$E$2:$P$138,match( $B78,'Outdoor Crop Seasonality'!$B$2:$B$138,0),match(J$2,'Outdoor Crop Seasonality'!$E$1:$P$1,0))*vlookup($B78,'Outdoor Crop Baseline'!$B:$C,2,false)/10^3*(1+index('Outdoor Crop Production NW'!$K$2:$O$137,match( $B78,'Outdoor Crop Production NW'!$D$2:$D$137,0),match( J$1,'Outdoor Crop Production NW'!$E$1:$I$1,0)))</f>
        <v>0</v>
      </c>
      <c r="K78" s="76">
        <f t="array" ref="K78">index('Outdoor Crop Seasonality'!$E$2:$P$138,match( $B78,'Outdoor Crop Seasonality'!$B$2:$B$138,0),match(K$2,'Outdoor Crop Seasonality'!$E$1:$P$1,0))*vlookup($B78,'Outdoor Crop Baseline'!$B:$C,2,false)/10^3*(1+index('Outdoor Crop Production NW'!$K$2:$O$137,match( $B78,'Outdoor Crop Production NW'!$D$2:$D$137,0),match( K$1,'Outdoor Crop Production NW'!$E$1:$I$1,0)))</f>
        <v>0</v>
      </c>
      <c r="L78" s="76">
        <f t="array" ref="L78">index('Outdoor Crop Seasonality'!$E$2:$P$138,match( $B78,'Outdoor Crop Seasonality'!$B$2:$B$138,0),match(L$2,'Outdoor Crop Seasonality'!$E$1:$P$1,0))*vlookup($B78,'Outdoor Crop Baseline'!$B:$C,2,false)/10^3*(1+index('Outdoor Crop Production NW'!$K$2:$O$137,match( $B78,'Outdoor Crop Production NW'!$D$2:$D$137,0),match( L$1,'Outdoor Crop Production NW'!$E$1:$I$1,0)))</f>
        <v>0</v>
      </c>
      <c r="M78" s="76">
        <f t="array" ref="M78">index('Outdoor Crop Seasonality'!$E$2:$P$138,match( $B78,'Outdoor Crop Seasonality'!$B$2:$B$138,0),match(M$2,'Outdoor Crop Seasonality'!$E$1:$P$1,0))*vlookup($B78,'Outdoor Crop Baseline'!$B:$C,2,false)/10^3*(1+index('Outdoor Crop Production NW'!$K$2:$O$137,match( $B78,'Outdoor Crop Production NW'!$D$2:$D$137,0),match( M$1,'Outdoor Crop Production NW'!$E$1:$I$1,0)))</f>
        <v>0</v>
      </c>
      <c r="N78" s="76">
        <f t="array" ref="N78">index('Outdoor Crop Seasonality'!$E$2:$P$138,match( $B78,'Outdoor Crop Seasonality'!$B$2:$B$138,0),match(N$2,'Outdoor Crop Seasonality'!$E$1:$P$1,0))*vlookup($B78,'Outdoor Crop Baseline'!$B:$C,2,false)/10^3*(1+index('Outdoor Crop Production NW'!$K$2:$O$137,match( $B78,'Outdoor Crop Production NW'!$D$2:$D$137,0),match( N$1,'Outdoor Crop Production NW'!$E$1:$I$1,0)))</f>
        <v>0</v>
      </c>
      <c r="O78" s="77">
        <f t="array" ref="O78">index('Outdoor Crop Seasonality'!$E$2:$P$138,match( $B78,'Outdoor Crop Seasonality'!$B$2:$B$138,0),match(O$2,'Outdoor Crop Seasonality'!$E$1:$P$1,0))*vlookup($B78,'Outdoor Crop Baseline'!$B:$C,2,false)/10^3*(1+index('Outdoor Crop Production NW'!$K$2:$O$137,match( $B78,'Outdoor Crop Production NW'!$D$2:$D$137,0),match( O$1,'Outdoor Crop Production NW'!$E$1:$I$1,0)))</f>
        <v>303.7386112</v>
      </c>
      <c r="P78" s="77">
        <f t="array" ref="P78">index('Outdoor Crop Seasonality'!$E$2:$P$138,match( $B78,'Outdoor Crop Seasonality'!$B$2:$B$138,0),match(P$2,'Outdoor Crop Seasonality'!$E$1:$P$1,0))*vlookup($B78,'Outdoor Crop Baseline'!$B:$C,2,false)/10^3*(1+index('Outdoor Crop Production NW'!$K$2:$O$137,match( $B78,'Outdoor Crop Production NW'!$D$2:$D$137,0),match( P$1,'Outdoor Crop Production NW'!$E$1:$I$1,0)))</f>
        <v>303.7386112</v>
      </c>
      <c r="Q78" s="77">
        <f t="array" ref="Q78">index('Outdoor Crop Seasonality'!$E$2:$P$138,match( $B78,'Outdoor Crop Seasonality'!$B$2:$B$138,0),match(Q$2,'Outdoor Crop Seasonality'!$E$1:$P$1,0))*vlookup($B78,'Outdoor Crop Baseline'!$B:$C,2,false)/10^3*(1+index('Outdoor Crop Production NW'!$K$2:$O$137,match( $B78,'Outdoor Crop Production NW'!$D$2:$D$137,0),match( Q$1,'Outdoor Crop Production NW'!$E$1:$I$1,0)))</f>
        <v>303.8202663</v>
      </c>
      <c r="R78" s="77">
        <f t="array" ref="R78">index('Outdoor Crop Seasonality'!$E$2:$P$138,match( $B78,'Outdoor Crop Seasonality'!$B$2:$B$138,0),match(R$2,'Outdoor Crop Seasonality'!$E$1:$P$1,0))*vlookup($B78,'Outdoor Crop Baseline'!$B:$C,2,false)/10^3*(1+index('Outdoor Crop Production NW'!$K$2:$O$137,match( $B78,'Outdoor Crop Production NW'!$D$2:$D$137,0),match( R$1,'Outdoor Crop Production NW'!$E$1:$I$1,0)))</f>
        <v>303.8202663</v>
      </c>
      <c r="S78" s="77">
        <f t="array" ref="S78">index('Outdoor Crop Seasonality'!$E$2:$P$138,match( $B78,'Outdoor Crop Seasonality'!$B$2:$B$138,0),match(S$2,'Outdoor Crop Seasonality'!$E$1:$P$1,0))*vlookup($B78,'Outdoor Crop Baseline'!$B:$C,2,false)/10^3*(1+index('Outdoor Crop Production NW'!$K$2:$O$137,match( $B78,'Outdoor Crop Production NW'!$D$2:$D$137,0),match( S$1,'Outdoor Crop Production NW'!$E$1:$I$1,0)))</f>
        <v>0.08165516817</v>
      </c>
      <c r="T78" s="77">
        <f t="array" ref="T78">index('Outdoor Crop Seasonality'!$E$2:$P$138,match( $B78,'Outdoor Crop Seasonality'!$B$2:$B$138,0),match(T$2,'Outdoor Crop Seasonality'!$E$1:$P$1,0))*vlookup($B78,'Outdoor Crop Baseline'!$B:$C,2,false)/10^3*(1+index('Outdoor Crop Production NW'!$K$2:$O$137,match( $B78,'Outdoor Crop Production NW'!$D$2:$D$137,0),match( T$1,'Outdoor Crop Production NW'!$E$1:$I$1,0)))</f>
        <v>0.08165516817</v>
      </c>
      <c r="U78" s="77">
        <f t="array" ref="U78">index('Outdoor Crop Seasonality'!$E$2:$P$138,match( $B78,'Outdoor Crop Seasonality'!$B$2:$B$138,0),match(U$2,'Outdoor Crop Seasonality'!$E$1:$P$1,0))*vlookup($B78,'Outdoor Crop Baseline'!$B:$C,2,false)/10^3*(1+index('Outdoor Crop Production NW'!$K$2:$O$137,match( $B78,'Outdoor Crop Production NW'!$D$2:$D$137,0),match( U$1,'Outdoor Crop Production NW'!$E$1:$I$1,0)))</f>
        <v>0</v>
      </c>
      <c r="V78" s="77">
        <f t="array" ref="V78">index('Outdoor Crop Seasonality'!$E$2:$P$138,match( $B78,'Outdoor Crop Seasonality'!$B$2:$B$138,0),match(V$2,'Outdoor Crop Seasonality'!$E$1:$P$1,0))*vlookup($B78,'Outdoor Crop Baseline'!$B:$C,2,false)/10^3*(1+index('Outdoor Crop Production NW'!$K$2:$O$137,match( $B78,'Outdoor Crop Production NW'!$D$2:$D$137,0),match( V$1,'Outdoor Crop Production NW'!$E$1:$I$1,0)))</f>
        <v>0</v>
      </c>
      <c r="W78" s="77">
        <f t="array" ref="W78">index('Outdoor Crop Seasonality'!$E$2:$P$138,match( $B78,'Outdoor Crop Seasonality'!$B$2:$B$138,0),match(W$2,'Outdoor Crop Seasonality'!$E$1:$P$1,0))*vlookup($B78,'Outdoor Crop Baseline'!$B:$C,2,false)/10^3*(1+index('Outdoor Crop Production NW'!$K$2:$O$137,match( $B78,'Outdoor Crop Production NW'!$D$2:$D$137,0),match( W$1,'Outdoor Crop Production NW'!$E$1:$I$1,0)))</f>
        <v>0</v>
      </c>
      <c r="X78" s="77">
        <f t="array" ref="X78">index('Outdoor Crop Seasonality'!$E$2:$P$138,match( $B78,'Outdoor Crop Seasonality'!$B$2:$B$138,0),match(X$2,'Outdoor Crop Seasonality'!$E$1:$P$1,0))*vlookup($B78,'Outdoor Crop Baseline'!$B:$C,2,false)/10^3*(1+index('Outdoor Crop Production NW'!$K$2:$O$137,match( $B78,'Outdoor Crop Production NW'!$D$2:$D$137,0),match( X$1,'Outdoor Crop Production NW'!$E$1:$I$1,0)))</f>
        <v>0</v>
      </c>
      <c r="Y78" s="77">
        <f t="array" ref="Y78">index('Outdoor Crop Seasonality'!$E$2:$P$138,match( $B78,'Outdoor Crop Seasonality'!$B$2:$B$138,0),match(Y$2,'Outdoor Crop Seasonality'!$E$1:$P$1,0))*vlookup($B78,'Outdoor Crop Baseline'!$B:$C,2,false)/10^3*(1+index('Outdoor Crop Production NW'!$K$2:$O$137,match( $B78,'Outdoor Crop Production NW'!$D$2:$D$137,0),match( Y$1,'Outdoor Crop Production NW'!$E$1:$I$1,0)))</f>
        <v>0</v>
      </c>
      <c r="Z78" s="77">
        <f t="array" ref="Z78">index('Outdoor Crop Seasonality'!$E$2:$P$138,match( $B78,'Outdoor Crop Seasonality'!$B$2:$B$138,0),match(Z$2,'Outdoor Crop Seasonality'!$E$1:$P$1,0))*vlookup($B78,'Outdoor Crop Baseline'!$B:$C,2,false)/10^3*(1+index('Outdoor Crop Production NW'!$K$2:$O$137,match( $B78,'Outdoor Crop Production NW'!$D$2:$D$137,0),match( Z$1,'Outdoor Crop Production NW'!$E$1:$I$1,0)))</f>
        <v>0</v>
      </c>
    </row>
    <row r="79">
      <c r="A79" s="13" t="s">
        <v>186</v>
      </c>
      <c r="B79" s="13" t="s">
        <v>187</v>
      </c>
      <c r="C79" s="76">
        <f t="array" ref="C79">index('Outdoor Crop Seasonality'!$E$2:$P$138,match( $B79,'Outdoor Crop Seasonality'!$B$2:$B$138,0),match(C$2,'Outdoor Crop Seasonality'!$E$1:$P$1,0))*vlookup($B79,'Outdoor Crop Baseline'!$B:$C,2,false)/10^3*(1+index('Outdoor Crop Production NW'!$K$2:$O$137,match( $B79,'Outdoor Crop Production NW'!$D$2:$D$137,0),match( C$1,'Outdoor Crop Production NW'!$E$1:$I$1,0)))</f>
        <v>28.044401</v>
      </c>
      <c r="D79" s="76">
        <f t="array" ref="D79">index('Outdoor Crop Seasonality'!$E$2:$P$138,match( $B79,'Outdoor Crop Seasonality'!$B$2:$B$138,0),match(D$2,'Outdoor Crop Seasonality'!$E$1:$P$1,0))*vlookup($B79,'Outdoor Crop Baseline'!$B:$C,2,false)/10^3*(1+index('Outdoor Crop Production NW'!$K$2:$O$137,match( $B79,'Outdoor Crop Production NW'!$D$2:$D$137,0),match( D$1,'Outdoor Crop Production NW'!$E$1:$I$1,0)))</f>
        <v>28.044401</v>
      </c>
      <c r="E79" s="76">
        <f t="array" ref="E79">index('Outdoor Crop Seasonality'!$E$2:$P$138,match( $B79,'Outdoor Crop Seasonality'!$B$2:$B$138,0),match(E$2,'Outdoor Crop Seasonality'!$E$1:$P$1,0))*vlookup($B79,'Outdoor Crop Baseline'!$B:$C,2,false)/10^3*(1+index('Outdoor Crop Production NW'!$K$2:$O$137,match( $B79,'Outdoor Crop Production NW'!$D$2:$D$137,0),match( E$1,'Outdoor Crop Production NW'!$E$1:$I$1,0)))</f>
        <v>28.044401</v>
      </c>
      <c r="F79" s="76">
        <f t="array" ref="F79">index('Outdoor Crop Seasonality'!$E$2:$P$138,match( $B79,'Outdoor Crop Seasonality'!$B$2:$B$138,0),match(F$2,'Outdoor Crop Seasonality'!$E$1:$P$1,0))*vlookup($B79,'Outdoor Crop Baseline'!$B:$C,2,false)/10^3*(1+index('Outdoor Crop Production NW'!$K$2:$O$137,match( $B79,'Outdoor Crop Production NW'!$D$2:$D$137,0),match( F$1,'Outdoor Crop Production NW'!$E$1:$I$1,0)))</f>
        <v>28.044401</v>
      </c>
      <c r="G79" s="76">
        <f t="array" ref="G79">index('Outdoor Crop Seasonality'!$E$2:$P$138,match( $B79,'Outdoor Crop Seasonality'!$B$2:$B$138,0),match(G$2,'Outdoor Crop Seasonality'!$E$1:$P$1,0))*vlookup($B79,'Outdoor Crop Baseline'!$B:$C,2,false)/10^3*(1+index('Outdoor Crop Production NW'!$K$2:$O$137,match( $B79,'Outdoor Crop Production NW'!$D$2:$D$137,0),match( G$1,'Outdoor Crop Production NW'!$E$1:$I$1,0)))</f>
        <v>0</v>
      </c>
      <c r="H79" s="76">
        <f t="array" ref="H79">index('Outdoor Crop Seasonality'!$E$2:$P$138,match( $B79,'Outdoor Crop Seasonality'!$B$2:$B$138,0),match(H$2,'Outdoor Crop Seasonality'!$E$1:$P$1,0))*vlookup($B79,'Outdoor Crop Baseline'!$B:$C,2,false)/10^3*(1+index('Outdoor Crop Production NW'!$K$2:$O$137,match( $B79,'Outdoor Crop Production NW'!$D$2:$D$137,0),match( H$1,'Outdoor Crop Production NW'!$E$1:$I$1,0)))</f>
        <v>245.6689527</v>
      </c>
      <c r="I79" s="76">
        <f t="array" ref="I79">index('Outdoor Crop Seasonality'!$E$2:$P$138,match( $B79,'Outdoor Crop Seasonality'!$B$2:$B$138,0),match(I$2,'Outdoor Crop Seasonality'!$E$1:$P$1,0))*vlookup($B79,'Outdoor Crop Baseline'!$B:$C,2,false)/10^3*(1+index('Outdoor Crop Production NW'!$K$2:$O$137,match( $B79,'Outdoor Crop Production NW'!$D$2:$D$137,0),match( I$1,'Outdoor Crop Production NW'!$E$1:$I$1,0)))</f>
        <v>245.6689527</v>
      </c>
      <c r="J79" s="76">
        <f t="array" ref="J79">index('Outdoor Crop Seasonality'!$E$2:$P$138,match( $B79,'Outdoor Crop Seasonality'!$B$2:$B$138,0),match(J$2,'Outdoor Crop Seasonality'!$E$1:$P$1,0))*vlookup($B79,'Outdoor Crop Baseline'!$B:$C,2,false)/10^3*(1+index('Outdoor Crop Production NW'!$K$2:$O$137,match( $B79,'Outdoor Crop Production NW'!$D$2:$D$137,0),match( J$1,'Outdoor Crop Production NW'!$E$1:$I$1,0)))</f>
        <v>245.6689527</v>
      </c>
      <c r="K79" s="76">
        <f t="array" ref="K79">index('Outdoor Crop Seasonality'!$E$2:$P$138,match( $B79,'Outdoor Crop Seasonality'!$B$2:$B$138,0),match(K$2,'Outdoor Crop Seasonality'!$E$1:$P$1,0))*vlookup($B79,'Outdoor Crop Baseline'!$B:$C,2,false)/10^3*(1+index('Outdoor Crop Production NW'!$K$2:$O$137,match( $B79,'Outdoor Crop Production NW'!$D$2:$D$137,0),match( K$1,'Outdoor Crop Production NW'!$E$1:$I$1,0)))</f>
        <v>7766.417765</v>
      </c>
      <c r="L79" s="76">
        <f t="array" ref="L79">index('Outdoor Crop Seasonality'!$E$2:$P$138,match( $B79,'Outdoor Crop Seasonality'!$B$2:$B$138,0),match(L$2,'Outdoor Crop Seasonality'!$E$1:$P$1,0))*vlookup($B79,'Outdoor Crop Baseline'!$B:$C,2,false)/10^3*(1+index('Outdoor Crop Production NW'!$K$2:$O$137,match( $B79,'Outdoor Crop Production NW'!$D$2:$D$137,0),match( L$1,'Outdoor Crop Production NW'!$E$1:$I$1,0)))</f>
        <v>7520.748812</v>
      </c>
      <c r="M79" s="76">
        <f t="array" ref="M79">index('Outdoor Crop Seasonality'!$E$2:$P$138,match( $B79,'Outdoor Crop Seasonality'!$B$2:$B$138,0),match(M$2,'Outdoor Crop Seasonality'!$E$1:$P$1,0))*vlookup($B79,'Outdoor Crop Baseline'!$B:$C,2,false)/10^3*(1+index('Outdoor Crop Production NW'!$K$2:$O$137,match( $B79,'Outdoor Crop Production NW'!$D$2:$D$137,0),match( M$1,'Outdoor Crop Production NW'!$E$1:$I$1,0)))</f>
        <v>7520.748812</v>
      </c>
      <c r="N79" s="76">
        <f t="array" ref="N79">index('Outdoor Crop Seasonality'!$E$2:$P$138,match( $B79,'Outdoor Crop Seasonality'!$B$2:$B$138,0),match(N$2,'Outdoor Crop Seasonality'!$E$1:$P$1,0))*vlookup($B79,'Outdoor Crop Baseline'!$B:$C,2,false)/10^3*(1+index('Outdoor Crop Production NW'!$K$2:$O$137,match( $B79,'Outdoor Crop Production NW'!$D$2:$D$137,0),match( N$1,'Outdoor Crop Production NW'!$E$1:$I$1,0)))</f>
        <v>7520.748812</v>
      </c>
      <c r="O79" s="77">
        <f t="array" ref="O79">index('Outdoor Crop Seasonality'!$E$2:$P$138,match( $B79,'Outdoor Crop Seasonality'!$B$2:$B$138,0),match(O$2,'Outdoor Crop Seasonality'!$E$1:$P$1,0))*vlookup($B79,'Outdoor Crop Baseline'!$B:$C,2,false)/10^3*(1+index('Outdoor Crop Production NW'!$K$2:$O$137,match( $B79,'Outdoor Crop Production NW'!$D$2:$D$137,0),match( O$1,'Outdoor Crop Production NW'!$E$1:$I$1,0)))</f>
        <v>8.776626594</v>
      </c>
      <c r="P79" s="77">
        <f t="array" ref="P79">index('Outdoor Crop Seasonality'!$E$2:$P$138,match( $B79,'Outdoor Crop Seasonality'!$B$2:$B$138,0),match(P$2,'Outdoor Crop Seasonality'!$E$1:$P$1,0))*vlookup($B79,'Outdoor Crop Baseline'!$B:$C,2,false)/10^3*(1+index('Outdoor Crop Production NW'!$K$2:$O$137,match( $B79,'Outdoor Crop Production NW'!$D$2:$D$137,0),match( P$1,'Outdoor Crop Production NW'!$E$1:$I$1,0)))</f>
        <v>8.776626594</v>
      </c>
      <c r="Q79" s="77">
        <f t="array" ref="Q79">index('Outdoor Crop Seasonality'!$E$2:$P$138,match( $B79,'Outdoor Crop Seasonality'!$B$2:$B$138,0),match(Q$2,'Outdoor Crop Seasonality'!$E$1:$P$1,0))*vlookup($B79,'Outdoor Crop Baseline'!$B:$C,2,false)/10^3*(1+index('Outdoor Crop Production NW'!$K$2:$O$137,match( $B79,'Outdoor Crop Production NW'!$D$2:$D$137,0),match( Q$1,'Outdoor Crop Production NW'!$E$1:$I$1,0)))</f>
        <v>8.776626594</v>
      </c>
      <c r="R79" s="77">
        <f t="array" ref="R79">index('Outdoor Crop Seasonality'!$E$2:$P$138,match( $B79,'Outdoor Crop Seasonality'!$B$2:$B$138,0),match(R$2,'Outdoor Crop Seasonality'!$E$1:$P$1,0))*vlookup($B79,'Outdoor Crop Baseline'!$B:$C,2,false)/10^3*(1+index('Outdoor Crop Production NW'!$K$2:$O$137,match( $B79,'Outdoor Crop Production NW'!$D$2:$D$137,0),match( R$1,'Outdoor Crop Production NW'!$E$1:$I$1,0)))</f>
        <v>8.776626594</v>
      </c>
      <c r="S79" s="77">
        <f t="array" ref="S79">index('Outdoor Crop Seasonality'!$E$2:$P$138,match( $B79,'Outdoor Crop Seasonality'!$B$2:$B$138,0),match(S$2,'Outdoor Crop Seasonality'!$E$1:$P$1,0))*vlookup($B79,'Outdoor Crop Baseline'!$B:$C,2,false)/10^3*(1+index('Outdoor Crop Production NW'!$K$2:$O$137,match( $B79,'Outdoor Crop Production NW'!$D$2:$D$137,0),match( S$1,'Outdoor Crop Production NW'!$E$1:$I$1,0)))</f>
        <v>0</v>
      </c>
      <c r="T79" s="77">
        <f t="array" ref="T79">index('Outdoor Crop Seasonality'!$E$2:$P$138,match( $B79,'Outdoor Crop Seasonality'!$B$2:$B$138,0),match(T$2,'Outdoor Crop Seasonality'!$E$1:$P$1,0))*vlookup($B79,'Outdoor Crop Baseline'!$B:$C,2,false)/10^3*(1+index('Outdoor Crop Production NW'!$K$2:$O$137,match( $B79,'Outdoor Crop Production NW'!$D$2:$D$137,0),match( T$1,'Outdoor Crop Production NW'!$E$1:$I$1,0)))</f>
        <v>76.88324896</v>
      </c>
      <c r="U79" s="77">
        <f t="array" ref="U79">index('Outdoor Crop Seasonality'!$E$2:$P$138,match( $B79,'Outdoor Crop Seasonality'!$B$2:$B$138,0),match(U$2,'Outdoor Crop Seasonality'!$E$1:$P$1,0))*vlookup($B79,'Outdoor Crop Baseline'!$B:$C,2,false)/10^3*(1+index('Outdoor Crop Production NW'!$K$2:$O$137,match( $B79,'Outdoor Crop Production NW'!$D$2:$D$137,0),match( U$1,'Outdoor Crop Production NW'!$E$1:$I$1,0)))</f>
        <v>76.88324896</v>
      </c>
      <c r="V79" s="77">
        <f t="array" ref="V79">index('Outdoor Crop Seasonality'!$E$2:$P$138,match( $B79,'Outdoor Crop Seasonality'!$B$2:$B$138,0),match(V$2,'Outdoor Crop Seasonality'!$E$1:$P$1,0))*vlookup($B79,'Outdoor Crop Baseline'!$B:$C,2,false)/10^3*(1+index('Outdoor Crop Production NW'!$K$2:$O$137,match( $B79,'Outdoor Crop Production NW'!$D$2:$D$137,0),match( V$1,'Outdoor Crop Production NW'!$E$1:$I$1,0)))</f>
        <v>76.88324896</v>
      </c>
      <c r="W79" s="77">
        <f t="array" ref="W79">index('Outdoor Crop Seasonality'!$E$2:$P$138,match( $B79,'Outdoor Crop Seasonality'!$B$2:$B$138,0),match(W$2,'Outdoor Crop Seasonality'!$E$1:$P$1,0))*vlookup($B79,'Outdoor Crop Baseline'!$B:$C,2,false)/10^3*(1+index('Outdoor Crop Production NW'!$K$2:$O$137,match( $B79,'Outdoor Crop Production NW'!$D$2:$D$137,0),match( W$1,'Outdoor Crop Production NW'!$E$1:$I$1,0)))</f>
        <v>2430.536801</v>
      </c>
      <c r="X79" s="77">
        <f t="array" ref="X79">index('Outdoor Crop Seasonality'!$E$2:$P$138,match( $B79,'Outdoor Crop Seasonality'!$B$2:$B$138,0),match(X$2,'Outdoor Crop Seasonality'!$E$1:$P$1,0))*vlookup($B79,'Outdoor Crop Baseline'!$B:$C,2,false)/10^3*(1+index('Outdoor Crop Production NW'!$K$2:$O$137,match( $B79,'Outdoor Crop Production NW'!$D$2:$D$137,0),match( X$1,'Outdoor Crop Production NW'!$E$1:$I$1,0)))</f>
        <v>2353.653552</v>
      </c>
      <c r="Y79" s="77">
        <f t="array" ref="Y79">index('Outdoor Crop Seasonality'!$E$2:$P$138,match( $B79,'Outdoor Crop Seasonality'!$B$2:$B$138,0),match(Y$2,'Outdoor Crop Seasonality'!$E$1:$P$1,0))*vlookup($B79,'Outdoor Crop Baseline'!$B:$C,2,false)/10^3*(1+index('Outdoor Crop Production NW'!$K$2:$O$137,match( $B79,'Outdoor Crop Production NW'!$D$2:$D$137,0),match( Y$1,'Outdoor Crop Production NW'!$E$1:$I$1,0)))</f>
        <v>2353.653552</v>
      </c>
      <c r="Z79" s="77">
        <f t="array" ref="Z79">index('Outdoor Crop Seasonality'!$E$2:$P$138,match( $B79,'Outdoor Crop Seasonality'!$B$2:$B$138,0),match(Z$2,'Outdoor Crop Seasonality'!$E$1:$P$1,0))*vlookup($B79,'Outdoor Crop Baseline'!$B:$C,2,false)/10^3*(1+index('Outdoor Crop Production NW'!$K$2:$O$137,match( $B79,'Outdoor Crop Production NW'!$D$2:$D$137,0),match( Z$1,'Outdoor Crop Production NW'!$E$1:$I$1,0)))</f>
        <v>2353.653552</v>
      </c>
    </row>
    <row r="80">
      <c r="A80" s="13" t="s">
        <v>188</v>
      </c>
      <c r="B80" s="13" t="s">
        <v>189</v>
      </c>
      <c r="C80" s="76">
        <f t="array" ref="C80">index('Outdoor Crop Seasonality'!$E$2:$P$138,match( $B80,'Outdoor Crop Seasonality'!$B$2:$B$138,0),match(C$2,'Outdoor Crop Seasonality'!$E$1:$P$1,0))*vlookup($B80,'Outdoor Crop Baseline'!$B:$C,2,false)/10^3*(1+index('Outdoor Crop Production NW'!$K$2:$O$137,match( $B80,'Outdoor Crop Production NW'!$D$2:$D$137,0),match( C$1,'Outdoor Crop Production NW'!$E$1:$I$1,0)))</f>
        <v>39.53609847</v>
      </c>
      <c r="D80" s="76">
        <f t="array" ref="D80">index('Outdoor Crop Seasonality'!$E$2:$P$138,match( $B80,'Outdoor Crop Seasonality'!$B$2:$B$138,0),match(D$2,'Outdoor Crop Seasonality'!$E$1:$P$1,0))*vlookup($B80,'Outdoor Crop Baseline'!$B:$C,2,false)/10^3*(1+index('Outdoor Crop Production NW'!$K$2:$O$137,match( $B80,'Outdoor Crop Production NW'!$D$2:$D$137,0),match( D$1,'Outdoor Crop Production NW'!$E$1:$I$1,0)))</f>
        <v>39.53609847</v>
      </c>
      <c r="E80" s="76">
        <f t="array" ref="E80">index('Outdoor Crop Seasonality'!$E$2:$P$138,match( $B80,'Outdoor Crop Seasonality'!$B$2:$B$138,0),match(E$2,'Outdoor Crop Seasonality'!$E$1:$P$1,0))*vlookup($B80,'Outdoor Crop Baseline'!$B:$C,2,false)/10^3*(1+index('Outdoor Crop Production NW'!$K$2:$O$137,match( $B80,'Outdoor Crop Production NW'!$D$2:$D$137,0),match( E$1,'Outdoor Crop Production NW'!$E$1:$I$1,0)))</f>
        <v>52.76519151</v>
      </c>
      <c r="F80" s="76">
        <f t="array" ref="F80">index('Outdoor Crop Seasonality'!$E$2:$P$138,match( $B80,'Outdoor Crop Seasonality'!$B$2:$B$138,0),match(F$2,'Outdoor Crop Seasonality'!$E$1:$P$1,0))*vlookup($B80,'Outdoor Crop Baseline'!$B:$C,2,false)/10^3*(1+index('Outdoor Crop Production NW'!$K$2:$O$137,match( $B80,'Outdoor Crop Production NW'!$D$2:$D$137,0),match( F$1,'Outdoor Crop Production NW'!$E$1:$I$1,0)))</f>
        <v>52.76519151</v>
      </c>
      <c r="G80" s="76">
        <f t="array" ref="G80">index('Outdoor Crop Seasonality'!$E$2:$P$138,match( $B80,'Outdoor Crop Seasonality'!$B$2:$B$138,0),match(G$2,'Outdoor Crop Seasonality'!$E$1:$P$1,0))*vlookup($B80,'Outdoor Crop Baseline'!$B:$C,2,false)/10^3*(1+index('Outdoor Crop Production NW'!$K$2:$O$137,match( $B80,'Outdoor Crop Production NW'!$D$2:$D$137,0),match( G$1,'Outdoor Crop Production NW'!$E$1:$I$1,0)))</f>
        <v>13.22909304</v>
      </c>
      <c r="H80" s="76">
        <f t="array" ref="H80">index('Outdoor Crop Seasonality'!$E$2:$P$138,match( $B80,'Outdoor Crop Seasonality'!$B$2:$B$138,0),match(H$2,'Outdoor Crop Seasonality'!$E$1:$P$1,0))*vlookup($B80,'Outdoor Crop Baseline'!$B:$C,2,false)/10^3*(1+index('Outdoor Crop Production NW'!$K$2:$O$137,match( $B80,'Outdoor Crop Production NW'!$D$2:$D$137,0),match( H$1,'Outdoor Crop Production NW'!$E$1:$I$1,0)))</f>
        <v>1847.460331</v>
      </c>
      <c r="I80" s="76">
        <f t="array" ref="I80">index('Outdoor Crop Seasonality'!$E$2:$P$138,match( $B80,'Outdoor Crop Seasonality'!$B$2:$B$138,0),match(I$2,'Outdoor Crop Seasonality'!$E$1:$P$1,0))*vlookup($B80,'Outdoor Crop Baseline'!$B:$C,2,false)/10^3*(1+index('Outdoor Crop Production NW'!$K$2:$O$137,match( $B80,'Outdoor Crop Production NW'!$D$2:$D$137,0),match( I$1,'Outdoor Crop Production NW'!$E$1:$I$1,0)))</f>
        <v>1834.231238</v>
      </c>
      <c r="J80" s="76">
        <f t="array" ref="J80">index('Outdoor Crop Seasonality'!$E$2:$P$138,match( $B80,'Outdoor Crop Seasonality'!$B$2:$B$138,0),match(J$2,'Outdoor Crop Seasonality'!$E$1:$P$1,0))*vlookup($B80,'Outdoor Crop Baseline'!$B:$C,2,false)/10^3*(1+index('Outdoor Crop Production NW'!$K$2:$O$137,match( $B80,'Outdoor Crop Production NW'!$D$2:$D$137,0),match( J$1,'Outdoor Crop Production NW'!$E$1:$I$1,0)))</f>
        <v>1834.231238</v>
      </c>
      <c r="K80" s="76">
        <f t="array" ref="K80">index('Outdoor Crop Seasonality'!$E$2:$P$138,match( $B80,'Outdoor Crop Seasonality'!$B$2:$B$138,0),match(K$2,'Outdoor Crop Seasonality'!$E$1:$P$1,0))*vlookup($B80,'Outdoor Crop Baseline'!$B:$C,2,false)/10^3*(1+index('Outdoor Crop Production NW'!$K$2:$O$137,match( $B80,'Outdoor Crop Production NW'!$D$2:$D$137,0),match( K$1,'Outdoor Crop Production NW'!$E$1:$I$1,0)))</f>
        <v>1834.231238</v>
      </c>
      <c r="L80" s="76">
        <f t="array" ref="L80">index('Outdoor Crop Seasonality'!$E$2:$P$138,match( $B80,'Outdoor Crop Seasonality'!$B$2:$B$138,0),match(L$2,'Outdoor Crop Seasonality'!$E$1:$P$1,0))*vlookup($B80,'Outdoor Crop Baseline'!$B:$C,2,false)/10^3*(1+index('Outdoor Crop Production NW'!$K$2:$O$137,match( $B80,'Outdoor Crop Production NW'!$D$2:$D$137,0),match( L$1,'Outdoor Crop Production NW'!$E$1:$I$1,0)))</f>
        <v>0</v>
      </c>
      <c r="M80" s="76">
        <f t="array" ref="M80">index('Outdoor Crop Seasonality'!$E$2:$P$138,match( $B80,'Outdoor Crop Seasonality'!$B$2:$B$138,0),match(M$2,'Outdoor Crop Seasonality'!$E$1:$P$1,0))*vlookup($B80,'Outdoor Crop Baseline'!$B:$C,2,false)/10^3*(1+index('Outdoor Crop Production NW'!$K$2:$O$137,match( $B80,'Outdoor Crop Production NW'!$D$2:$D$137,0),match( M$1,'Outdoor Crop Production NW'!$E$1:$I$1,0)))</f>
        <v>0</v>
      </c>
      <c r="N80" s="76">
        <f t="array" ref="N80">index('Outdoor Crop Seasonality'!$E$2:$P$138,match( $B80,'Outdoor Crop Seasonality'!$B$2:$B$138,0),match(N$2,'Outdoor Crop Seasonality'!$E$1:$P$1,0))*vlookup($B80,'Outdoor Crop Baseline'!$B:$C,2,false)/10^3*(1+index('Outdoor Crop Production NW'!$K$2:$O$137,match( $B80,'Outdoor Crop Production NW'!$D$2:$D$137,0),match( N$1,'Outdoor Crop Production NW'!$E$1:$I$1,0)))</f>
        <v>0</v>
      </c>
      <c r="O80" s="77">
        <f t="array" ref="O80">index('Outdoor Crop Seasonality'!$E$2:$P$138,match( $B80,'Outdoor Crop Seasonality'!$B$2:$B$138,0),match(O$2,'Outdoor Crop Seasonality'!$E$1:$P$1,0))*vlookup($B80,'Outdoor Crop Baseline'!$B:$C,2,false)/10^3*(1+index('Outdoor Crop Production NW'!$K$2:$O$137,match( $B80,'Outdoor Crop Production NW'!$D$2:$D$137,0),match( O$1,'Outdoor Crop Production NW'!$E$1:$I$1,0)))</f>
        <v>21.82284938</v>
      </c>
      <c r="P80" s="77">
        <f t="array" ref="P80">index('Outdoor Crop Seasonality'!$E$2:$P$138,match( $B80,'Outdoor Crop Seasonality'!$B$2:$B$138,0),match(P$2,'Outdoor Crop Seasonality'!$E$1:$P$1,0))*vlookup($B80,'Outdoor Crop Baseline'!$B:$C,2,false)/10^3*(1+index('Outdoor Crop Production NW'!$K$2:$O$137,match( $B80,'Outdoor Crop Production NW'!$D$2:$D$137,0),match( P$1,'Outdoor Crop Production NW'!$E$1:$I$1,0)))</f>
        <v>21.82284938</v>
      </c>
      <c r="Q80" s="77">
        <f t="array" ref="Q80">index('Outdoor Crop Seasonality'!$E$2:$P$138,match( $B80,'Outdoor Crop Seasonality'!$B$2:$B$138,0),match(Q$2,'Outdoor Crop Seasonality'!$E$1:$P$1,0))*vlookup($B80,'Outdoor Crop Baseline'!$B:$C,2,false)/10^3*(1+index('Outdoor Crop Production NW'!$K$2:$O$137,match( $B80,'Outdoor Crop Production NW'!$D$2:$D$137,0),match( Q$1,'Outdoor Crop Production NW'!$E$1:$I$1,0)))</f>
        <v>29.12494837</v>
      </c>
      <c r="R80" s="77">
        <f t="array" ref="R80">index('Outdoor Crop Seasonality'!$E$2:$P$138,match( $B80,'Outdoor Crop Seasonality'!$B$2:$B$138,0),match(R$2,'Outdoor Crop Seasonality'!$E$1:$P$1,0))*vlookup($B80,'Outdoor Crop Baseline'!$B:$C,2,false)/10^3*(1+index('Outdoor Crop Production NW'!$K$2:$O$137,match( $B80,'Outdoor Crop Production NW'!$D$2:$D$137,0),match( R$1,'Outdoor Crop Production NW'!$E$1:$I$1,0)))</f>
        <v>29.12494837</v>
      </c>
      <c r="S80" s="77">
        <f t="array" ref="S80">index('Outdoor Crop Seasonality'!$E$2:$P$138,match( $B80,'Outdoor Crop Seasonality'!$B$2:$B$138,0),match(S$2,'Outdoor Crop Seasonality'!$E$1:$P$1,0))*vlookup($B80,'Outdoor Crop Baseline'!$B:$C,2,false)/10^3*(1+index('Outdoor Crop Production NW'!$K$2:$O$137,match( $B80,'Outdoor Crop Production NW'!$D$2:$D$137,0),match( S$1,'Outdoor Crop Production NW'!$E$1:$I$1,0)))</f>
        <v>7.302098992</v>
      </c>
      <c r="T80" s="77">
        <f t="array" ref="T80">index('Outdoor Crop Seasonality'!$E$2:$P$138,match( $B80,'Outdoor Crop Seasonality'!$B$2:$B$138,0),match(T$2,'Outdoor Crop Seasonality'!$E$1:$P$1,0))*vlookup($B80,'Outdoor Crop Baseline'!$B:$C,2,false)/10^3*(1+index('Outdoor Crop Production NW'!$K$2:$O$137,match( $B80,'Outdoor Crop Production NW'!$D$2:$D$137,0),match( T$1,'Outdoor Crop Production NW'!$E$1:$I$1,0)))</f>
        <v>1019.747777</v>
      </c>
      <c r="U80" s="77">
        <f t="array" ref="U80">index('Outdoor Crop Seasonality'!$E$2:$P$138,match( $B80,'Outdoor Crop Seasonality'!$B$2:$B$138,0),match(U$2,'Outdoor Crop Seasonality'!$E$1:$P$1,0))*vlookup($B80,'Outdoor Crop Baseline'!$B:$C,2,false)/10^3*(1+index('Outdoor Crop Production NW'!$K$2:$O$137,match( $B80,'Outdoor Crop Production NW'!$D$2:$D$137,0),match( U$1,'Outdoor Crop Production NW'!$E$1:$I$1,0)))</f>
        <v>1012.445678</v>
      </c>
      <c r="V80" s="77">
        <f t="array" ref="V80">index('Outdoor Crop Seasonality'!$E$2:$P$138,match( $B80,'Outdoor Crop Seasonality'!$B$2:$B$138,0),match(V$2,'Outdoor Crop Seasonality'!$E$1:$P$1,0))*vlookup($B80,'Outdoor Crop Baseline'!$B:$C,2,false)/10^3*(1+index('Outdoor Crop Production NW'!$K$2:$O$137,match( $B80,'Outdoor Crop Production NW'!$D$2:$D$137,0),match( V$1,'Outdoor Crop Production NW'!$E$1:$I$1,0)))</f>
        <v>1012.445678</v>
      </c>
      <c r="W80" s="77">
        <f t="array" ref="W80">index('Outdoor Crop Seasonality'!$E$2:$P$138,match( $B80,'Outdoor Crop Seasonality'!$B$2:$B$138,0),match(W$2,'Outdoor Crop Seasonality'!$E$1:$P$1,0))*vlookup($B80,'Outdoor Crop Baseline'!$B:$C,2,false)/10^3*(1+index('Outdoor Crop Production NW'!$K$2:$O$137,match( $B80,'Outdoor Crop Production NW'!$D$2:$D$137,0),match( W$1,'Outdoor Crop Production NW'!$E$1:$I$1,0)))</f>
        <v>1012.445678</v>
      </c>
      <c r="X80" s="77">
        <f t="array" ref="X80">index('Outdoor Crop Seasonality'!$E$2:$P$138,match( $B80,'Outdoor Crop Seasonality'!$B$2:$B$138,0),match(X$2,'Outdoor Crop Seasonality'!$E$1:$P$1,0))*vlookup($B80,'Outdoor Crop Baseline'!$B:$C,2,false)/10^3*(1+index('Outdoor Crop Production NW'!$K$2:$O$137,match( $B80,'Outdoor Crop Production NW'!$D$2:$D$137,0),match( X$1,'Outdoor Crop Production NW'!$E$1:$I$1,0)))</f>
        <v>0</v>
      </c>
      <c r="Y80" s="77">
        <f t="array" ref="Y80">index('Outdoor Crop Seasonality'!$E$2:$P$138,match( $B80,'Outdoor Crop Seasonality'!$B$2:$B$138,0),match(Y$2,'Outdoor Crop Seasonality'!$E$1:$P$1,0))*vlookup($B80,'Outdoor Crop Baseline'!$B:$C,2,false)/10^3*(1+index('Outdoor Crop Production NW'!$K$2:$O$137,match( $B80,'Outdoor Crop Production NW'!$D$2:$D$137,0),match( Y$1,'Outdoor Crop Production NW'!$E$1:$I$1,0)))</f>
        <v>0</v>
      </c>
      <c r="Z80" s="77">
        <f t="array" ref="Z80">index('Outdoor Crop Seasonality'!$E$2:$P$138,match( $B80,'Outdoor Crop Seasonality'!$B$2:$B$138,0),match(Z$2,'Outdoor Crop Seasonality'!$E$1:$P$1,0))*vlookup($B80,'Outdoor Crop Baseline'!$B:$C,2,false)/10^3*(1+index('Outdoor Crop Production NW'!$K$2:$O$137,match( $B80,'Outdoor Crop Production NW'!$D$2:$D$137,0),match( Z$1,'Outdoor Crop Production NW'!$E$1:$I$1,0)))</f>
        <v>0</v>
      </c>
    </row>
    <row r="81">
      <c r="A81" s="13" t="s">
        <v>190</v>
      </c>
      <c r="B81" s="13" t="s">
        <v>191</v>
      </c>
      <c r="C81" s="76">
        <f t="array" ref="C81">index('Outdoor Crop Seasonality'!$E$2:$P$138,match( $B81,'Outdoor Crop Seasonality'!$B$2:$B$138,0),match(C$2,'Outdoor Crop Seasonality'!$E$1:$P$1,0))*vlookup($B81,'Outdoor Crop Baseline'!$B:$C,2,false)/10^3*(1+index('Outdoor Crop Production NW'!$K$2:$O$137,match( $B81,'Outdoor Crop Production NW'!$D$2:$D$137,0),match( C$1,'Outdoor Crop Production NW'!$E$1:$I$1,0)))</f>
        <v>0</v>
      </c>
      <c r="D81" s="76">
        <f t="array" ref="D81">index('Outdoor Crop Seasonality'!$E$2:$P$138,match( $B81,'Outdoor Crop Seasonality'!$B$2:$B$138,0),match(D$2,'Outdoor Crop Seasonality'!$E$1:$P$1,0))*vlookup($B81,'Outdoor Crop Baseline'!$B:$C,2,false)/10^3*(1+index('Outdoor Crop Production NW'!$K$2:$O$137,match( $B81,'Outdoor Crop Production NW'!$D$2:$D$137,0),match( D$1,'Outdoor Crop Production NW'!$E$1:$I$1,0)))</f>
        <v>0</v>
      </c>
      <c r="E81" s="76">
        <f t="array" ref="E81">index('Outdoor Crop Seasonality'!$E$2:$P$138,match( $B81,'Outdoor Crop Seasonality'!$B$2:$B$138,0),match(E$2,'Outdoor Crop Seasonality'!$E$1:$P$1,0))*vlookup($B81,'Outdoor Crop Baseline'!$B:$C,2,false)/10^3*(1+index('Outdoor Crop Production NW'!$K$2:$O$137,match( $B81,'Outdoor Crop Production NW'!$D$2:$D$137,0),match( E$1,'Outdoor Crop Production NW'!$E$1:$I$1,0)))</f>
        <v>0</v>
      </c>
      <c r="F81" s="76">
        <f t="array" ref="F81">index('Outdoor Crop Seasonality'!$E$2:$P$138,match( $B81,'Outdoor Crop Seasonality'!$B$2:$B$138,0),match(F$2,'Outdoor Crop Seasonality'!$E$1:$P$1,0))*vlookup($B81,'Outdoor Crop Baseline'!$B:$C,2,false)/10^3*(1+index('Outdoor Crop Production NW'!$K$2:$O$137,match( $B81,'Outdoor Crop Production NW'!$D$2:$D$137,0),match( F$1,'Outdoor Crop Production NW'!$E$1:$I$1,0)))</f>
        <v>0</v>
      </c>
      <c r="G81" s="76">
        <f t="array" ref="G81">index('Outdoor Crop Seasonality'!$E$2:$P$138,match( $B81,'Outdoor Crop Seasonality'!$B$2:$B$138,0),match(G$2,'Outdoor Crop Seasonality'!$E$1:$P$1,0))*vlookup($B81,'Outdoor Crop Baseline'!$B:$C,2,false)/10^3*(1+index('Outdoor Crop Production NW'!$K$2:$O$137,match( $B81,'Outdoor Crop Production NW'!$D$2:$D$137,0),match( G$1,'Outdoor Crop Production NW'!$E$1:$I$1,0)))</f>
        <v>0</v>
      </c>
      <c r="H81" s="76">
        <f t="array" ref="H81">index('Outdoor Crop Seasonality'!$E$2:$P$138,match( $B81,'Outdoor Crop Seasonality'!$B$2:$B$138,0),match(H$2,'Outdoor Crop Seasonality'!$E$1:$P$1,0))*vlookup($B81,'Outdoor Crop Baseline'!$B:$C,2,false)/10^3*(1+index('Outdoor Crop Production NW'!$K$2:$O$137,match( $B81,'Outdoor Crop Production NW'!$D$2:$D$137,0),match( H$1,'Outdoor Crop Production NW'!$E$1:$I$1,0)))</f>
        <v>103.1423317</v>
      </c>
      <c r="I81" s="76">
        <f t="array" ref="I81">index('Outdoor Crop Seasonality'!$E$2:$P$138,match( $B81,'Outdoor Crop Seasonality'!$B$2:$B$138,0),match(I$2,'Outdoor Crop Seasonality'!$E$1:$P$1,0))*vlookup($B81,'Outdoor Crop Baseline'!$B:$C,2,false)/10^3*(1+index('Outdoor Crop Production NW'!$K$2:$O$137,match( $B81,'Outdoor Crop Production NW'!$D$2:$D$137,0),match( I$1,'Outdoor Crop Production NW'!$E$1:$I$1,0)))</f>
        <v>103.1423317</v>
      </c>
      <c r="J81" s="76">
        <f t="array" ref="J81">index('Outdoor Crop Seasonality'!$E$2:$P$138,match( $B81,'Outdoor Crop Seasonality'!$B$2:$B$138,0),match(J$2,'Outdoor Crop Seasonality'!$E$1:$P$1,0))*vlookup($B81,'Outdoor Crop Baseline'!$B:$C,2,false)/10^3*(1+index('Outdoor Crop Production NW'!$K$2:$O$137,match( $B81,'Outdoor Crop Production NW'!$D$2:$D$137,0),match( J$1,'Outdoor Crop Production NW'!$E$1:$I$1,0)))</f>
        <v>103.1423317</v>
      </c>
      <c r="K81" s="76">
        <f t="array" ref="K81">index('Outdoor Crop Seasonality'!$E$2:$P$138,match( $B81,'Outdoor Crop Seasonality'!$B$2:$B$138,0),match(K$2,'Outdoor Crop Seasonality'!$E$1:$P$1,0))*vlookup($B81,'Outdoor Crop Baseline'!$B:$C,2,false)/10^3*(1+index('Outdoor Crop Production NW'!$K$2:$O$137,match( $B81,'Outdoor Crop Production NW'!$D$2:$D$137,0),match( K$1,'Outdoor Crop Production NW'!$E$1:$I$1,0)))</f>
        <v>103.1423317</v>
      </c>
      <c r="L81" s="76">
        <f t="array" ref="L81">index('Outdoor Crop Seasonality'!$E$2:$P$138,match( $B81,'Outdoor Crop Seasonality'!$B$2:$B$138,0),match(L$2,'Outdoor Crop Seasonality'!$E$1:$P$1,0))*vlookup($B81,'Outdoor Crop Baseline'!$B:$C,2,false)/10^3*(1+index('Outdoor Crop Production NW'!$K$2:$O$137,match( $B81,'Outdoor Crop Production NW'!$D$2:$D$137,0),match( L$1,'Outdoor Crop Production NW'!$E$1:$I$1,0)))</f>
        <v>0</v>
      </c>
      <c r="M81" s="76">
        <f t="array" ref="M81">index('Outdoor Crop Seasonality'!$E$2:$P$138,match( $B81,'Outdoor Crop Seasonality'!$B$2:$B$138,0),match(M$2,'Outdoor Crop Seasonality'!$E$1:$P$1,0))*vlookup($B81,'Outdoor Crop Baseline'!$B:$C,2,false)/10^3*(1+index('Outdoor Crop Production NW'!$K$2:$O$137,match( $B81,'Outdoor Crop Production NW'!$D$2:$D$137,0),match( M$1,'Outdoor Crop Production NW'!$E$1:$I$1,0)))</f>
        <v>0</v>
      </c>
      <c r="N81" s="76">
        <f t="array" ref="N81">index('Outdoor Crop Seasonality'!$E$2:$P$138,match( $B81,'Outdoor Crop Seasonality'!$B$2:$B$138,0),match(N$2,'Outdoor Crop Seasonality'!$E$1:$P$1,0))*vlookup($B81,'Outdoor Crop Baseline'!$B:$C,2,false)/10^3*(1+index('Outdoor Crop Production NW'!$K$2:$O$137,match( $B81,'Outdoor Crop Production NW'!$D$2:$D$137,0),match( N$1,'Outdoor Crop Production NW'!$E$1:$I$1,0)))</f>
        <v>0</v>
      </c>
      <c r="O81" s="77">
        <f t="array" ref="O81">index('Outdoor Crop Seasonality'!$E$2:$P$138,match( $B81,'Outdoor Crop Seasonality'!$B$2:$B$138,0),match(O$2,'Outdoor Crop Seasonality'!$E$1:$P$1,0))*vlookup($B81,'Outdoor Crop Baseline'!$B:$C,2,false)/10^3*(1+index('Outdoor Crop Production NW'!$K$2:$O$137,match( $B81,'Outdoor Crop Production NW'!$D$2:$D$137,0),match( O$1,'Outdoor Crop Production NW'!$E$1:$I$1,0)))</f>
        <v>0</v>
      </c>
      <c r="P81" s="77">
        <f t="array" ref="P81">index('Outdoor Crop Seasonality'!$E$2:$P$138,match( $B81,'Outdoor Crop Seasonality'!$B$2:$B$138,0),match(P$2,'Outdoor Crop Seasonality'!$E$1:$P$1,0))*vlookup($B81,'Outdoor Crop Baseline'!$B:$C,2,false)/10^3*(1+index('Outdoor Crop Production NW'!$K$2:$O$137,match( $B81,'Outdoor Crop Production NW'!$D$2:$D$137,0),match( P$1,'Outdoor Crop Production NW'!$E$1:$I$1,0)))</f>
        <v>0</v>
      </c>
      <c r="Q81" s="77">
        <f t="array" ref="Q81">index('Outdoor Crop Seasonality'!$E$2:$P$138,match( $B81,'Outdoor Crop Seasonality'!$B$2:$B$138,0),match(Q$2,'Outdoor Crop Seasonality'!$E$1:$P$1,0))*vlookup($B81,'Outdoor Crop Baseline'!$B:$C,2,false)/10^3*(1+index('Outdoor Crop Production NW'!$K$2:$O$137,match( $B81,'Outdoor Crop Production NW'!$D$2:$D$137,0),match( Q$1,'Outdoor Crop Production NW'!$E$1:$I$1,0)))</f>
        <v>0</v>
      </c>
      <c r="R81" s="77">
        <f t="array" ref="R81">index('Outdoor Crop Seasonality'!$E$2:$P$138,match( $B81,'Outdoor Crop Seasonality'!$B$2:$B$138,0),match(R$2,'Outdoor Crop Seasonality'!$E$1:$P$1,0))*vlookup($B81,'Outdoor Crop Baseline'!$B:$C,2,false)/10^3*(1+index('Outdoor Crop Production NW'!$K$2:$O$137,match( $B81,'Outdoor Crop Production NW'!$D$2:$D$137,0),match( R$1,'Outdoor Crop Production NW'!$E$1:$I$1,0)))</f>
        <v>0</v>
      </c>
      <c r="S81" s="77">
        <f t="array" ref="S81">index('Outdoor Crop Seasonality'!$E$2:$P$138,match( $B81,'Outdoor Crop Seasonality'!$B$2:$B$138,0),match(S$2,'Outdoor Crop Seasonality'!$E$1:$P$1,0))*vlookup($B81,'Outdoor Crop Baseline'!$B:$C,2,false)/10^3*(1+index('Outdoor Crop Production NW'!$K$2:$O$137,match( $B81,'Outdoor Crop Production NW'!$D$2:$D$137,0),match( S$1,'Outdoor Crop Production NW'!$E$1:$I$1,0)))</f>
        <v>0</v>
      </c>
      <c r="T81" s="77">
        <f t="array" ref="T81">index('Outdoor Crop Seasonality'!$E$2:$P$138,match( $B81,'Outdoor Crop Seasonality'!$B$2:$B$138,0),match(T$2,'Outdoor Crop Seasonality'!$E$1:$P$1,0))*vlookup($B81,'Outdoor Crop Baseline'!$B:$C,2,false)/10^3*(1+index('Outdoor Crop Production NW'!$K$2:$O$137,match( $B81,'Outdoor Crop Production NW'!$D$2:$D$137,0),match( T$1,'Outdoor Crop Production NW'!$E$1:$I$1,0)))</f>
        <v>72.59309287</v>
      </c>
      <c r="U81" s="77">
        <f t="array" ref="U81">index('Outdoor Crop Seasonality'!$E$2:$P$138,match( $B81,'Outdoor Crop Seasonality'!$B$2:$B$138,0),match(U$2,'Outdoor Crop Seasonality'!$E$1:$P$1,0))*vlookup($B81,'Outdoor Crop Baseline'!$B:$C,2,false)/10^3*(1+index('Outdoor Crop Production NW'!$K$2:$O$137,match( $B81,'Outdoor Crop Production NW'!$D$2:$D$137,0),match( U$1,'Outdoor Crop Production NW'!$E$1:$I$1,0)))</f>
        <v>72.59309287</v>
      </c>
      <c r="V81" s="77">
        <f t="array" ref="V81">index('Outdoor Crop Seasonality'!$E$2:$P$138,match( $B81,'Outdoor Crop Seasonality'!$B$2:$B$138,0),match(V$2,'Outdoor Crop Seasonality'!$E$1:$P$1,0))*vlookup($B81,'Outdoor Crop Baseline'!$B:$C,2,false)/10^3*(1+index('Outdoor Crop Production NW'!$K$2:$O$137,match( $B81,'Outdoor Crop Production NW'!$D$2:$D$137,0),match( V$1,'Outdoor Crop Production NW'!$E$1:$I$1,0)))</f>
        <v>72.59309287</v>
      </c>
      <c r="W81" s="77">
        <f t="array" ref="W81">index('Outdoor Crop Seasonality'!$E$2:$P$138,match( $B81,'Outdoor Crop Seasonality'!$B$2:$B$138,0),match(W$2,'Outdoor Crop Seasonality'!$E$1:$P$1,0))*vlookup($B81,'Outdoor Crop Baseline'!$B:$C,2,false)/10^3*(1+index('Outdoor Crop Production NW'!$K$2:$O$137,match( $B81,'Outdoor Crop Production NW'!$D$2:$D$137,0),match( W$1,'Outdoor Crop Production NW'!$E$1:$I$1,0)))</f>
        <v>72.59309287</v>
      </c>
      <c r="X81" s="77">
        <f t="array" ref="X81">index('Outdoor Crop Seasonality'!$E$2:$P$138,match( $B81,'Outdoor Crop Seasonality'!$B$2:$B$138,0),match(X$2,'Outdoor Crop Seasonality'!$E$1:$P$1,0))*vlookup($B81,'Outdoor Crop Baseline'!$B:$C,2,false)/10^3*(1+index('Outdoor Crop Production NW'!$K$2:$O$137,match( $B81,'Outdoor Crop Production NW'!$D$2:$D$137,0),match( X$1,'Outdoor Crop Production NW'!$E$1:$I$1,0)))</f>
        <v>0</v>
      </c>
      <c r="Y81" s="77">
        <f t="array" ref="Y81">index('Outdoor Crop Seasonality'!$E$2:$P$138,match( $B81,'Outdoor Crop Seasonality'!$B$2:$B$138,0),match(Y$2,'Outdoor Crop Seasonality'!$E$1:$P$1,0))*vlookup($B81,'Outdoor Crop Baseline'!$B:$C,2,false)/10^3*(1+index('Outdoor Crop Production NW'!$K$2:$O$137,match( $B81,'Outdoor Crop Production NW'!$D$2:$D$137,0),match( Y$1,'Outdoor Crop Production NW'!$E$1:$I$1,0)))</f>
        <v>0</v>
      </c>
      <c r="Z81" s="77">
        <f t="array" ref="Z81">index('Outdoor Crop Seasonality'!$E$2:$P$138,match( $B81,'Outdoor Crop Seasonality'!$B$2:$B$138,0),match(Z$2,'Outdoor Crop Seasonality'!$E$1:$P$1,0))*vlookup($B81,'Outdoor Crop Baseline'!$B:$C,2,false)/10^3*(1+index('Outdoor Crop Production NW'!$K$2:$O$137,match( $B81,'Outdoor Crop Production NW'!$D$2:$D$137,0),match( Z$1,'Outdoor Crop Production NW'!$E$1:$I$1,0)))</f>
        <v>0</v>
      </c>
    </row>
    <row r="82">
      <c r="A82" s="13" t="s">
        <v>192</v>
      </c>
      <c r="B82" s="13" t="s">
        <v>193</v>
      </c>
      <c r="C82" s="76">
        <f t="array" ref="C82">index('Outdoor Crop Seasonality'!$E$2:$P$138,match( $B82,'Outdoor Crop Seasonality'!$B$2:$B$138,0),match(C$2,'Outdoor Crop Seasonality'!$E$1:$P$1,0))*vlookup($B82,'Outdoor Crop Baseline'!$B:$C,2,false)/10^3*(1+index('Outdoor Crop Production NW'!$K$2:$O$137,match( $B82,'Outdoor Crop Production NW'!$D$2:$D$137,0),match( C$1,'Outdoor Crop Production NW'!$E$1:$I$1,0)))</f>
        <v>52.00378378</v>
      </c>
      <c r="D82" s="76">
        <f t="array" ref="D82">index('Outdoor Crop Seasonality'!$E$2:$P$138,match( $B82,'Outdoor Crop Seasonality'!$B$2:$B$138,0),match(D$2,'Outdoor Crop Seasonality'!$E$1:$P$1,0))*vlookup($B82,'Outdoor Crop Baseline'!$B:$C,2,false)/10^3*(1+index('Outdoor Crop Production NW'!$K$2:$O$137,match( $B82,'Outdoor Crop Production NW'!$D$2:$D$137,0),match( D$1,'Outdoor Crop Production NW'!$E$1:$I$1,0)))</f>
        <v>52.00378378</v>
      </c>
      <c r="E82" s="76">
        <f t="array" ref="E82">index('Outdoor Crop Seasonality'!$E$2:$P$138,match( $B82,'Outdoor Crop Seasonality'!$B$2:$B$138,0),match(E$2,'Outdoor Crop Seasonality'!$E$1:$P$1,0))*vlookup($B82,'Outdoor Crop Baseline'!$B:$C,2,false)/10^3*(1+index('Outdoor Crop Production NW'!$K$2:$O$137,match( $B82,'Outdoor Crop Production NW'!$D$2:$D$137,0),match( E$1,'Outdoor Crop Production NW'!$E$1:$I$1,0)))</f>
        <v>52.00378378</v>
      </c>
      <c r="F82" s="76">
        <f t="array" ref="F82">index('Outdoor Crop Seasonality'!$E$2:$P$138,match( $B82,'Outdoor Crop Seasonality'!$B$2:$B$138,0),match(F$2,'Outdoor Crop Seasonality'!$E$1:$P$1,0))*vlookup($B82,'Outdoor Crop Baseline'!$B:$C,2,false)/10^3*(1+index('Outdoor Crop Production NW'!$K$2:$O$137,match( $B82,'Outdoor Crop Production NW'!$D$2:$D$137,0),match( F$1,'Outdoor Crop Production NW'!$E$1:$I$1,0)))</f>
        <v>52.00378378</v>
      </c>
      <c r="G82" s="76">
        <f t="array" ref="G82">index('Outdoor Crop Seasonality'!$E$2:$P$138,match( $B82,'Outdoor Crop Seasonality'!$B$2:$B$138,0),match(G$2,'Outdoor Crop Seasonality'!$E$1:$P$1,0))*vlookup($B82,'Outdoor Crop Baseline'!$B:$C,2,false)/10^3*(1+index('Outdoor Crop Production NW'!$K$2:$O$137,match( $B82,'Outdoor Crop Production NW'!$D$2:$D$137,0),match( G$1,'Outdoor Crop Production NW'!$E$1:$I$1,0)))</f>
        <v>0</v>
      </c>
      <c r="H82" s="76">
        <f t="array" ref="H82">index('Outdoor Crop Seasonality'!$E$2:$P$138,match( $B82,'Outdoor Crop Seasonality'!$B$2:$B$138,0),match(H$2,'Outdoor Crop Seasonality'!$E$1:$P$1,0))*vlookup($B82,'Outdoor Crop Baseline'!$B:$C,2,false)/10^3*(1+index('Outdoor Crop Production NW'!$K$2:$O$137,match( $B82,'Outdoor Crop Production NW'!$D$2:$D$137,0),match( H$1,'Outdoor Crop Production NW'!$E$1:$I$1,0)))</f>
        <v>0</v>
      </c>
      <c r="I82" s="76">
        <f t="array" ref="I82">index('Outdoor Crop Seasonality'!$E$2:$P$138,match( $B82,'Outdoor Crop Seasonality'!$B$2:$B$138,0),match(I$2,'Outdoor Crop Seasonality'!$E$1:$P$1,0))*vlookup($B82,'Outdoor Crop Baseline'!$B:$C,2,false)/10^3*(1+index('Outdoor Crop Production NW'!$K$2:$O$137,match( $B82,'Outdoor Crop Production NW'!$D$2:$D$137,0),match( I$1,'Outdoor Crop Production NW'!$E$1:$I$1,0)))</f>
        <v>0</v>
      </c>
      <c r="J82" s="76">
        <f t="array" ref="J82">index('Outdoor Crop Seasonality'!$E$2:$P$138,match( $B82,'Outdoor Crop Seasonality'!$B$2:$B$138,0),match(J$2,'Outdoor Crop Seasonality'!$E$1:$P$1,0))*vlookup($B82,'Outdoor Crop Baseline'!$B:$C,2,false)/10^3*(1+index('Outdoor Crop Production NW'!$K$2:$O$137,match( $B82,'Outdoor Crop Production NW'!$D$2:$D$137,0),match( J$1,'Outdoor Crop Production NW'!$E$1:$I$1,0)))</f>
        <v>0</v>
      </c>
      <c r="K82" s="76">
        <f t="array" ref="K82">index('Outdoor Crop Seasonality'!$E$2:$P$138,match( $B82,'Outdoor Crop Seasonality'!$B$2:$B$138,0),match(K$2,'Outdoor Crop Seasonality'!$E$1:$P$1,0))*vlookup($B82,'Outdoor Crop Baseline'!$B:$C,2,false)/10^3*(1+index('Outdoor Crop Production NW'!$K$2:$O$137,match( $B82,'Outdoor Crop Production NW'!$D$2:$D$137,0),match( K$1,'Outdoor Crop Production NW'!$E$1:$I$1,0)))</f>
        <v>0</v>
      </c>
      <c r="L82" s="76">
        <f t="array" ref="L82">index('Outdoor Crop Seasonality'!$E$2:$P$138,match( $B82,'Outdoor Crop Seasonality'!$B$2:$B$138,0),match(L$2,'Outdoor Crop Seasonality'!$E$1:$P$1,0))*vlookup($B82,'Outdoor Crop Baseline'!$B:$C,2,false)/10^3*(1+index('Outdoor Crop Production NW'!$K$2:$O$137,match( $B82,'Outdoor Crop Production NW'!$D$2:$D$137,0),match( L$1,'Outdoor Crop Production NW'!$E$1:$I$1,0)))</f>
        <v>0</v>
      </c>
      <c r="M82" s="76">
        <f t="array" ref="M82">index('Outdoor Crop Seasonality'!$E$2:$P$138,match( $B82,'Outdoor Crop Seasonality'!$B$2:$B$138,0),match(M$2,'Outdoor Crop Seasonality'!$E$1:$P$1,0))*vlookup($B82,'Outdoor Crop Baseline'!$B:$C,2,false)/10^3*(1+index('Outdoor Crop Production NW'!$K$2:$O$137,match( $B82,'Outdoor Crop Production NW'!$D$2:$D$137,0),match( M$1,'Outdoor Crop Production NW'!$E$1:$I$1,0)))</f>
        <v>0</v>
      </c>
      <c r="N82" s="76">
        <f t="array" ref="N82">index('Outdoor Crop Seasonality'!$E$2:$P$138,match( $B82,'Outdoor Crop Seasonality'!$B$2:$B$138,0),match(N$2,'Outdoor Crop Seasonality'!$E$1:$P$1,0))*vlookup($B82,'Outdoor Crop Baseline'!$B:$C,2,false)/10^3*(1+index('Outdoor Crop Production NW'!$K$2:$O$137,match( $B82,'Outdoor Crop Production NW'!$D$2:$D$137,0),match( N$1,'Outdoor Crop Production NW'!$E$1:$I$1,0)))</f>
        <v>0</v>
      </c>
      <c r="O82" s="77">
        <f t="array" ref="O82">index('Outdoor Crop Seasonality'!$E$2:$P$138,match( $B82,'Outdoor Crop Seasonality'!$B$2:$B$138,0),match(O$2,'Outdoor Crop Seasonality'!$E$1:$P$1,0))*vlookup($B82,'Outdoor Crop Baseline'!$B:$C,2,false)/10^3*(1+index('Outdoor Crop Production NW'!$K$2:$O$137,match( $B82,'Outdoor Crop Production NW'!$D$2:$D$137,0),match( O$1,'Outdoor Crop Production NW'!$E$1:$I$1,0)))</f>
        <v>52.00378378</v>
      </c>
      <c r="P82" s="77">
        <f t="array" ref="P82">index('Outdoor Crop Seasonality'!$E$2:$P$138,match( $B82,'Outdoor Crop Seasonality'!$B$2:$B$138,0),match(P$2,'Outdoor Crop Seasonality'!$E$1:$P$1,0))*vlookup($B82,'Outdoor Crop Baseline'!$B:$C,2,false)/10^3*(1+index('Outdoor Crop Production NW'!$K$2:$O$137,match( $B82,'Outdoor Crop Production NW'!$D$2:$D$137,0),match( P$1,'Outdoor Crop Production NW'!$E$1:$I$1,0)))</f>
        <v>52.00378378</v>
      </c>
      <c r="Q82" s="77">
        <f t="array" ref="Q82">index('Outdoor Crop Seasonality'!$E$2:$P$138,match( $B82,'Outdoor Crop Seasonality'!$B$2:$B$138,0),match(Q$2,'Outdoor Crop Seasonality'!$E$1:$P$1,0))*vlookup($B82,'Outdoor Crop Baseline'!$B:$C,2,false)/10^3*(1+index('Outdoor Crop Production NW'!$K$2:$O$137,match( $B82,'Outdoor Crop Production NW'!$D$2:$D$137,0),match( Q$1,'Outdoor Crop Production NW'!$E$1:$I$1,0)))</f>
        <v>52.00378378</v>
      </c>
      <c r="R82" s="77">
        <f t="array" ref="R82">index('Outdoor Crop Seasonality'!$E$2:$P$138,match( $B82,'Outdoor Crop Seasonality'!$B$2:$B$138,0),match(R$2,'Outdoor Crop Seasonality'!$E$1:$P$1,0))*vlookup($B82,'Outdoor Crop Baseline'!$B:$C,2,false)/10^3*(1+index('Outdoor Crop Production NW'!$K$2:$O$137,match( $B82,'Outdoor Crop Production NW'!$D$2:$D$137,0),match( R$1,'Outdoor Crop Production NW'!$E$1:$I$1,0)))</f>
        <v>52.00378378</v>
      </c>
      <c r="S82" s="77">
        <f t="array" ref="S82">index('Outdoor Crop Seasonality'!$E$2:$P$138,match( $B82,'Outdoor Crop Seasonality'!$B$2:$B$138,0),match(S$2,'Outdoor Crop Seasonality'!$E$1:$P$1,0))*vlookup($B82,'Outdoor Crop Baseline'!$B:$C,2,false)/10^3*(1+index('Outdoor Crop Production NW'!$K$2:$O$137,match( $B82,'Outdoor Crop Production NW'!$D$2:$D$137,0),match( S$1,'Outdoor Crop Production NW'!$E$1:$I$1,0)))</f>
        <v>0</v>
      </c>
      <c r="T82" s="77">
        <f t="array" ref="T82">index('Outdoor Crop Seasonality'!$E$2:$P$138,match( $B82,'Outdoor Crop Seasonality'!$B$2:$B$138,0),match(T$2,'Outdoor Crop Seasonality'!$E$1:$P$1,0))*vlookup($B82,'Outdoor Crop Baseline'!$B:$C,2,false)/10^3*(1+index('Outdoor Crop Production NW'!$K$2:$O$137,match( $B82,'Outdoor Crop Production NW'!$D$2:$D$137,0),match( T$1,'Outdoor Crop Production NW'!$E$1:$I$1,0)))</f>
        <v>0</v>
      </c>
      <c r="U82" s="77">
        <f t="array" ref="U82">index('Outdoor Crop Seasonality'!$E$2:$P$138,match( $B82,'Outdoor Crop Seasonality'!$B$2:$B$138,0),match(U$2,'Outdoor Crop Seasonality'!$E$1:$P$1,0))*vlookup($B82,'Outdoor Crop Baseline'!$B:$C,2,false)/10^3*(1+index('Outdoor Crop Production NW'!$K$2:$O$137,match( $B82,'Outdoor Crop Production NW'!$D$2:$D$137,0),match( U$1,'Outdoor Crop Production NW'!$E$1:$I$1,0)))</f>
        <v>0</v>
      </c>
      <c r="V82" s="77">
        <f t="array" ref="V82">index('Outdoor Crop Seasonality'!$E$2:$P$138,match( $B82,'Outdoor Crop Seasonality'!$B$2:$B$138,0),match(V$2,'Outdoor Crop Seasonality'!$E$1:$P$1,0))*vlookup($B82,'Outdoor Crop Baseline'!$B:$C,2,false)/10^3*(1+index('Outdoor Crop Production NW'!$K$2:$O$137,match( $B82,'Outdoor Crop Production NW'!$D$2:$D$137,0),match( V$1,'Outdoor Crop Production NW'!$E$1:$I$1,0)))</f>
        <v>0</v>
      </c>
      <c r="W82" s="77">
        <f t="array" ref="W82">index('Outdoor Crop Seasonality'!$E$2:$P$138,match( $B82,'Outdoor Crop Seasonality'!$B$2:$B$138,0),match(W$2,'Outdoor Crop Seasonality'!$E$1:$P$1,0))*vlookup($B82,'Outdoor Crop Baseline'!$B:$C,2,false)/10^3*(1+index('Outdoor Crop Production NW'!$K$2:$O$137,match( $B82,'Outdoor Crop Production NW'!$D$2:$D$137,0),match( W$1,'Outdoor Crop Production NW'!$E$1:$I$1,0)))</f>
        <v>0</v>
      </c>
      <c r="X82" s="77">
        <f t="array" ref="X82">index('Outdoor Crop Seasonality'!$E$2:$P$138,match( $B82,'Outdoor Crop Seasonality'!$B$2:$B$138,0),match(X$2,'Outdoor Crop Seasonality'!$E$1:$P$1,0))*vlookup($B82,'Outdoor Crop Baseline'!$B:$C,2,false)/10^3*(1+index('Outdoor Crop Production NW'!$K$2:$O$137,match( $B82,'Outdoor Crop Production NW'!$D$2:$D$137,0),match( X$1,'Outdoor Crop Production NW'!$E$1:$I$1,0)))</f>
        <v>0</v>
      </c>
      <c r="Y82" s="77">
        <f t="array" ref="Y82">index('Outdoor Crop Seasonality'!$E$2:$P$138,match( $B82,'Outdoor Crop Seasonality'!$B$2:$B$138,0),match(Y$2,'Outdoor Crop Seasonality'!$E$1:$P$1,0))*vlookup($B82,'Outdoor Crop Baseline'!$B:$C,2,false)/10^3*(1+index('Outdoor Crop Production NW'!$K$2:$O$137,match( $B82,'Outdoor Crop Production NW'!$D$2:$D$137,0),match( Y$1,'Outdoor Crop Production NW'!$E$1:$I$1,0)))</f>
        <v>0</v>
      </c>
      <c r="Z82" s="77">
        <f t="array" ref="Z82">index('Outdoor Crop Seasonality'!$E$2:$P$138,match( $B82,'Outdoor Crop Seasonality'!$B$2:$B$138,0),match(Z$2,'Outdoor Crop Seasonality'!$E$1:$P$1,0))*vlookup($B82,'Outdoor Crop Baseline'!$B:$C,2,false)/10^3*(1+index('Outdoor Crop Production NW'!$K$2:$O$137,match( $B82,'Outdoor Crop Production NW'!$D$2:$D$137,0),match( Z$1,'Outdoor Crop Production NW'!$E$1:$I$1,0)))</f>
        <v>0</v>
      </c>
    </row>
    <row r="83">
      <c r="A83" s="13" t="s">
        <v>194</v>
      </c>
      <c r="B83" s="13" t="s">
        <v>195</v>
      </c>
      <c r="C83" s="76">
        <f t="array" ref="C83">index('Outdoor Crop Seasonality'!$E$2:$P$138,match( $B83,'Outdoor Crop Seasonality'!$B$2:$B$138,0),match(C$2,'Outdoor Crop Seasonality'!$E$1:$P$1,0))*vlookup($B83,'Outdoor Crop Baseline'!$B:$C,2,false)/10^3*(1+index('Outdoor Crop Production NW'!$K$2:$O$137,match( $B83,'Outdoor Crop Production NW'!$D$2:$D$137,0),match( C$1,'Outdoor Crop Production NW'!$E$1:$I$1,0)))</f>
        <v>0</v>
      </c>
      <c r="D83" s="76">
        <f t="array" ref="D83">index('Outdoor Crop Seasonality'!$E$2:$P$138,match( $B83,'Outdoor Crop Seasonality'!$B$2:$B$138,0),match(D$2,'Outdoor Crop Seasonality'!$E$1:$P$1,0))*vlookup($B83,'Outdoor Crop Baseline'!$B:$C,2,false)/10^3*(1+index('Outdoor Crop Production NW'!$K$2:$O$137,match( $B83,'Outdoor Crop Production NW'!$D$2:$D$137,0),match( D$1,'Outdoor Crop Production NW'!$E$1:$I$1,0)))</f>
        <v>0</v>
      </c>
      <c r="E83" s="76">
        <f t="array" ref="E83">index('Outdoor Crop Seasonality'!$E$2:$P$138,match( $B83,'Outdoor Crop Seasonality'!$B$2:$B$138,0),match(E$2,'Outdoor Crop Seasonality'!$E$1:$P$1,0))*vlookup($B83,'Outdoor Crop Baseline'!$B:$C,2,false)/10^3*(1+index('Outdoor Crop Production NW'!$K$2:$O$137,match( $B83,'Outdoor Crop Production NW'!$D$2:$D$137,0),match( E$1,'Outdoor Crop Production NW'!$E$1:$I$1,0)))</f>
        <v>283.7343308</v>
      </c>
      <c r="F83" s="76">
        <f t="array" ref="F83">index('Outdoor Crop Seasonality'!$E$2:$P$138,match( $B83,'Outdoor Crop Seasonality'!$B$2:$B$138,0),match(F$2,'Outdoor Crop Seasonality'!$E$1:$P$1,0))*vlookup($B83,'Outdoor Crop Baseline'!$B:$C,2,false)/10^3*(1+index('Outdoor Crop Production NW'!$K$2:$O$137,match( $B83,'Outdoor Crop Production NW'!$D$2:$D$137,0),match( F$1,'Outdoor Crop Production NW'!$E$1:$I$1,0)))</f>
        <v>283.7343308</v>
      </c>
      <c r="G83" s="76">
        <f t="array" ref="G83">index('Outdoor Crop Seasonality'!$E$2:$P$138,match( $B83,'Outdoor Crop Seasonality'!$B$2:$B$138,0),match(G$2,'Outdoor Crop Seasonality'!$E$1:$P$1,0))*vlookup($B83,'Outdoor Crop Baseline'!$B:$C,2,false)/10^3*(1+index('Outdoor Crop Production NW'!$K$2:$O$137,match( $B83,'Outdoor Crop Production NW'!$D$2:$D$137,0),match( G$1,'Outdoor Crop Production NW'!$E$1:$I$1,0)))</f>
        <v>318.0338071</v>
      </c>
      <c r="H83" s="76">
        <f t="array" ref="H83">index('Outdoor Crop Seasonality'!$E$2:$P$138,match( $B83,'Outdoor Crop Seasonality'!$B$2:$B$138,0),match(H$2,'Outdoor Crop Seasonality'!$E$1:$P$1,0))*vlookup($B83,'Outdoor Crop Baseline'!$B:$C,2,false)/10^3*(1+index('Outdoor Crop Production NW'!$K$2:$O$137,match( $B83,'Outdoor Crop Production NW'!$D$2:$D$137,0),match( H$1,'Outdoor Crop Production NW'!$E$1:$I$1,0)))</f>
        <v>2684.952635</v>
      </c>
      <c r="I83" s="76">
        <f t="array" ref="I83">index('Outdoor Crop Seasonality'!$E$2:$P$138,match( $B83,'Outdoor Crop Seasonality'!$B$2:$B$138,0),match(I$2,'Outdoor Crop Seasonality'!$E$1:$P$1,0))*vlookup($B83,'Outdoor Crop Baseline'!$B:$C,2,false)/10^3*(1+index('Outdoor Crop Production NW'!$K$2:$O$137,match( $B83,'Outdoor Crop Production NW'!$D$2:$D$137,0),match( I$1,'Outdoor Crop Production NW'!$E$1:$I$1,0)))</f>
        <v>2401.218304</v>
      </c>
      <c r="J83" s="76">
        <f t="array" ref="J83">index('Outdoor Crop Seasonality'!$E$2:$P$138,match( $B83,'Outdoor Crop Seasonality'!$B$2:$B$138,0),match(J$2,'Outdoor Crop Seasonality'!$E$1:$P$1,0))*vlookup($B83,'Outdoor Crop Baseline'!$B:$C,2,false)/10^3*(1+index('Outdoor Crop Production NW'!$K$2:$O$137,match( $B83,'Outdoor Crop Production NW'!$D$2:$D$137,0),match( J$1,'Outdoor Crop Production NW'!$E$1:$I$1,0)))</f>
        <v>2401.218304</v>
      </c>
      <c r="K83" s="76">
        <f t="array" ref="K83">index('Outdoor Crop Seasonality'!$E$2:$P$138,match( $B83,'Outdoor Crop Seasonality'!$B$2:$B$138,0),match(K$2,'Outdoor Crop Seasonality'!$E$1:$P$1,0))*vlookup($B83,'Outdoor Crop Baseline'!$B:$C,2,false)/10^3*(1+index('Outdoor Crop Production NW'!$K$2:$O$137,match( $B83,'Outdoor Crop Production NW'!$D$2:$D$137,0),match( K$1,'Outdoor Crop Production NW'!$E$1:$I$1,0)))</f>
        <v>2366.918828</v>
      </c>
      <c r="L83" s="76">
        <f t="array" ref="L83">index('Outdoor Crop Seasonality'!$E$2:$P$138,match( $B83,'Outdoor Crop Seasonality'!$B$2:$B$138,0),match(L$2,'Outdoor Crop Seasonality'!$E$1:$P$1,0))*vlookup($B83,'Outdoor Crop Baseline'!$B:$C,2,false)/10^3*(1+index('Outdoor Crop Production NW'!$K$2:$O$137,match( $B83,'Outdoor Crop Production NW'!$D$2:$D$137,0),match( L$1,'Outdoor Crop Production NW'!$E$1:$I$1,0)))</f>
        <v>0</v>
      </c>
      <c r="M83" s="76">
        <f t="array" ref="M83">index('Outdoor Crop Seasonality'!$E$2:$P$138,match( $B83,'Outdoor Crop Seasonality'!$B$2:$B$138,0),match(M$2,'Outdoor Crop Seasonality'!$E$1:$P$1,0))*vlookup($B83,'Outdoor Crop Baseline'!$B:$C,2,false)/10^3*(1+index('Outdoor Crop Production NW'!$K$2:$O$137,match( $B83,'Outdoor Crop Production NW'!$D$2:$D$137,0),match( M$1,'Outdoor Crop Production NW'!$E$1:$I$1,0)))</f>
        <v>0</v>
      </c>
      <c r="N83" s="76">
        <f t="array" ref="N83">index('Outdoor Crop Seasonality'!$E$2:$P$138,match( $B83,'Outdoor Crop Seasonality'!$B$2:$B$138,0),match(N$2,'Outdoor Crop Seasonality'!$E$1:$P$1,0))*vlookup($B83,'Outdoor Crop Baseline'!$B:$C,2,false)/10^3*(1+index('Outdoor Crop Production NW'!$K$2:$O$137,match( $B83,'Outdoor Crop Production NW'!$D$2:$D$137,0),match( N$1,'Outdoor Crop Production NW'!$E$1:$I$1,0)))</f>
        <v>0</v>
      </c>
      <c r="O83" s="77">
        <f t="array" ref="O83">index('Outdoor Crop Seasonality'!$E$2:$P$138,match( $B83,'Outdoor Crop Seasonality'!$B$2:$B$138,0),match(O$2,'Outdoor Crop Seasonality'!$E$1:$P$1,0))*vlookup($B83,'Outdoor Crop Baseline'!$B:$C,2,false)/10^3*(1+index('Outdoor Crop Production NW'!$K$2:$O$137,match( $B83,'Outdoor Crop Production NW'!$D$2:$D$137,0),match( O$1,'Outdoor Crop Production NW'!$E$1:$I$1,0)))</f>
        <v>0</v>
      </c>
      <c r="P83" s="77">
        <f t="array" ref="P83">index('Outdoor Crop Seasonality'!$E$2:$P$138,match( $B83,'Outdoor Crop Seasonality'!$B$2:$B$138,0),match(P$2,'Outdoor Crop Seasonality'!$E$1:$P$1,0))*vlookup($B83,'Outdoor Crop Baseline'!$B:$C,2,false)/10^3*(1+index('Outdoor Crop Production NW'!$K$2:$O$137,match( $B83,'Outdoor Crop Production NW'!$D$2:$D$137,0),match( P$1,'Outdoor Crop Production NW'!$E$1:$I$1,0)))</f>
        <v>0</v>
      </c>
      <c r="Q83" s="77">
        <f t="array" ref="Q83">index('Outdoor Crop Seasonality'!$E$2:$P$138,match( $B83,'Outdoor Crop Seasonality'!$B$2:$B$138,0),match(Q$2,'Outdoor Crop Seasonality'!$E$1:$P$1,0))*vlookup($B83,'Outdoor Crop Baseline'!$B:$C,2,false)/10^3*(1+index('Outdoor Crop Production NW'!$K$2:$O$137,match( $B83,'Outdoor Crop Production NW'!$D$2:$D$137,0),match( Q$1,'Outdoor Crop Production NW'!$E$1:$I$1,0)))</f>
        <v>99.5771823</v>
      </c>
      <c r="R83" s="77">
        <f t="array" ref="R83">index('Outdoor Crop Seasonality'!$E$2:$P$138,match( $B83,'Outdoor Crop Seasonality'!$B$2:$B$138,0),match(R$2,'Outdoor Crop Seasonality'!$E$1:$P$1,0))*vlookup($B83,'Outdoor Crop Baseline'!$B:$C,2,false)/10^3*(1+index('Outdoor Crop Production NW'!$K$2:$O$137,match( $B83,'Outdoor Crop Production NW'!$D$2:$D$137,0),match( R$1,'Outdoor Crop Production NW'!$E$1:$I$1,0)))</f>
        <v>99.5771823</v>
      </c>
      <c r="S83" s="77">
        <f t="array" ref="S83">index('Outdoor Crop Seasonality'!$E$2:$P$138,match( $B83,'Outdoor Crop Seasonality'!$B$2:$B$138,0),match(S$2,'Outdoor Crop Seasonality'!$E$1:$P$1,0))*vlookup($B83,'Outdoor Crop Baseline'!$B:$C,2,false)/10^3*(1+index('Outdoor Crop Production NW'!$K$2:$O$137,match( $B83,'Outdoor Crop Production NW'!$D$2:$D$137,0),match( S$1,'Outdoor Crop Production NW'!$E$1:$I$1,0)))</f>
        <v>111.6146583</v>
      </c>
      <c r="T83" s="77">
        <f t="array" ref="T83">index('Outdoor Crop Seasonality'!$E$2:$P$138,match( $B83,'Outdoor Crop Seasonality'!$B$2:$B$138,0),match(T$2,'Outdoor Crop Seasonality'!$E$1:$P$1,0))*vlookup($B83,'Outdoor Crop Baseline'!$B:$C,2,false)/10^3*(1+index('Outdoor Crop Production NW'!$K$2:$O$137,match( $B83,'Outdoor Crop Production NW'!$D$2:$D$137,0),match( T$1,'Outdoor Crop Production NW'!$E$1:$I$1,0)))</f>
        <v>942.2899838</v>
      </c>
      <c r="U83" s="77">
        <f t="array" ref="U83">index('Outdoor Crop Seasonality'!$E$2:$P$138,match( $B83,'Outdoor Crop Seasonality'!$B$2:$B$138,0),match(U$2,'Outdoor Crop Seasonality'!$E$1:$P$1,0))*vlookup($B83,'Outdoor Crop Baseline'!$B:$C,2,false)/10^3*(1+index('Outdoor Crop Production NW'!$K$2:$O$137,match( $B83,'Outdoor Crop Production NW'!$D$2:$D$137,0),match( U$1,'Outdoor Crop Production NW'!$E$1:$I$1,0)))</f>
        <v>842.7128015</v>
      </c>
      <c r="V83" s="77">
        <f t="array" ref="V83">index('Outdoor Crop Seasonality'!$E$2:$P$138,match( $B83,'Outdoor Crop Seasonality'!$B$2:$B$138,0),match(V$2,'Outdoor Crop Seasonality'!$E$1:$P$1,0))*vlookup($B83,'Outdoor Crop Baseline'!$B:$C,2,false)/10^3*(1+index('Outdoor Crop Production NW'!$K$2:$O$137,match( $B83,'Outdoor Crop Production NW'!$D$2:$D$137,0),match( V$1,'Outdoor Crop Production NW'!$E$1:$I$1,0)))</f>
        <v>842.7128015</v>
      </c>
      <c r="W83" s="77">
        <f t="array" ref="W83">index('Outdoor Crop Seasonality'!$E$2:$P$138,match( $B83,'Outdoor Crop Seasonality'!$B$2:$B$138,0),match(W$2,'Outdoor Crop Seasonality'!$E$1:$P$1,0))*vlookup($B83,'Outdoor Crop Baseline'!$B:$C,2,false)/10^3*(1+index('Outdoor Crop Production NW'!$K$2:$O$137,match( $B83,'Outdoor Crop Production NW'!$D$2:$D$137,0),match( W$1,'Outdoor Crop Production NW'!$E$1:$I$1,0)))</f>
        <v>830.6753255</v>
      </c>
      <c r="X83" s="77">
        <f t="array" ref="X83">index('Outdoor Crop Seasonality'!$E$2:$P$138,match( $B83,'Outdoor Crop Seasonality'!$B$2:$B$138,0),match(X$2,'Outdoor Crop Seasonality'!$E$1:$P$1,0))*vlookup($B83,'Outdoor Crop Baseline'!$B:$C,2,false)/10^3*(1+index('Outdoor Crop Production NW'!$K$2:$O$137,match( $B83,'Outdoor Crop Production NW'!$D$2:$D$137,0),match( X$1,'Outdoor Crop Production NW'!$E$1:$I$1,0)))</f>
        <v>0</v>
      </c>
      <c r="Y83" s="77">
        <f t="array" ref="Y83">index('Outdoor Crop Seasonality'!$E$2:$P$138,match( $B83,'Outdoor Crop Seasonality'!$B$2:$B$138,0),match(Y$2,'Outdoor Crop Seasonality'!$E$1:$P$1,0))*vlookup($B83,'Outdoor Crop Baseline'!$B:$C,2,false)/10^3*(1+index('Outdoor Crop Production NW'!$K$2:$O$137,match( $B83,'Outdoor Crop Production NW'!$D$2:$D$137,0),match( Y$1,'Outdoor Crop Production NW'!$E$1:$I$1,0)))</f>
        <v>0</v>
      </c>
      <c r="Z83" s="77">
        <f t="array" ref="Z83">index('Outdoor Crop Seasonality'!$E$2:$P$138,match( $B83,'Outdoor Crop Seasonality'!$B$2:$B$138,0),match(Z$2,'Outdoor Crop Seasonality'!$E$1:$P$1,0))*vlookup($B83,'Outdoor Crop Baseline'!$B:$C,2,false)/10^3*(1+index('Outdoor Crop Production NW'!$K$2:$O$137,match( $B83,'Outdoor Crop Production NW'!$D$2:$D$137,0),match( Z$1,'Outdoor Crop Production NW'!$E$1:$I$1,0)))</f>
        <v>0</v>
      </c>
    </row>
    <row r="84">
      <c r="A84" s="13" t="s">
        <v>196</v>
      </c>
      <c r="B84" s="13" t="s">
        <v>197</v>
      </c>
      <c r="C84" s="76">
        <f t="array" ref="C84">index('Outdoor Crop Seasonality'!$E$2:$P$138,match( $B84,'Outdoor Crop Seasonality'!$B$2:$B$138,0),match(C$2,'Outdoor Crop Seasonality'!$E$1:$P$1,0))*vlookup($B84,'Outdoor Crop Baseline'!$B:$C,2,false)/10^3*(1+index('Outdoor Crop Production NW'!$K$2:$O$137,match( $B84,'Outdoor Crop Production NW'!$D$2:$D$137,0),match( C$1,'Outdoor Crop Production NW'!$E$1:$I$1,0)))</f>
        <v>0</v>
      </c>
      <c r="D84" s="76">
        <f t="array" ref="D84">index('Outdoor Crop Seasonality'!$E$2:$P$138,match( $B84,'Outdoor Crop Seasonality'!$B$2:$B$138,0),match(D$2,'Outdoor Crop Seasonality'!$E$1:$P$1,0))*vlookup($B84,'Outdoor Crop Baseline'!$B:$C,2,false)/10^3*(1+index('Outdoor Crop Production NW'!$K$2:$O$137,match( $B84,'Outdoor Crop Production NW'!$D$2:$D$137,0),match( D$1,'Outdoor Crop Production NW'!$E$1:$I$1,0)))</f>
        <v>0</v>
      </c>
      <c r="E84" s="76">
        <f t="array" ref="E84">index('Outdoor Crop Seasonality'!$E$2:$P$138,match( $B84,'Outdoor Crop Seasonality'!$B$2:$B$138,0),match(E$2,'Outdoor Crop Seasonality'!$E$1:$P$1,0))*vlookup($B84,'Outdoor Crop Baseline'!$B:$C,2,false)/10^3*(1+index('Outdoor Crop Production NW'!$K$2:$O$137,match( $B84,'Outdoor Crop Production NW'!$D$2:$D$137,0),match( E$1,'Outdoor Crop Production NW'!$E$1:$I$1,0)))</f>
        <v>0</v>
      </c>
      <c r="F84" s="76">
        <f t="array" ref="F84">index('Outdoor Crop Seasonality'!$E$2:$P$138,match( $B84,'Outdoor Crop Seasonality'!$B$2:$B$138,0),match(F$2,'Outdoor Crop Seasonality'!$E$1:$P$1,0))*vlookup($B84,'Outdoor Crop Baseline'!$B:$C,2,false)/10^3*(1+index('Outdoor Crop Production NW'!$K$2:$O$137,match( $B84,'Outdoor Crop Production NW'!$D$2:$D$137,0),match( F$1,'Outdoor Crop Production NW'!$E$1:$I$1,0)))</f>
        <v>0</v>
      </c>
      <c r="G84" s="76">
        <f t="array" ref="G84">index('Outdoor Crop Seasonality'!$E$2:$P$138,match( $B84,'Outdoor Crop Seasonality'!$B$2:$B$138,0),match(G$2,'Outdoor Crop Seasonality'!$E$1:$P$1,0))*vlookup($B84,'Outdoor Crop Baseline'!$B:$C,2,false)/10^3*(1+index('Outdoor Crop Production NW'!$K$2:$O$137,match( $B84,'Outdoor Crop Production NW'!$D$2:$D$137,0),match( G$1,'Outdoor Crop Production NW'!$E$1:$I$1,0)))</f>
        <v>0</v>
      </c>
      <c r="H84" s="76">
        <f t="array" ref="H84">index('Outdoor Crop Seasonality'!$E$2:$P$138,match( $B84,'Outdoor Crop Seasonality'!$B$2:$B$138,0),match(H$2,'Outdoor Crop Seasonality'!$E$1:$P$1,0))*vlookup($B84,'Outdoor Crop Baseline'!$B:$C,2,false)/10^3*(1+index('Outdoor Crop Production NW'!$K$2:$O$137,match( $B84,'Outdoor Crop Production NW'!$D$2:$D$137,0),match( H$1,'Outdoor Crop Production NW'!$E$1:$I$1,0)))</f>
        <v>0</v>
      </c>
      <c r="I84" s="76">
        <f t="array" ref="I84">index('Outdoor Crop Seasonality'!$E$2:$P$138,match( $B84,'Outdoor Crop Seasonality'!$B$2:$B$138,0),match(I$2,'Outdoor Crop Seasonality'!$E$1:$P$1,0))*vlookup($B84,'Outdoor Crop Baseline'!$B:$C,2,false)/10^3*(1+index('Outdoor Crop Production NW'!$K$2:$O$137,match( $B84,'Outdoor Crop Production NW'!$D$2:$D$137,0),match( I$1,'Outdoor Crop Production NW'!$E$1:$I$1,0)))</f>
        <v>0</v>
      </c>
      <c r="J84" s="76">
        <f t="array" ref="J84">index('Outdoor Crop Seasonality'!$E$2:$P$138,match( $B84,'Outdoor Crop Seasonality'!$B$2:$B$138,0),match(J$2,'Outdoor Crop Seasonality'!$E$1:$P$1,0))*vlookup($B84,'Outdoor Crop Baseline'!$B:$C,2,false)/10^3*(1+index('Outdoor Crop Production NW'!$K$2:$O$137,match( $B84,'Outdoor Crop Production NW'!$D$2:$D$137,0),match( J$1,'Outdoor Crop Production NW'!$E$1:$I$1,0)))</f>
        <v>0</v>
      </c>
      <c r="K84" s="76">
        <f t="array" ref="K84">index('Outdoor Crop Seasonality'!$E$2:$P$138,match( $B84,'Outdoor Crop Seasonality'!$B$2:$B$138,0),match(K$2,'Outdoor Crop Seasonality'!$E$1:$P$1,0))*vlookup($B84,'Outdoor Crop Baseline'!$B:$C,2,false)/10^3*(1+index('Outdoor Crop Production NW'!$K$2:$O$137,match( $B84,'Outdoor Crop Production NW'!$D$2:$D$137,0),match( K$1,'Outdoor Crop Production NW'!$E$1:$I$1,0)))</f>
        <v>0</v>
      </c>
      <c r="L84" s="76">
        <f t="array" ref="L84">index('Outdoor Crop Seasonality'!$E$2:$P$138,match( $B84,'Outdoor Crop Seasonality'!$B$2:$B$138,0),match(L$2,'Outdoor Crop Seasonality'!$E$1:$P$1,0))*vlookup($B84,'Outdoor Crop Baseline'!$B:$C,2,false)/10^3*(1+index('Outdoor Crop Production NW'!$K$2:$O$137,match( $B84,'Outdoor Crop Production NW'!$D$2:$D$137,0),match( L$1,'Outdoor Crop Production NW'!$E$1:$I$1,0)))</f>
        <v>0</v>
      </c>
      <c r="M84" s="76">
        <f t="array" ref="M84">index('Outdoor Crop Seasonality'!$E$2:$P$138,match( $B84,'Outdoor Crop Seasonality'!$B$2:$B$138,0),match(M$2,'Outdoor Crop Seasonality'!$E$1:$P$1,0))*vlookup($B84,'Outdoor Crop Baseline'!$B:$C,2,false)/10^3*(1+index('Outdoor Crop Production NW'!$K$2:$O$137,match( $B84,'Outdoor Crop Production NW'!$D$2:$D$137,0),match( M$1,'Outdoor Crop Production NW'!$E$1:$I$1,0)))</f>
        <v>0</v>
      </c>
      <c r="N84" s="76">
        <f t="array" ref="N84">index('Outdoor Crop Seasonality'!$E$2:$P$138,match( $B84,'Outdoor Crop Seasonality'!$B$2:$B$138,0),match(N$2,'Outdoor Crop Seasonality'!$E$1:$P$1,0))*vlookup($B84,'Outdoor Crop Baseline'!$B:$C,2,false)/10^3*(1+index('Outdoor Crop Production NW'!$K$2:$O$137,match( $B84,'Outdoor Crop Production NW'!$D$2:$D$137,0),match( N$1,'Outdoor Crop Production NW'!$E$1:$I$1,0)))</f>
        <v>0</v>
      </c>
      <c r="O84" s="77">
        <f t="array" ref="O84">index('Outdoor Crop Seasonality'!$E$2:$P$138,match( $B84,'Outdoor Crop Seasonality'!$B$2:$B$138,0),match(O$2,'Outdoor Crop Seasonality'!$E$1:$P$1,0))*vlookup($B84,'Outdoor Crop Baseline'!$B:$C,2,false)/10^3*(1+index('Outdoor Crop Production NW'!$K$2:$O$137,match( $B84,'Outdoor Crop Production NW'!$D$2:$D$137,0),match( O$1,'Outdoor Crop Production NW'!$E$1:$I$1,0)))</f>
        <v>0</v>
      </c>
      <c r="P84" s="77">
        <f t="array" ref="P84">index('Outdoor Crop Seasonality'!$E$2:$P$138,match( $B84,'Outdoor Crop Seasonality'!$B$2:$B$138,0),match(P$2,'Outdoor Crop Seasonality'!$E$1:$P$1,0))*vlookup($B84,'Outdoor Crop Baseline'!$B:$C,2,false)/10^3*(1+index('Outdoor Crop Production NW'!$K$2:$O$137,match( $B84,'Outdoor Crop Production NW'!$D$2:$D$137,0),match( P$1,'Outdoor Crop Production NW'!$E$1:$I$1,0)))</f>
        <v>0</v>
      </c>
      <c r="Q84" s="77">
        <f t="array" ref="Q84">index('Outdoor Crop Seasonality'!$E$2:$P$138,match( $B84,'Outdoor Crop Seasonality'!$B$2:$B$138,0),match(Q$2,'Outdoor Crop Seasonality'!$E$1:$P$1,0))*vlookup($B84,'Outdoor Crop Baseline'!$B:$C,2,false)/10^3*(1+index('Outdoor Crop Production NW'!$K$2:$O$137,match( $B84,'Outdoor Crop Production NW'!$D$2:$D$137,0),match( Q$1,'Outdoor Crop Production NW'!$E$1:$I$1,0)))</f>
        <v>0</v>
      </c>
      <c r="R84" s="77">
        <f t="array" ref="R84">index('Outdoor Crop Seasonality'!$E$2:$P$138,match( $B84,'Outdoor Crop Seasonality'!$B$2:$B$138,0),match(R$2,'Outdoor Crop Seasonality'!$E$1:$P$1,0))*vlookup($B84,'Outdoor Crop Baseline'!$B:$C,2,false)/10^3*(1+index('Outdoor Crop Production NW'!$K$2:$O$137,match( $B84,'Outdoor Crop Production NW'!$D$2:$D$137,0),match( R$1,'Outdoor Crop Production NW'!$E$1:$I$1,0)))</f>
        <v>0</v>
      </c>
      <c r="S84" s="77">
        <f t="array" ref="S84">index('Outdoor Crop Seasonality'!$E$2:$P$138,match( $B84,'Outdoor Crop Seasonality'!$B$2:$B$138,0),match(S$2,'Outdoor Crop Seasonality'!$E$1:$P$1,0))*vlookup($B84,'Outdoor Crop Baseline'!$B:$C,2,false)/10^3*(1+index('Outdoor Crop Production NW'!$K$2:$O$137,match( $B84,'Outdoor Crop Production NW'!$D$2:$D$137,0),match( S$1,'Outdoor Crop Production NW'!$E$1:$I$1,0)))</f>
        <v>0</v>
      </c>
      <c r="T84" s="77">
        <f t="array" ref="T84">index('Outdoor Crop Seasonality'!$E$2:$P$138,match( $B84,'Outdoor Crop Seasonality'!$B$2:$B$138,0),match(T$2,'Outdoor Crop Seasonality'!$E$1:$P$1,0))*vlookup($B84,'Outdoor Crop Baseline'!$B:$C,2,false)/10^3*(1+index('Outdoor Crop Production NW'!$K$2:$O$137,match( $B84,'Outdoor Crop Production NW'!$D$2:$D$137,0),match( T$1,'Outdoor Crop Production NW'!$E$1:$I$1,0)))</f>
        <v>0</v>
      </c>
      <c r="U84" s="77">
        <f t="array" ref="U84">index('Outdoor Crop Seasonality'!$E$2:$P$138,match( $B84,'Outdoor Crop Seasonality'!$B$2:$B$138,0),match(U$2,'Outdoor Crop Seasonality'!$E$1:$P$1,0))*vlookup($B84,'Outdoor Crop Baseline'!$B:$C,2,false)/10^3*(1+index('Outdoor Crop Production NW'!$K$2:$O$137,match( $B84,'Outdoor Crop Production NW'!$D$2:$D$137,0),match( U$1,'Outdoor Crop Production NW'!$E$1:$I$1,0)))</f>
        <v>0</v>
      </c>
      <c r="V84" s="77">
        <f t="array" ref="V84">index('Outdoor Crop Seasonality'!$E$2:$P$138,match( $B84,'Outdoor Crop Seasonality'!$B$2:$B$138,0),match(V$2,'Outdoor Crop Seasonality'!$E$1:$P$1,0))*vlookup($B84,'Outdoor Crop Baseline'!$B:$C,2,false)/10^3*(1+index('Outdoor Crop Production NW'!$K$2:$O$137,match( $B84,'Outdoor Crop Production NW'!$D$2:$D$137,0),match( V$1,'Outdoor Crop Production NW'!$E$1:$I$1,0)))</f>
        <v>0</v>
      </c>
      <c r="W84" s="77">
        <f t="array" ref="W84">index('Outdoor Crop Seasonality'!$E$2:$P$138,match( $B84,'Outdoor Crop Seasonality'!$B$2:$B$138,0),match(W$2,'Outdoor Crop Seasonality'!$E$1:$P$1,0))*vlookup($B84,'Outdoor Crop Baseline'!$B:$C,2,false)/10^3*(1+index('Outdoor Crop Production NW'!$K$2:$O$137,match( $B84,'Outdoor Crop Production NW'!$D$2:$D$137,0),match( W$1,'Outdoor Crop Production NW'!$E$1:$I$1,0)))</f>
        <v>0</v>
      </c>
      <c r="X84" s="77">
        <f t="array" ref="X84">index('Outdoor Crop Seasonality'!$E$2:$P$138,match( $B84,'Outdoor Crop Seasonality'!$B$2:$B$138,0),match(X$2,'Outdoor Crop Seasonality'!$E$1:$P$1,0))*vlookup($B84,'Outdoor Crop Baseline'!$B:$C,2,false)/10^3*(1+index('Outdoor Crop Production NW'!$K$2:$O$137,match( $B84,'Outdoor Crop Production NW'!$D$2:$D$137,0),match( X$1,'Outdoor Crop Production NW'!$E$1:$I$1,0)))</f>
        <v>0</v>
      </c>
      <c r="Y84" s="77">
        <f t="array" ref="Y84">index('Outdoor Crop Seasonality'!$E$2:$P$138,match( $B84,'Outdoor Crop Seasonality'!$B$2:$B$138,0),match(Y$2,'Outdoor Crop Seasonality'!$E$1:$P$1,0))*vlookup($B84,'Outdoor Crop Baseline'!$B:$C,2,false)/10^3*(1+index('Outdoor Crop Production NW'!$K$2:$O$137,match( $B84,'Outdoor Crop Production NW'!$D$2:$D$137,0),match( Y$1,'Outdoor Crop Production NW'!$E$1:$I$1,0)))</f>
        <v>0</v>
      </c>
      <c r="Z84" s="77">
        <f t="array" ref="Z84">index('Outdoor Crop Seasonality'!$E$2:$P$138,match( $B84,'Outdoor Crop Seasonality'!$B$2:$B$138,0),match(Z$2,'Outdoor Crop Seasonality'!$E$1:$P$1,0))*vlookup($B84,'Outdoor Crop Baseline'!$B:$C,2,false)/10^3*(1+index('Outdoor Crop Production NW'!$K$2:$O$137,match( $B84,'Outdoor Crop Production NW'!$D$2:$D$137,0),match( Z$1,'Outdoor Crop Production NW'!$E$1:$I$1,0)))</f>
        <v>0</v>
      </c>
    </row>
    <row r="85">
      <c r="A85" s="13" t="s">
        <v>198</v>
      </c>
      <c r="B85" s="13" t="s">
        <v>199</v>
      </c>
      <c r="C85" s="76">
        <f t="array" ref="C85">index('Outdoor Crop Seasonality'!$E$2:$P$138,match( $B85,'Outdoor Crop Seasonality'!$B$2:$B$138,0),match(C$2,'Outdoor Crop Seasonality'!$E$1:$P$1,0))*vlookup($B85,'Outdoor Crop Baseline'!$B:$C,2,false)/10^3*(1+index('Outdoor Crop Production NW'!$K$2:$O$137,match( $B85,'Outdoor Crop Production NW'!$D$2:$D$137,0),match( C$1,'Outdoor Crop Production NW'!$E$1:$I$1,0)))</f>
        <v>0</v>
      </c>
      <c r="D85" s="76">
        <f t="array" ref="D85">index('Outdoor Crop Seasonality'!$E$2:$P$138,match( $B85,'Outdoor Crop Seasonality'!$B$2:$B$138,0),match(D$2,'Outdoor Crop Seasonality'!$E$1:$P$1,0))*vlookup($B85,'Outdoor Crop Baseline'!$B:$C,2,false)/10^3*(1+index('Outdoor Crop Production NW'!$K$2:$O$137,match( $B85,'Outdoor Crop Production NW'!$D$2:$D$137,0),match( D$1,'Outdoor Crop Production NW'!$E$1:$I$1,0)))</f>
        <v>0</v>
      </c>
      <c r="E85" s="76">
        <f t="array" ref="E85">index('Outdoor Crop Seasonality'!$E$2:$P$138,match( $B85,'Outdoor Crop Seasonality'!$B$2:$B$138,0),match(E$2,'Outdoor Crop Seasonality'!$E$1:$P$1,0))*vlookup($B85,'Outdoor Crop Baseline'!$B:$C,2,false)/10^3*(1+index('Outdoor Crop Production NW'!$K$2:$O$137,match( $B85,'Outdoor Crop Production NW'!$D$2:$D$137,0),match( E$1,'Outdoor Crop Production NW'!$E$1:$I$1,0)))</f>
        <v>0</v>
      </c>
      <c r="F85" s="76">
        <f t="array" ref="F85">index('Outdoor Crop Seasonality'!$E$2:$P$138,match( $B85,'Outdoor Crop Seasonality'!$B$2:$B$138,0),match(F$2,'Outdoor Crop Seasonality'!$E$1:$P$1,0))*vlookup($B85,'Outdoor Crop Baseline'!$B:$C,2,false)/10^3*(1+index('Outdoor Crop Production NW'!$K$2:$O$137,match( $B85,'Outdoor Crop Production NW'!$D$2:$D$137,0),match( F$1,'Outdoor Crop Production NW'!$E$1:$I$1,0)))</f>
        <v>0</v>
      </c>
      <c r="G85" s="76">
        <f t="array" ref="G85">index('Outdoor Crop Seasonality'!$E$2:$P$138,match( $B85,'Outdoor Crop Seasonality'!$B$2:$B$138,0),match(G$2,'Outdoor Crop Seasonality'!$E$1:$P$1,0))*vlookup($B85,'Outdoor Crop Baseline'!$B:$C,2,false)/10^3*(1+index('Outdoor Crop Production NW'!$K$2:$O$137,match( $B85,'Outdoor Crop Production NW'!$D$2:$D$137,0),match( G$1,'Outdoor Crop Production NW'!$E$1:$I$1,0)))</f>
        <v>0</v>
      </c>
      <c r="H85" s="76">
        <f t="array" ref="H85">index('Outdoor Crop Seasonality'!$E$2:$P$138,match( $B85,'Outdoor Crop Seasonality'!$B$2:$B$138,0),match(H$2,'Outdoor Crop Seasonality'!$E$1:$P$1,0))*vlookup($B85,'Outdoor Crop Baseline'!$B:$C,2,false)/10^3*(1+index('Outdoor Crop Production NW'!$K$2:$O$137,match( $B85,'Outdoor Crop Production NW'!$D$2:$D$137,0),match( H$1,'Outdoor Crop Production NW'!$E$1:$I$1,0)))</f>
        <v>0</v>
      </c>
      <c r="I85" s="76">
        <f t="array" ref="I85">index('Outdoor Crop Seasonality'!$E$2:$P$138,match( $B85,'Outdoor Crop Seasonality'!$B$2:$B$138,0),match(I$2,'Outdoor Crop Seasonality'!$E$1:$P$1,0))*vlookup($B85,'Outdoor Crop Baseline'!$B:$C,2,false)/10^3*(1+index('Outdoor Crop Production NW'!$K$2:$O$137,match( $B85,'Outdoor Crop Production NW'!$D$2:$D$137,0),match( I$1,'Outdoor Crop Production NW'!$E$1:$I$1,0)))</f>
        <v>0</v>
      </c>
      <c r="J85" s="76">
        <f t="array" ref="J85">index('Outdoor Crop Seasonality'!$E$2:$P$138,match( $B85,'Outdoor Crop Seasonality'!$B$2:$B$138,0),match(J$2,'Outdoor Crop Seasonality'!$E$1:$P$1,0))*vlookup($B85,'Outdoor Crop Baseline'!$B:$C,2,false)/10^3*(1+index('Outdoor Crop Production NW'!$K$2:$O$137,match( $B85,'Outdoor Crop Production NW'!$D$2:$D$137,0),match( J$1,'Outdoor Crop Production NW'!$E$1:$I$1,0)))</f>
        <v>0</v>
      </c>
      <c r="K85" s="76">
        <f t="array" ref="K85">index('Outdoor Crop Seasonality'!$E$2:$P$138,match( $B85,'Outdoor Crop Seasonality'!$B$2:$B$138,0),match(K$2,'Outdoor Crop Seasonality'!$E$1:$P$1,0))*vlookup($B85,'Outdoor Crop Baseline'!$B:$C,2,false)/10^3*(1+index('Outdoor Crop Production NW'!$K$2:$O$137,match( $B85,'Outdoor Crop Production NW'!$D$2:$D$137,0),match( K$1,'Outdoor Crop Production NW'!$E$1:$I$1,0)))</f>
        <v>0</v>
      </c>
      <c r="L85" s="76">
        <f t="array" ref="L85">index('Outdoor Crop Seasonality'!$E$2:$P$138,match( $B85,'Outdoor Crop Seasonality'!$B$2:$B$138,0),match(L$2,'Outdoor Crop Seasonality'!$E$1:$P$1,0))*vlookup($B85,'Outdoor Crop Baseline'!$B:$C,2,false)/10^3*(1+index('Outdoor Crop Production NW'!$K$2:$O$137,match( $B85,'Outdoor Crop Production NW'!$D$2:$D$137,0),match( L$1,'Outdoor Crop Production NW'!$E$1:$I$1,0)))</f>
        <v>0</v>
      </c>
      <c r="M85" s="76">
        <f t="array" ref="M85">index('Outdoor Crop Seasonality'!$E$2:$P$138,match( $B85,'Outdoor Crop Seasonality'!$B$2:$B$138,0),match(M$2,'Outdoor Crop Seasonality'!$E$1:$P$1,0))*vlookup($B85,'Outdoor Crop Baseline'!$B:$C,2,false)/10^3*(1+index('Outdoor Crop Production NW'!$K$2:$O$137,match( $B85,'Outdoor Crop Production NW'!$D$2:$D$137,0),match( M$1,'Outdoor Crop Production NW'!$E$1:$I$1,0)))</f>
        <v>0</v>
      </c>
      <c r="N85" s="76">
        <f t="array" ref="N85">index('Outdoor Crop Seasonality'!$E$2:$P$138,match( $B85,'Outdoor Crop Seasonality'!$B$2:$B$138,0),match(N$2,'Outdoor Crop Seasonality'!$E$1:$P$1,0))*vlookup($B85,'Outdoor Crop Baseline'!$B:$C,2,false)/10^3*(1+index('Outdoor Crop Production NW'!$K$2:$O$137,match( $B85,'Outdoor Crop Production NW'!$D$2:$D$137,0),match( N$1,'Outdoor Crop Production NW'!$E$1:$I$1,0)))</f>
        <v>0</v>
      </c>
      <c r="O85" s="77">
        <f t="array" ref="O85">index('Outdoor Crop Seasonality'!$E$2:$P$138,match( $B85,'Outdoor Crop Seasonality'!$B$2:$B$138,0),match(O$2,'Outdoor Crop Seasonality'!$E$1:$P$1,0))*vlookup($B85,'Outdoor Crop Baseline'!$B:$C,2,false)/10^3*(1+index('Outdoor Crop Production NW'!$K$2:$O$137,match( $B85,'Outdoor Crop Production NW'!$D$2:$D$137,0),match( O$1,'Outdoor Crop Production NW'!$E$1:$I$1,0)))</f>
        <v>0</v>
      </c>
      <c r="P85" s="77">
        <f t="array" ref="P85">index('Outdoor Crop Seasonality'!$E$2:$P$138,match( $B85,'Outdoor Crop Seasonality'!$B$2:$B$138,0),match(P$2,'Outdoor Crop Seasonality'!$E$1:$P$1,0))*vlookup($B85,'Outdoor Crop Baseline'!$B:$C,2,false)/10^3*(1+index('Outdoor Crop Production NW'!$K$2:$O$137,match( $B85,'Outdoor Crop Production NW'!$D$2:$D$137,0),match( P$1,'Outdoor Crop Production NW'!$E$1:$I$1,0)))</f>
        <v>0</v>
      </c>
      <c r="Q85" s="77">
        <f t="array" ref="Q85">index('Outdoor Crop Seasonality'!$E$2:$P$138,match( $B85,'Outdoor Crop Seasonality'!$B$2:$B$138,0),match(Q$2,'Outdoor Crop Seasonality'!$E$1:$P$1,0))*vlookup($B85,'Outdoor Crop Baseline'!$B:$C,2,false)/10^3*(1+index('Outdoor Crop Production NW'!$K$2:$O$137,match( $B85,'Outdoor Crop Production NW'!$D$2:$D$137,0),match( Q$1,'Outdoor Crop Production NW'!$E$1:$I$1,0)))</f>
        <v>0</v>
      </c>
      <c r="R85" s="77">
        <f t="array" ref="R85">index('Outdoor Crop Seasonality'!$E$2:$P$138,match( $B85,'Outdoor Crop Seasonality'!$B$2:$B$138,0),match(R$2,'Outdoor Crop Seasonality'!$E$1:$P$1,0))*vlookup($B85,'Outdoor Crop Baseline'!$B:$C,2,false)/10^3*(1+index('Outdoor Crop Production NW'!$K$2:$O$137,match( $B85,'Outdoor Crop Production NW'!$D$2:$D$137,0),match( R$1,'Outdoor Crop Production NW'!$E$1:$I$1,0)))</f>
        <v>0</v>
      </c>
      <c r="S85" s="77">
        <f t="array" ref="S85">index('Outdoor Crop Seasonality'!$E$2:$P$138,match( $B85,'Outdoor Crop Seasonality'!$B$2:$B$138,0),match(S$2,'Outdoor Crop Seasonality'!$E$1:$P$1,0))*vlookup($B85,'Outdoor Crop Baseline'!$B:$C,2,false)/10^3*(1+index('Outdoor Crop Production NW'!$K$2:$O$137,match( $B85,'Outdoor Crop Production NW'!$D$2:$D$137,0),match( S$1,'Outdoor Crop Production NW'!$E$1:$I$1,0)))</f>
        <v>0</v>
      </c>
      <c r="T85" s="77">
        <f t="array" ref="T85">index('Outdoor Crop Seasonality'!$E$2:$P$138,match( $B85,'Outdoor Crop Seasonality'!$B$2:$B$138,0),match(T$2,'Outdoor Crop Seasonality'!$E$1:$P$1,0))*vlookup($B85,'Outdoor Crop Baseline'!$B:$C,2,false)/10^3*(1+index('Outdoor Crop Production NW'!$K$2:$O$137,match( $B85,'Outdoor Crop Production NW'!$D$2:$D$137,0),match( T$1,'Outdoor Crop Production NW'!$E$1:$I$1,0)))</f>
        <v>0</v>
      </c>
      <c r="U85" s="77">
        <f t="array" ref="U85">index('Outdoor Crop Seasonality'!$E$2:$P$138,match( $B85,'Outdoor Crop Seasonality'!$B$2:$B$138,0),match(U$2,'Outdoor Crop Seasonality'!$E$1:$P$1,0))*vlookup($B85,'Outdoor Crop Baseline'!$B:$C,2,false)/10^3*(1+index('Outdoor Crop Production NW'!$K$2:$O$137,match( $B85,'Outdoor Crop Production NW'!$D$2:$D$137,0),match( U$1,'Outdoor Crop Production NW'!$E$1:$I$1,0)))</f>
        <v>0</v>
      </c>
      <c r="V85" s="77">
        <f t="array" ref="V85">index('Outdoor Crop Seasonality'!$E$2:$P$138,match( $B85,'Outdoor Crop Seasonality'!$B$2:$B$138,0),match(V$2,'Outdoor Crop Seasonality'!$E$1:$P$1,0))*vlookup($B85,'Outdoor Crop Baseline'!$B:$C,2,false)/10^3*(1+index('Outdoor Crop Production NW'!$K$2:$O$137,match( $B85,'Outdoor Crop Production NW'!$D$2:$D$137,0),match( V$1,'Outdoor Crop Production NW'!$E$1:$I$1,0)))</f>
        <v>0</v>
      </c>
      <c r="W85" s="77">
        <f t="array" ref="W85">index('Outdoor Crop Seasonality'!$E$2:$P$138,match( $B85,'Outdoor Crop Seasonality'!$B$2:$B$138,0),match(W$2,'Outdoor Crop Seasonality'!$E$1:$P$1,0))*vlookup($B85,'Outdoor Crop Baseline'!$B:$C,2,false)/10^3*(1+index('Outdoor Crop Production NW'!$K$2:$O$137,match( $B85,'Outdoor Crop Production NW'!$D$2:$D$137,0),match( W$1,'Outdoor Crop Production NW'!$E$1:$I$1,0)))</f>
        <v>0</v>
      </c>
      <c r="X85" s="77">
        <f t="array" ref="X85">index('Outdoor Crop Seasonality'!$E$2:$P$138,match( $B85,'Outdoor Crop Seasonality'!$B$2:$B$138,0),match(X$2,'Outdoor Crop Seasonality'!$E$1:$P$1,0))*vlookup($B85,'Outdoor Crop Baseline'!$B:$C,2,false)/10^3*(1+index('Outdoor Crop Production NW'!$K$2:$O$137,match( $B85,'Outdoor Crop Production NW'!$D$2:$D$137,0),match( X$1,'Outdoor Crop Production NW'!$E$1:$I$1,0)))</f>
        <v>0</v>
      </c>
      <c r="Y85" s="77">
        <f t="array" ref="Y85">index('Outdoor Crop Seasonality'!$E$2:$P$138,match( $B85,'Outdoor Crop Seasonality'!$B$2:$B$138,0),match(Y$2,'Outdoor Crop Seasonality'!$E$1:$P$1,0))*vlookup($B85,'Outdoor Crop Baseline'!$B:$C,2,false)/10^3*(1+index('Outdoor Crop Production NW'!$K$2:$O$137,match( $B85,'Outdoor Crop Production NW'!$D$2:$D$137,0),match( Y$1,'Outdoor Crop Production NW'!$E$1:$I$1,0)))</f>
        <v>0</v>
      </c>
      <c r="Z85" s="77">
        <f t="array" ref="Z85">index('Outdoor Crop Seasonality'!$E$2:$P$138,match( $B85,'Outdoor Crop Seasonality'!$B$2:$B$138,0),match(Z$2,'Outdoor Crop Seasonality'!$E$1:$P$1,0))*vlookup($B85,'Outdoor Crop Baseline'!$B:$C,2,false)/10^3*(1+index('Outdoor Crop Production NW'!$K$2:$O$137,match( $B85,'Outdoor Crop Production NW'!$D$2:$D$137,0),match( Z$1,'Outdoor Crop Production NW'!$E$1:$I$1,0)))</f>
        <v>0</v>
      </c>
    </row>
    <row r="86">
      <c r="A86" s="13" t="s">
        <v>200</v>
      </c>
      <c r="B86" s="13" t="s">
        <v>201</v>
      </c>
      <c r="C86" s="76">
        <f t="array" ref="C86">index('Outdoor Crop Seasonality'!$E$2:$P$138,match( $B86,'Outdoor Crop Seasonality'!$B$2:$B$138,0),match(C$2,'Outdoor Crop Seasonality'!$E$1:$P$1,0))*vlookup($B86,'Outdoor Crop Baseline'!$B:$C,2,false)/10^3*(1+index('Outdoor Crop Production NW'!$K$2:$O$137,match( $B86,'Outdoor Crop Production NW'!$D$2:$D$137,0),match( C$1,'Outdoor Crop Production NW'!$E$1:$I$1,0)))</f>
        <v>0</v>
      </c>
      <c r="D86" s="76">
        <f t="array" ref="D86">index('Outdoor Crop Seasonality'!$E$2:$P$138,match( $B86,'Outdoor Crop Seasonality'!$B$2:$B$138,0),match(D$2,'Outdoor Crop Seasonality'!$E$1:$P$1,0))*vlookup($B86,'Outdoor Crop Baseline'!$B:$C,2,false)/10^3*(1+index('Outdoor Crop Production NW'!$K$2:$O$137,match( $B86,'Outdoor Crop Production NW'!$D$2:$D$137,0),match( D$1,'Outdoor Crop Production NW'!$E$1:$I$1,0)))</f>
        <v>10.0908092</v>
      </c>
      <c r="E86" s="76">
        <f t="array" ref="E86">index('Outdoor Crop Seasonality'!$E$2:$P$138,match( $B86,'Outdoor Crop Seasonality'!$B$2:$B$138,0),match(E$2,'Outdoor Crop Seasonality'!$E$1:$P$1,0))*vlookup($B86,'Outdoor Crop Baseline'!$B:$C,2,false)/10^3*(1+index('Outdoor Crop Production NW'!$K$2:$O$137,match( $B86,'Outdoor Crop Production NW'!$D$2:$D$137,0),match( E$1,'Outdoor Crop Production NW'!$E$1:$I$1,0)))</f>
        <v>14.22426106</v>
      </c>
      <c r="F86" s="76">
        <f t="array" ref="F86">index('Outdoor Crop Seasonality'!$E$2:$P$138,match( $B86,'Outdoor Crop Seasonality'!$B$2:$B$138,0),match(F$2,'Outdoor Crop Seasonality'!$E$1:$P$1,0))*vlookup($B86,'Outdoor Crop Baseline'!$B:$C,2,false)/10^3*(1+index('Outdoor Crop Production NW'!$K$2:$O$137,match( $B86,'Outdoor Crop Production NW'!$D$2:$D$137,0),match( F$1,'Outdoor Crop Production NW'!$E$1:$I$1,0)))</f>
        <v>14.22426106</v>
      </c>
      <c r="G86" s="76">
        <f t="array" ref="G86">index('Outdoor Crop Seasonality'!$E$2:$P$138,match( $B86,'Outdoor Crop Seasonality'!$B$2:$B$138,0),match(G$2,'Outdoor Crop Seasonality'!$E$1:$P$1,0))*vlookup($B86,'Outdoor Crop Baseline'!$B:$C,2,false)/10^3*(1+index('Outdoor Crop Production NW'!$K$2:$O$137,match( $B86,'Outdoor Crop Production NW'!$D$2:$D$137,0),match( G$1,'Outdoor Crop Production NW'!$E$1:$I$1,0)))</f>
        <v>14.22426106</v>
      </c>
      <c r="H86" s="76">
        <f t="array" ref="H86">index('Outdoor Crop Seasonality'!$E$2:$P$138,match( $B86,'Outdoor Crop Seasonality'!$B$2:$B$138,0),match(H$2,'Outdoor Crop Seasonality'!$E$1:$P$1,0))*vlookup($B86,'Outdoor Crop Baseline'!$B:$C,2,false)/10^3*(1+index('Outdoor Crop Production NW'!$K$2:$O$137,match( $B86,'Outdoor Crop Production NW'!$D$2:$D$137,0),match( H$1,'Outdoor Crop Production NW'!$E$1:$I$1,0)))</f>
        <v>5.316385319</v>
      </c>
      <c r="I86" s="76">
        <f t="array" ref="I86">index('Outdoor Crop Seasonality'!$E$2:$P$138,match( $B86,'Outdoor Crop Seasonality'!$B$2:$B$138,0),match(I$2,'Outdoor Crop Seasonality'!$E$1:$P$1,0))*vlookup($B86,'Outdoor Crop Baseline'!$B:$C,2,false)/10^3*(1+index('Outdoor Crop Production NW'!$K$2:$O$137,match( $B86,'Outdoor Crop Production NW'!$D$2:$D$137,0),match( I$1,'Outdoor Crop Production NW'!$E$1:$I$1,0)))</f>
        <v>1.18293346</v>
      </c>
      <c r="J86" s="76">
        <f t="array" ref="J86">index('Outdoor Crop Seasonality'!$E$2:$P$138,match( $B86,'Outdoor Crop Seasonality'!$B$2:$B$138,0),match(J$2,'Outdoor Crop Seasonality'!$E$1:$P$1,0))*vlookup($B86,'Outdoor Crop Baseline'!$B:$C,2,false)/10^3*(1+index('Outdoor Crop Production NW'!$K$2:$O$137,match( $B86,'Outdoor Crop Production NW'!$D$2:$D$137,0),match( J$1,'Outdoor Crop Production NW'!$E$1:$I$1,0)))</f>
        <v>1.18293346</v>
      </c>
      <c r="K86" s="76">
        <f t="array" ref="K86">index('Outdoor Crop Seasonality'!$E$2:$P$138,match( $B86,'Outdoor Crop Seasonality'!$B$2:$B$138,0),match(K$2,'Outdoor Crop Seasonality'!$E$1:$P$1,0))*vlookup($B86,'Outdoor Crop Baseline'!$B:$C,2,false)/10^3*(1+index('Outdoor Crop Production NW'!$K$2:$O$137,match( $B86,'Outdoor Crop Production NW'!$D$2:$D$137,0),match( K$1,'Outdoor Crop Production NW'!$E$1:$I$1,0)))</f>
        <v>1.18293346</v>
      </c>
      <c r="L86" s="76">
        <f t="array" ref="L86">index('Outdoor Crop Seasonality'!$E$2:$P$138,match( $B86,'Outdoor Crop Seasonality'!$B$2:$B$138,0),match(L$2,'Outdoor Crop Seasonality'!$E$1:$P$1,0))*vlookup($B86,'Outdoor Crop Baseline'!$B:$C,2,false)/10^3*(1+index('Outdoor Crop Production NW'!$K$2:$O$137,match( $B86,'Outdoor Crop Production NW'!$D$2:$D$137,0),match( L$1,'Outdoor Crop Production NW'!$E$1:$I$1,0)))</f>
        <v>0</v>
      </c>
      <c r="M86" s="76">
        <f t="array" ref="M86">index('Outdoor Crop Seasonality'!$E$2:$P$138,match( $B86,'Outdoor Crop Seasonality'!$B$2:$B$138,0),match(M$2,'Outdoor Crop Seasonality'!$E$1:$P$1,0))*vlookup($B86,'Outdoor Crop Baseline'!$B:$C,2,false)/10^3*(1+index('Outdoor Crop Production NW'!$K$2:$O$137,match( $B86,'Outdoor Crop Production NW'!$D$2:$D$137,0),match( M$1,'Outdoor Crop Production NW'!$E$1:$I$1,0)))</f>
        <v>0</v>
      </c>
      <c r="N86" s="76">
        <f t="array" ref="N86">index('Outdoor Crop Seasonality'!$E$2:$P$138,match( $B86,'Outdoor Crop Seasonality'!$B$2:$B$138,0),match(N$2,'Outdoor Crop Seasonality'!$E$1:$P$1,0))*vlookup($B86,'Outdoor Crop Baseline'!$B:$C,2,false)/10^3*(1+index('Outdoor Crop Production NW'!$K$2:$O$137,match( $B86,'Outdoor Crop Production NW'!$D$2:$D$137,0),match( N$1,'Outdoor Crop Production NW'!$E$1:$I$1,0)))</f>
        <v>0</v>
      </c>
      <c r="O86" s="77">
        <f t="array" ref="O86">index('Outdoor Crop Seasonality'!$E$2:$P$138,match( $B86,'Outdoor Crop Seasonality'!$B$2:$B$138,0),match(O$2,'Outdoor Crop Seasonality'!$E$1:$P$1,0))*vlookup($B86,'Outdoor Crop Baseline'!$B:$C,2,false)/10^3*(1+index('Outdoor Crop Production NW'!$K$2:$O$137,match( $B86,'Outdoor Crop Production NW'!$D$2:$D$137,0),match( O$1,'Outdoor Crop Production NW'!$E$1:$I$1,0)))</f>
        <v>0</v>
      </c>
      <c r="P86" s="77">
        <f t="array" ref="P86">index('Outdoor Crop Seasonality'!$E$2:$P$138,match( $B86,'Outdoor Crop Seasonality'!$B$2:$B$138,0),match(P$2,'Outdoor Crop Seasonality'!$E$1:$P$1,0))*vlookup($B86,'Outdoor Crop Baseline'!$B:$C,2,false)/10^3*(1+index('Outdoor Crop Production NW'!$K$2:$O$137,match( $B86,'Outdoor Crop Production NW'!$D$2:$D$137,0),match( P$1,'Outdoor Crop Production NW'!$E$1:$I$1,0)))</f>
        <v>45.81772826</v>
      </c>
      <c r="Q86" s="77">
        <f t="array" ref="Q86">index('Outdoor Crop Seasonality'!$E$2:$P$138,match( $B86,'Outdoor Crop Seasonality'!$B$2:$B$138,0),match(Q$2,'Outdoor Crop Seasonality'!$E$1:$P$1,0))*vlookup($B86,'Outdoor Crop Baseline'!$B:$C,2,false)/10^3*(1+index('Outdoor Crop Production NW'!$K$2:$O$137,match( $B86,'Outdoor Crop Production NW'!$D$2:$D$137,0),match( Q$1,'Outdoor Crop Production NW'!$E$1:$I$1,0)))</f>
        <v>64.585834</v>
      </c>
      <c r="R86" s="77">
        <f t="array" ref="R86">index('Outdoor Crop Seasonality'!$E$2:$P$138,match( $B86,'Outdoor Crop Seasonality'!$B$2:$B$138,0),match(R$2,'Outdoor Crop Seasonality'!$E$1:$P$1,0))*vlookup($B86,'Outdoor Crop Baseline'!$B:$C,2,false)/10^3*(1+index('Outdoor Crop Production NW'!$K$2:$O$137,match( $B86,'Outdoor Crop Production NW'!$D$2:$D$137,0),match( R$1,'Outdoor Crop Production NW'!$E$1:$I$1,0)))</f>
        <v>64.585834</v>
      </c>
      <c r="S86" s="77">
        <f t="array" ref="S86">index('Outdoor Crop Seasonality'!$E$2:$P$138,match( $B86,'Outdoor Crop Seasonality'!$B$2:$B$138,0),match(S$2,'Outdoor Crop Seasonality'!$E$1:$P$1,0))*vlookup($B86,'Outdoor Crop Baseline'!$B:$C,2,false)/10^3*(1+index('Outdoor Crop Production NW'!$K$2:$O$137,match( $B86,'Outdoor Crop Production NW'!$D$2:$D$137,0),match( S$1,'Outdoor Crop Production NW'!$E$1:$I$1,0)))</f>
        <v>64.585834</v>
      </c>
      <c r="T86" s="77">
        <f t="array" ref="T86">index('Outdoor Crop Seasonality'!$E$2:$P$138,match( $B86,'Outdoor Crop Seasonality'!$B$2:$B$138,0),match(T$2,'Outdoor Crop Seasonality'!$E$1:$P$1,0))*vlookup($B86,'Outdoor Crop Baseline'!$B:$C,2,false)/10^3*(1+index('Outdoor Crop Production NW'!$K$2:$O$137,match( $B86,'Outdoor Crop Production NW'!$D$2:$D$137,0),match( T$1,'Outdoor Crop Production NW'!$E$1:$I$1,0)))</f>
        <v>24.13926307</v>
      </c>
      <c r="U86" s="77">
        <f t="array" ref="U86">index('Outdoor Crop Seasonality'!$E$2:$P$138,match( $B86,'Outdoor Crop Seasonality'!$B$2:$B$138,0),match(U$2,'Outdoor Crop Seasonality'!$E$1:$P$1,0))*vlookup($B86,'Outdoor Crop Baseline'!$B:$C,2,false)/10^3*(1+index('Outdoor Crop Production NW'!$K$2:$O$137,match( $B86,'Outdoor Crop Production NW'!$D$2:$D$137,0),match( U$1,'Outdoor Crop Production NW'!$E$1:$I$1,0)))</f>
        <v>5.371157331</v>
      </c>
      <c r="V86" s="77">
        <f t="array" ref="V86">index('Outdoor Crop Seasonality'!$E$2:$P$138,match( $B86,'Outdoor Crop Seasonality'!$B$2:$B$138,0),match(V$2,'Outdoor Crop Seasonality'!$E$1:$P$1,0))*vlookup($B86,'Outdoor Crop Baseline'!$B:$C,2,false)/10^3*(1+index('Outdoor Crop Production NW'!$K$2:$O$137,match( $B86,'Outdoor Crop Production NW'!$D$2:$D$137,0),match( V$1,'Outdoor Crop Production NW'!$E$1:$I$1,0)))</f>
        <v>5.371157331</v>
      </c>
      <c r="W86" s="77">
        <f t="array" ref="W86">index('Outdoor Crop Seasonality'!$E$2:$P$138,match( $B86,'Outdoor Crop Seasonality'!$B$2:$B$138,0),match(W$2,'Outdoor Crop Seasonality'!$E$1:$P$1,0))*vlookup($B86,'Outdoor Crop Baseline'!$B:$C,2,false)/10^3*(1+index('Outdoor Crop Production NW'!$K$2:$O$137,match( $B86,'Outdoor Crop Production NW'!$D$2:$D$137,0),match( W$1,'Outdoor Crop Production NW'!$E$1:$I$1,0)))</f>
        <v>5.371157331</v>
      </c>
      <c r="X86" s="77">
        <f t="array" ref="X86">index('Outdoor Crop Seasonality'!$E$2:$P$138,match( $B86,'Outdoor Crop Seasonality'!$B$2:$B$138,0),match(X$2,'Outdoor Crop Seasonality'!$E$1:$P$1,0))*vlookup($B86,'Outdoor Crop Baseline'!$B:$C,2,false)/10^3*(1+index('Outdoor Crop Production NW'!$K$2:$O$137,match( $B86,'Outdoor Crop Production NW'!$D$2:$D$137,0),match( X$1,'Outdoor Crop Production NW'!$E$1:$I$1,0)))</f>
        <v>0</v>
      </c>
      <c r="Y86" s="77">
        <f t="array" ref="Y86">index('Outdoor Crop Seasonality'!$E$2:$P$138,match( $B86,'Outdoor Crop Seasonality'!$B$2:$B$138,0),match(Y$2,'Outdoor Crop Seasonality'!$E$1:$P$1,0))*vlookup($B86,'Outdoor Crop Baseline'!$B:$C,2,false)/10^3*(1+index('Outdoor Crop Production NW'!$K$2:$O$137,match( $B86,'Outdoor Crop Production NW'!$D$2:$D$137,0),match( Y$1,'Outdoor Crop Production NW'!$E$1:$I$1,0)))</f>
        <v>0</v>
      </c>
      <c r="Z86" s="77">
        <f t="array" ref="Z86">index('Outdoor Crop Seasonality'!$E$2:$P$138,match( $B86,'Outdoor Crop Seasonality'!$B$2:$B$138,0),match(Z$2,'Outdoor Crop Seasonality'!$E$1:$P$1,0))*vlookup($B86,'Outdoor Crop Baseline'!$B:$C,2,false)/10^3*(1+index('Outdoor Crop Production NW'!$K$2:$O$137,match( $B86,'Outdoor Crop Production NW'!$D$2:$D$137,0),match( Z$1,'Outdoor Crop Production NW'!$E$1:$I$1,0)))</f>
        <v>0</v>
      </c>
    </row>
    <row r="87">
      <c r="A87" s="13" t="s">
        <v>202</v>
      </c>
      <c r="B87" s="13" t="s">
        <v>203</v>
      </c>
      <c r="C87" s="76">
        <f t="array" ref="C87">index('Outdoor Crop Seasonality'!$E$2:$P$138,match( $B87,'Outdoor Crop Seasonality'!$B$2:$B$138,0),match(C$2,'Outdoor Crop Seasonality'!$E$1:$P$1,0))*vlookup($B87,'Outdoor Crop Baseline'!$B:$C,2,false)/10^3*(1+index('Outdoor Crop Production NW'!$K$2:$O$137,match( $B87,'Outdoor Crop Production NW'!$D$2:$D$137,0),match( C$1,'Outdoor Crop Production NW'!$E$1:$I$1,0)))</f>
        <v>1032.104664</v>
      </c>
      <c r="D87" s="76">
        <f t="array" ref="D87">index('Outdoor Crop Seasonality'!$E$2:$P$138,match( $B87,'Outdoor Crop Seasonality'!$B$2:$B$138,0),match(D$2,'Outdoor Crop Seasonality'!$E$1:$P$1,0))*vlookup($B87,'Outdoor Crop Baseline'!$B:$C,2,false)/10^3*(1+index('Outdoor Crop Production NW'!$K$2:$O$137,match( $B87,'Outdoor Crop Production NW'!$D$2:$D$137,0),match( D$1,'Outdoor Crop Production NW'!$E$1:$I$1,0)))</f>
        <v>1032.104664</v>
      </c>
      <c r="E87" s="76">
        <f t="array" ref="E87">index('Outdoor Crop Seasonality'!$E$2:$P$138,match( $B87,'Outdoor Crop Seasonality'!$B$2:$B$138,0),match(E$2,'Outdoor Crop Seasonality'!$E$1:$P$1,0))*vlookup($B87,'Outdoor Crop Baseline'!$B:$C,2,false)/10^3*(1+index('Outdoor Crop Production NW'!$K$2:$O$137,match( $B87,'Outdoor Crop Production NW'!$D$2:$D$137,0),match( E$1,'Outdoor Crop Production NW'!$E$1:$I$1,0)))</f>
        <v>1040.360433</v>
      </c>
      <c r="F87" s="76">
        <f t="array" ref="F87">index('Outdoor Crop Seasonality'!$E$2:$P$138,match( $B87,'Outdoor Crop Seasonality'!$B$2:$B$138,0),match(F$2,'Outdoor Crop Seasonality'!$E$1:$P$1,0))*vlookup($B87,'Outdoor Crop Baseline'!$B:$C,2,false)/10^3*(1+index('Outdoor Crop Production NW'!$K$2:$O$137,match( $B87,'Outdoor Crop Production NW'!$D$2:$D$137,0),match( F$1,'Outdoor Crop Production NW'!$E$1:$I$1,0)))</f>
        <v>1040.360433</v>
      </c>
      <c r="G87" s="76">
        <f t="array" ref="G87">index('Outdoor Crop Seasonality'!$E$2:$P$138,match( $B87,'Outdoor Crop Seasonality'!$B$2:$B$138,0),match(G$2,'Outdoor Crop Seasonality'!$E$1:$P$1,0))*vlookup($B87,'Outdoor Crop Baseline'!$B:$C,2,false)/10^3*(1+index('Outdoor Crop Production NW'!$K$2:$O$137,match( $B87,'Outdoor Crop Production NW'!$D$2:$D$137,0),match( G$1,'Outdoor Crop Production NW'!$E$1:$I$1,0)))</f>
        <v>8.255768815</v>
      </c>
      <c r="H87" s="76">
        <f t="array" ref="H87">index('Outdoor Crop Seasonality'!$E$2:$P$138,match( $B87,'Outdoor Crop Seasonality'!$B$2:$B$138,0),match(H$2,'Outdoor Crop Seasonality'!$E$1:$P$1,0))*vlookup($B87,'Outdoor Crop Baseline'!$B:$C,2,false)/10^3*(1+index('Outdoor Crop Production NW'!$K$2:$O$137,match( $B87,'Outdoor Crop Production NW'!$D$2:$D$137,0),match( H$1,'Outdoor Crop Production NW'!$E$1:$I$1,0)))</f>
        <v>8.255768815</v>
      </c>
      <c r="I87" s="76">
        <f t="array" ref="I87">index('Outdoor Crop Seasonality'!$E$2:$P$138,match( $B87,'Outdoor Crop Seasonality'!$B$2:$B$138,0),match(I$2,'Outdoor Crop Seasonality'!$E$1:$P$1,0))*vlookup($B87,'Outdoor Crop Baseline'!$B:$C,2,false)/10^3*(1+index('Outdoor Crop Production NW'!$K$2:$O$137,match( $B87,'Outdoor Crop Production NW'!$D$2:$D$137,0),match( I$1,'Outdoor Crop Production NW'!$E$1:$I$1,0)))</f>
        <v>0</v>
      </c>
      <c r="J87" s="76">
        <f t="array" ref="J87">index('Outdoor Crop Seasonality'!$E$2:$P$138,match( $B87,'Outdoor Crop Seasonality'!$B$2:$B$138,0),match(J$2,'Outdoor Crop Seasonality'!$E$1:$P$1,0))*vlookup($B87,'Outdoor Crop Baseline'!$B:$C,2,false)/10^3*(1+index('Outdoor Crop Production NW'!$K$2:$O$137,match( $B87,'Outdoor Crop Production NW'!$D$2:$D$137,0),match( J$1,'Outdoor Crop Production NW'!$E$1:$I$1,0)))</f>
        <v>0</v>
      </c>
      <c r="K87" s="76">
        <f t="array" ref="K87">index('Outdoor Crop Seasonality'!$E$2:$P$138,match( $B87,'Outdoor Crop Seasonality'!$B$2:$B$138,0),match(K$2,'Outdoor Crop Seasonality'!$E$1:$P$1,0))*vlookup($B87,'Outdoor Crop Baseline'!$B:$C,2,false)/10^3*(1+index('Outdoor Crop Production NW'!$K$2:$O$137,match( $B87,'Outdoor Crop Production NW'!$D$2:$D$137,0),match( K$1,'Outdoor Crop Production NW'!$E$1:$I$1,0)))</f>
        <v>0</v>
      </c>
      <c r="L87" s="76">
        <f t="array" ref="L87">index('Outdoor Crop Seasonality'!$E$2:$P$138,match( $B87,'Outdoor Crop Seasonality'!$B$2:$B$138,0),match(L$2,'Outdoor Crop Seasonality'!$E$1:$P$1,0))*vlookup($B87,'Outdoor Crop Baseline'!$B:$C,2,false)/10^3*(1+index('Outdoor Crop Production NW'!$K$2:$O$137,match( $B87,'Outdoor Crop Production NW'!$D$2:$D$137,0),match( L$1,'Outdoor Crop Production NW'!$E$1:$I$1,0)))</f>
        <v>0</v>
      </c>
      <c r="M87" s="76">
        <f t="array" ref="M87">index('Outdoor Crop Seasonality'!$E$2:$P$138,match( $B87,'Outdoor Crop Seasonality'!$B$2:$B$138,0),match(M$2,'Outdoor Crop Seasonality'!$E$1:$P$1,0))*vlookup($B87,'Outdoor Crop Baseline'!$B:$C,2,false)/10^3*(1+index('Outdoor Crop Production NW'!$K$2:$O$137,match( $B87,'Outdoor Crop Production NW'!$D$2:$D$137,0),match( M$1,'Outdoor Crop Production NW'!$E$1:$I$1,0)))</f>
        <v>0</v>
      </c>
      <c r="N87" s="76">
        <f t="array" ref="N87">index('Outdoor Crop Seasonality'!$E$2:$P$138,match( $B87,'Outdoor Crop Seasonality'!$B$2:$B$138,0),match(N$2,'Outdoor Crop Seasonality'!$E$1:$P$1,0))*vlookup($B87,'Outdoor Crop Baseline'!$B:$C,2,false)/10^3*(1+index('Outdoor Crop Production NW'!$K$2:$O$137,match( $B87,'Outdoor Crop Production NW'!$D$2:$D$137,0),match( N$1,'Outdoor Crop Production NW'!$E$1:$I$1,0)))</f>
        <v>0</v>
      </c>
      <c r="O87" s="77">
        <f t="array" ref="O87">index('Outdoor Crop Seasonality'!$E$2:$P$138,match( $B87,'Outdoor Crop Seasonality'!$B$2:$B$138,0),match(O$2,'Outdoor Crop Seasonality'!$E$1:$P$1,0))*vlookup($B87,'Outdoor Crop Baseline'!$B:$C,2,false)/10^3*(1+index('Outdoor Crop Production NW'!$K$2:$O$137,match( $B87,'Outdoor Crop Production NW'!$D$2:$D$137,0),match( O$1,'Outdoor Crop Production NW'!$E$1:$I$1,0)))</f>
        <v>672.6012583</v>
      </c>
      <c r="P87" s="77">
        <f t="array" ref="P87">index('Outdoor Crop Seasonality'!$E$2:$P$138,match( $B87,'Outdoor Crop Seasonality'!$B$2:$B$138,0),match(P$2,'Outdoor Crop Seasonality'!$E$1:$P$1,0))*vlookup($B87,'Outdoor Crop Baseline'!$B:$C,2,false)/10^3*(1+index('Outdoor Crop Production NW'!$K$2:$O$137,match( $B87,'Outdoor Crop Production NW'!$D$2:$D$137,0),match( P$1,'Outdoor Crop Production NW'!$E$1:$I$1,0)))</f>
        <v>672.6012583</v>
      </c>
      <c r="Q87" s="77">
        <f t="array" ref="Q87">index('Outdoor Crop Seasonality'!$E$2:$P$138,match( $B87,'Outdoor Crop Seasonality'!$B$2:$B$138,0),match(Q$2,'Outdoor Crop Seasonality'!$E$1:$P$1,0))*vlookup($B87,'Outdoor Crop Baseline'!$B:$C,2,false)/10^3*(1+index('Outdoor Crop Production NW'!$K$2:$O$137,match( $B87,'Outdoor Crop Production NW'!$D$2:$D$137,0),match( Q$1,'Outdoor Crop Production NW'!$E$1:$I$1,0)))</f>
        <v>677.981372</v>
      </c>
      <c r="R87" s="77">
        <f t="array" ref="R87">index('Outdoor Crop Seasonality'!$E$2:$P$138,match( $B87,'Outdoor Crop Seasonality'!$B$2:$B$138,0),match(R$2,'Outdoor Crop Seasonality'!$E$1:$P$1,0))*vlookup($B87,'Outdoor Crop Baseline'!$B:$C,2,false)/10^3*(1+index('Outdoor Crop Production NW'!$K$2:$O$137,match( $B87,'Outdoor Crop Production NW'!$D$2:$D$137,0),match( R$1,'Outdoor Crop Production NW'!$E$1:$I$1,0)))</f>
        <v>677.981372</v>
      </c>
      <c r="S87" s="77">
        <f t="array" ref="S87">index('Outdoor Crop Seasonality'!$E$2:$P$138,match( $B87,'Outdoor Crop Seasonality'!$B$2:$B$138,0),match(S$2,'Outdoor Crop Seasonality'!$E$1:$P$1,0))*vlookup($B87,'Outdoor Crop Baseline'!$B:$C,2,false)/10^3*(1+index('Outdoor Crop Production NW'!$K$2:$O$137,match( $B87,'Outdoor Crop Production NW'!$D$2:$D$137,0),match( S$1,'Outdoor Crop Production NW'!$E$1:$I$1,0)))</f>
        <v>5.380113748</v>
      </c>
      <c r="T87" s="77">
        <f t="array" ref="T87">index('Outdoor Crop Seasonality'!$E$2:$P$138,match( $B87,'Outdoor Crop Seasonality'!$B$2:$B$138,0),match(T$2,'Outdoor Crop Seasonality'!$E$1:$P$1,0))*vlookup($B87,'Outdoor Crop Baseline'!$B:$C,2,false)/10^3*(1+index('Outdoor Crop Production NW'!$K$2:$O$137,match( $B87,'Outdoor Crop Production NW'!$D$2:$D$137,0),match( T$1,'Outdoor Crop Production NW'!$E$1:$I$1,0)))</f>
        <v>5.380113748</v>
      </c>
      <c r="U87" s="77">
        <f t="array" ref="U87">index('Outdoor Crop Seasonality'!$E$2:$P$138,match( $B87,'Outdoor Crop Seasonality'!$B$2:$B$138,0),match(U$2,'Outdoor Crop Seasonality'!$E$1:$P$1,0))*vlookup($B87,'Outdoor Crop Baseline'!$B:$C,2,false)/10^3*(1+index('Outdoor Crop Production NW'!$K$2:$O$137,match( $B87,'Outdoor Crop Production NW'!$D$2:$D$137,0),match( U$1,'Outdoor Crop Production NW'!$E$1:$I$1,0)))</f>
        <v>0</v>
      </c>
      <c r="V87" s="77">
        <f t="array" ref="V87">index('Outdoor Crop Seasonality'!$E$2:$P$138,match( $B87,'Outdoor Crop Seasonality'!$B$2:$B$138,0),match(V$2,'Outdoor Crop Seasonality'!$E$1:$P$1,0))*vlookup($B87,'Outdoor Crop Baseline'!$B:$C,2,false)/10^3*(1+index('Outdoor Crop Production NW'!$K$2:$O$137,match( $B87,'Outdoor Crop Production NW'!$D$2:$D$137,0),match( V$1,'Outdoor Crop Production NW'!$E$1:$I$1,0)))</f>
        <v>0</v>
      </c>
      <c r="W87" s="77">
        <f t="array" ref="W87">index('Outdoor Crop Seasonality'!$E$2:$P$138,match( $B87,'Outdoor Crop Seasonality'!$B$2:$B$138,0),match(W$2,'Outdoor Crop Seasonality'!$E$1:$P$1,0))*vlookup($B87,'Outdoor Crop Baseline'!$B:$C,2,false)/10^3*(1+index('Outdoor Crop Production NW'!$K$2:$O$137,match( $B87,'Outdoor Crop Production NW'!$D$2:$D$137,0),match( W$1,'Outdoor Crop Production NW'!$E$1:$I$1,0)))</f>
        <v>0</v>
      </c>
      <c r="X87" s="77">
        <f t="array" ref="X87">index('Outdoor Crop Seasonality'!$E$2:$P$138,match( $B87,'Outdoor Crop Seasonality'!$B$2:$B$138,0),match(X$2,'Outdoor Crop Seasonality'!$E$1:$P$1,0))*vlookup($B87,'Outdoor Crop Baseline'!$B:$C,2,false)/10^3*(1+index('Outdoor Crop Production NW'!$K$2:$O$137,match( $B87,'Outdoor Crop Production NW'!$D$2:$D$137,0),match( X$1,'Outdoor Crop Production NW'!$E$1:$I$1,0)))</f>
        <v>0</v>
      </c>
      <c r="Y87" s="77">
        <f t="array" ref="Y87">index('Outdoor Crop Seasonality'!$E$2:$P$138,match( $B87,'Outdoor Crop Seasonality'!$B$2:$B$138,0),match(Y$2,'Outdoor Crop Seasonality'!$E$1:$P$1,0))*vlookup($B87,'Outdoor Crop Baseline'!$B:$C,2,false)/10^3*(1+index('Outdoor Crop Production NW'!$K$2:$O$137,match( $B87,'Outdoor Crop Production NW'!$D$2:$D$137,0),match( Y$1,'Outdoor Crop Production NW'!$E$1:$I$1,0)))</f>
        <v>0</v>
      </c>
      <c r="Z87" s="77">
        <f t="array" ref="Z87">index('Outdoor Crop Seasonality'!$E$2:$P$138,match( $B87,'Outdoor Crop Seasonality'!$B$2:$B$138,0),match(Z$2,'Outdoor Crop Seasonality'!$E$1:$P$1,0))*vlookup($B87,'Outdoor Crop Baseline'!$B:$C,2,false)/10^3*(1+index('Outdoor Crop Production NW'!$K$2:$O$137,match( $B87,'Outdoor Crop Production NW'!$D$2:$D$137,0),match( Z$1,'Outdoor Crop Production NW'!$E$1:$I$1,0)))</f>
        <v>0</v>
      </c>
    </row>
    <row r="88">
      <c r="A88" s="13" t="s">
        <v>204</v>
      </c>
      <c r="B88" s="13" t="s">
        <v>205</v>
      </c>
      <c r="C88" s="76">
        <f t="array" ref="C88">index('Outdoor Crop Seasonality'!$E$2:$P$138,match( $B88,'Outdoor Crop Seasonality'!$B$2:$B$138,0),match(C$2,'Outdoor Crop Seasonality'!$E$1:$P$1,0))*vlookup($B88,'Outdoor Crop Baseline'!$B:$C,2,false)/10^3*(1+index('Outdoor Crop Production NW'!$K$2:$O$137,match( $B88,'Outdoor Crop Production NW'!$D$2:$D$137,0),match( C$1,'Outdoor Crop Production NW'!$E$1:$I$1,0)))</f>
        <v>29.97400926</v>
      </c>
      <c r="D88" s="76">
        <f t="array" ref="D88">index('Outdoor Crop Seasonality'!$E$2:$P$138,match( $B88,'Outdoor Crop Seasonality'!$B$2:$B$138,0),match(D$2,'Outdoor Crop Seasonality'!$E$1:$P$1,0))*vlookup($B88,'Outdoor Crop Baseline'!$B:$C,2,false)/10^3*(1+index('Outdoor Crop Production NW'!$K$2:$O$137,match( $B88,'Outdoor Crop Production NW'!$D$2:$D$137,0),match( D$1,'Outdoor Crop Production NW'!$E$1:$I$1,0)))</f>
        <v>29.97400926</v>
      </c>
      <c r="E88" s="76">
        <f t="array" ref="E88">index('Outdoor Crop Seasonality'!$E$2:$P$138,match( $B88,'Outdoor Crop Seasonality'!$B$2:$B$138,0),match(E$2,'Outdoor Crop Seasonality'!$E$1:$P$1,0))*vlookup($B88,'Outdoor Crop Baseline'!$B:$C,2,false)/10^3*(1+index('Outdoor Crop Production NW'!$K$2:$O$137,match( $B88,'Outdoor Crop Production NW'!$D$2:$D$137,0),match( E$1,'Outdoor Crop Production NW'!$E$1:$I$1,0)))</f>
        <v>33.94163892</v>
      </c>
      <c r="F88" s="76">
        <f t="array" ref="F88">index('Outdoor Crop Seasonality'!$E$2:$P$138,match( $B88,'Outdoor Crop Seasonality'!$B$2:$B$138,0),match(F$2,'Outdoor Crop Seasonality'!$E$1:$P$1,0))*vlookup($B88,'Outdoor Crop Baseline'!$B:$C,2,false)/10^3*(1+index('Outdoor Crop Production NW'!$K$2:$O$137,match( $B88,'Outdoor Crop Production NW'!$D$2:$D$137,0),match( F$1,'Outdoor Crop Production NW'!$E$1:$I$1,0)))</f>
        <v>33.94163892</v>
      </c>
      <c r="G88" s="76">
        <f t="array" ref="G88">index('Outdoor Crop Seasonality'!$E$2:$P$138,match( $B88,'Outdoor Crop Seasonality'!$B$2:$B$138,0),match(G$2,'Outdoor Crop Seasonality'!$E$1:$P$1,0))*vlookup($B88,'Outdoor Crop Baseline'!$B:$C,2,false)/10^3*(1+index('Outdoor Crop Production NW'!$K$2:$O$137,match( $B88,'Outdoor Crop Production NW'!$D$2:$D$137,0),match( G$1,'Outdoor Crop Production NW'!$E$1:$I$1,0)))</f>
        <v>3.967629658</v>
      </c>
      <c r="H88" s="76">
        <f t="array" ref="H88">index('Outdoor Crop Seasonality'!$E$2:$P$138,match( $B88,'Outdoor Crop Seasonality'!$B$2:$B$138,0),match(H$2,'Outdoor Crop Seasonality'!$E$1:$P$1,0))*vlookup($B88,'Outdoor Crop Baseline'!$B:$C,2,false)/10^3*(1+index('Outdoor Crop Production NW'!$K$2:$O$137,match( $B88,'Outdoor Crop Production NW'!$D$2:$D$137,0),match( H$1,'Outdoor Crop Production NW'!$E$1:$I$1,0)))</f>
        <v>3.967629658</v>
      </c>
      <c r="I88" s="76">
        <f t="array" ref="I88">index('Outdoor Crop Seasonality'!$E$2:$P$138,match( $B88,'Outdoor Crop Seasonality'!$B$2:$B$138,0),match(I$2,'Outdoor Crop Seasonality'!$E$1:$P$1,0))*vlookup($B88,'Outdoor Crop Baseline'!$B:$C,2,false)/10^3*(1+index('Outdoor Crop Production NW'!$K$2:$O$137,match( $B88,'Outdoor Crop Production NW'!$D$2:$D$137,0),match( I$1,'Outdoor Crop Production NW'!$E$1:$I$1,0)))</f>
        <v>0</v>
      </c>
      <c r="J88" s="76">
        <f t="array" ref="J88">index('Outdoor Crop Seasonality'!$E$2:$P$138,match( $B88,'Outdoor Crop Seasonality'!$B$2:$B$138,0),match(J$2,'Outdoor Crop Seasonality'!$E$1:$P$1,0))*vlookup($B88,'Outdoor Crop Baseline'!$B:$C,2,false)/10^3*(1+index('Outdoor Crop Production NW'!$K$2:$O$137,match( $B88,'Outdoor Crop Production NW'!$D$2:$D$137,0),match( J$1,'Outdoor Crop Production NW'!$E$1:$I$1,0)))</f>
        <v>0</v>
      </c>
      <c r="K88" s="76">
        <f t="array" ref="K88">index('Outdoor Crop Seasonality'!$E$2:$P$138,match( $B88,'Outdoor Crop Seasonality'!$B$2:$B$138,0),match(K$2,'Outdoor Crop Seasonality'!$E$1:$P$1,0))*vlookup($B88,'Outdoor Crop Baseline'!$B:$C,2,false)/10^3*(1+index('Outdoor Crop Production NW'!$K$2:$O$137,match( $B88,'Outdoor Crop Production NW'!$D$2:$D$137,0),match( K$1,'Outdoor Crop Production NW'!$E$1:$I$1,0)))</f>
        <v>0</v>
      </c>
      <c r="L88" s="76">
        <f t="array" ref="L88">index('Outdoor Crop Seasonality'!$E$2:$P$138,match( $B88,'Outdoor Crop Seasonality'!$B$2:$B$138,0),match(L$2,'Outdoor Crop Seasonality'!$E$1:$P$1,0))*vlookup($B88,'Outdoor Crop Baseline'!$B:$C,2,false)/10^3*(1+index('Outdoor Crop Production NW'!$K$2:$O$137,match( $B88,'Outdoor Crop Production NW'!$D$2:$D$137,0),match( L$1,'Outdoor Crop Production NW'!$E$1:$I$1,0)))</f>
        <v>0</v>
      </c>
      <c r="M88" s="76">
        <f t="array" ref="M88">index('Outdoor Crop Seasonality'!$E$2:$P$138,match( $B88,'Outdoor Crop Seasonality'!$B$2:$B$138,0),match(M$2,'Outdoor Crop Seasonality'!$E$1:$P$1,0))*vlookup($B88,'Outdoor Crop Baseline'!$B:$C,2,false)/10^3*(1+index('Outdoor Crop Production NW'!$K$2:$O$137,match( $B88,'Outdoor Crop Production NW'!$D$2:$D$137,0),match( M$1,'Outdoor Crop Production NW'!$E$1:$I$1,0)))</f>
        <v>0</v>
      </c>
      <c r="N88" s="76">
        <f t="array" ref="N88">index('Outdoor Crop Seasonality'!$E$2:$P$138,match( $B88,'Outdoor Crop Seasonality'!$B$2:$B$138,0),match(N$2,'Outdoor Crop Seasonality'!$E$1:$P$1,0))*vlookup($B88,'Outdoor Crop Baseline'!$B:$C,2,false)/10^3*(1+index('Outdoor Crop Production NW'!$K$2:$O$137,match( $B88,'Outdoor Crop Production NW'!$D$2:$D$137,0),match( N$1,'Outdoor Crop Production NW'!$E$1:$I$1,0)))</f>
        <v>0</v>
      </c>
      <c r="O88" s="77">
        <f t="array" ref="O88">index('Outdoor Crop Seasonality'!$E$2:$P$138,match( $B88,'Outdoor Crop Seasonality'!$B$2:$B$138,0),match(O$2,'Outdoor Crop Seasonality'!$E$1:$P$1,0))*vlookup($B88,'Outdoor Crop Baseline'!$B:$C,2,false)/10^3*(1+index('Outdoor Crop Production NW'!$K$2:$O$137,match( $B88,'Outdoor Crop Production NW'!$D$2:$D$137,0),match( O$1,'Outdoor Crop Production NW'!$E$1:$I$1,0)))</f>
        <v>17.17365684</v>
      </c>
      <c r="P88" s="77">
        <f t="array" ref="P88">index('Outdoor Crop Seasonality'!$E$2:$P$138,match( $B88,'Outdoor Crop Seasonality'!$B$2:$B$138,0),match(P$2,'Outdoor Crop Seasonality'!$E$1:$P$1,0))*vlookup($B88,'Outdoor Crop Baseline'!$B:$C,2,false)/10^3*(1+index('Outdoor Crop Production NW'!$K$2:$O$137,match( $B88,'Outdoor Crop Production NW'!$D$2:$D$137,0),match( P$1,'Outdoor Crop Production NW'!$E$1:$I$1,0)))</f>
        <v>17.17365684</v>
      </c>
      <c r="Q88" s="77">
        <f t="array" ref="Q88">index('Outdoor Crop Seasonality'!$E$2:$P$138,match( $B88,'Outdoor Crop Seasonality'!$B$2:$B$138,0),match(Q$2,'Outdoor Crop Seasonality'!$E$1:$P$1,0))*vlookup($B88,'Outdoor Crop Baseline'!$B:$C,2,false)/10^3*(1+index('Outdoor Crop Production NW'!$K$2:$O$137,match( $B88,'Outdoor Crop Production NW'!$D$2:$D$137,0),match( Q$1,'Outdoor Crop Production NW'!$E$1:$I$1,0)))</f>
        <v>19.44691663</v>
      </c>
      <c r="R88" s="77">
        <f t="array" ref="R88">index('Outdoor Crop Seasonality'!$E$2:$P$138,match( $B88,'Outdoor Crop Seasonality'!$B$2:$B$138,0),match(R$2,'Outdoor Crop Seasonality'!$E$1:$P$1,0))*vlookup($B88,'Outdoor Crop Baseline'!$B:$C,2,false)/10^3*(1+index('Outdoor Crop Production NW'!$K$2:$O$137,match( $B88,'Outdoor Crop Production NW'!$D$2:$D$137,0),match( R$1,'Outdoor Crop Production NW'!$E$1:$I$1,0)))</f>
        <v>19.44691663</v>
      </c>
      <c r="S88" s="77">
        <f t="array" ref="S88">index('Outdoor Crop Seasonality'!$E$2:$P$138,match( $B88,'Outdoor Crop Seasonality'!$B$2:$B$138,0),match(S$2,'Outdoor Crop Seasonality'!$E$1:$P$1,0))*vlookup($B88,'Outdoor Crop Baseline'!$B:$C,2,false)/10^3*(1+index('Outdoor Crop Production NW'!$K$2:$O$137,match( $B88,'Outdoor Crop Production NW'!$D$2:$D$137,0),match( S$1,'Outdoor Crop Production NW'!$E$1:$I$1,0)))</f>
        <v>2.273259797</v>
      </c>
      <c r="T88" s="77">
        <f t="array" ref="T88">index('Outdoor Crop Seasonality'!$E$2:$P$138,match( $B88,'Outdoor Crop Seasonality'!$B$2:$B$138,0),match(T$2,'Outdoor Crop Seasonality'!$E$1:$P$1,0))*vlookup($B88,'Outdoor Crop Baseline'!$B:$C,2,false)/10^3*(1+index('Outdoor Crop Production NW'!$K$2:$O$137,match( $B88,'Outdoor Crop Production NW'!$D$2:$D$137,0),match( T$1,'Outdoor Crop Production NW'!$E$1:$I$1,0)))</f>
        <v>2.273259797</v>
      </c>
      <c r="U88" s="77">
        <f t="array" ref="U88">index('Outdoor Crop Seasonality'!$E$2:$P$138,match( $B88,'Outdoor Crop Seasonality'!$B$2:$B$138,0),match(U$2,'Outdoor Crop Seasonality'!$E$1:$P$1,0))*vlookup($B88,'Outdoor Crop Baseline'!$B:$C,2,false)/10^3*(1+index('Outdoor Crop Production NW'!$K$2:$O$137,match( $B88,'Outdoor Crop Production NW'!$D$2:$D$137,0),match( U$1,'Outdoor Crop Production NW'!$E$1:$I$1,0)))</f>
        <v>0</v>
      </c>
      <c r="V88" s="77">
        <f t="array" ref="V88">index('Outdoor Crop Seasonality'!$E$2:$P$138,match( $B88,'Outdoor Crop Seasonality'!$B$2:$B$138,0),match(V$2,'Outdoor Crop Seasonality'!$E$1:$P$1,0))*vlookup($B88,'Outdoor Crop Baseline'!$B:$C,2,false)/10^3*(1+index('Outdoor Crop Production NW'!$K$2:$O$137,match( $B88,'Outdoor Crop Production NW'!$D$2:$D$137,0),match( V$1,'Outdoor Crop Production NW'!$E$1:$I$1,0)))</f>
        <v>0</v>
      </c>
      <c r="W88" s="77">
        <f t="array" ref="W88">index('Outdoor Crop Seasonality'!$E$2:$P$138,match( $B88,'Outdoor Crop Seasonality'!$B$2:$B$138,0),match(W$2,'Outdoor Crop Seasonality'!$E$1:$P$1,0))*vlookup($B88,'Outdoor Crop Baseline'!$B:$C,2,false)/10^3*(1+index('Outdoor Crop Production NW'!$K$2:$O$137,match( $B88,'Outdoor Crop Production NW'!$D$2:$D$137,0),match( W$1,'Outdoor Crop Production NW'!$E$1:$I$1,0)))</f>
        <v>0</v>
      </c>
      <c r="X88" s="77">
        <f t="array" ref="X88">index('Outdoor Crop Seasonality'!$E$2:$P$138,match( $B88,'Outdoor Crop Seasonality'!$B$2:$B$138,0),match(X$2,'Outdoor Crop Seasonality'!$E$1:$P$1,0))*vlookup($B88,'Outdoor Crop Baseline'!$B:$C,2,false)/10^3*(1+index('Outdoor Crop Production NW'!$K$2:$O$137,match( $B88,'Outdoor Crop Production NW'!$D$2:$D$137,0),match( X$1,'Outdoor Crop Production NW'!$E$1:$I$1,0)))</f>
        <v>0</v>
      </c>
      <c r="Y88" s="77">
        <f t="array" ref="Y88">index('Outdoor Crop Seasonality'!$E$2:$P$138,match( $B88,'Outdoor Crop Seasonality'!$B$2:$B$138,0),match(Y$2,'Outdoor Crop Seasonality'!$E$1:$P$1,0))*vlookup($B88,'Outdoor Crop Baseline'!$B:$C,2,false)/10^3*(1+index('Outdoor Crop Production NW'!$K$2:$O$137,match( $B88,'Outdoor Crop Production NW'!$D$2:$D$137,0),match( Y$1,'Outdoor Crop Production NW'!$E$1:$I$1,0)))</f>
        <v>0</v>
      </c>
      <c r="Z88" s="77">
        <f t="array" ref="Z88">index('Outdoor Crop Seasonality'!$E$2:$P$138,match( $B88,'Outdoor Crop Seasonality'!$B$2:$B$138,0),match(Z$2,'Outdoor Crop Seasonality'!$E$1:$P$1,0))*vlookup($B88,'Outdoor Crop Baseline'!$B:$C,2,false)/10^3*(1+index('Outdoor Crop Production NW'!$K$2:$O$137,match( $B88,'Outdoor Crop Production NW'!$D$2:$D$137,0),match( Z$1,'Outdoor Crop Production NW'!$E$1:$I$1,0)))</f>
        <v>0</v>
      </c>
    </row>
    <row r="89">
      <c r="A89" s="13" t="s">
        <v>206</v>
      </c>
      <c r="B89" s="13" t="s">
        <v>207</v>
      </c>
      <c r="C89" s="76">
        <f t="array" ref="C89">index('Outdoor Crop Seasonality'!$E$2:$P$138,match( $B89,'Outdoor Crop Seasonality'!$B$2:$B$138,0),match(C$2,'Outdoor Crop Seasonality'!$E$1:$P$1,0))*vlookup($B89,'Outdoor Crop Baseline'!$B:$C,2,false)/10^3*(1+index('Outdoor Crop Production NW'!$K$2:$O$137,match( $B89,'Outdoor Crop Production NW'!$D$2:$D$137,0),match( C$1,'Outdoor Crop Production NW'!$E$1:$I$1,0)))</f>
        <v>12.73435448</v>
      </c>
      <c r="D89" s="76">
        <f t="array" ref="D89">index('Outdoor Crop Seasonality'!$E$2:$P$138,match( $B89,'Outdoor Crop Seasonality'!$B$2:$B$138,0),match(D$2,'Outdoor Crop Seasonality'!$E$1:$P$1,0))*vlookup($B89,'Outdoor Crop Baseline'!$B:$C,2,false)/10^3*(1+index('Outdoor Crop Production NW'!$K$2:$O$137,match( $B89,'Outdoor Crop Production NW'!$D$2:$D$137,0),match( D$1,'Outdoor Crop Production NW'!$E$1:$I$1,0)))</f>
        <v>12.73435448</v>
      </c>
      <c r="E89" s="76">
        <f t="array" ref="E89">index('Outdoor Crop Seasonality'!$E$2:$P$138,match( $B89,'Outdoor Crop Seasonality'!$B$2:$B$138,0),match(E$2,'Outdoor Crop Seasonality'!$E$1:$P$1,0))*vlookup($B89,'Outdoor Crop Baseline'!$B:$C,2,false)/10^3*(1+index('Outdoor Crop Production NW'!$K$2:$O$137,match( $B89,'Outdoor Crop Production NW'!$D$2:$D$137,0),match( E$1,'Outdoor Crop Production NW'!$E$1:$I$1,0)))</f>
        <v>164.2424463</v>
      </c>
      <c r="F89" s="76">
        <f t="array" ref="F89">index('Outdoor Crop Seasonality'!$E$2:$P$138,match( $B89,'Outdoor Crop Seasonality'!$B$2:$B$138,0),match(F$2,'Outdoor Crop Seasonality'!$E$1:$P$1,0))*vlookup($B89,'Outdoor Crop Baseline'!$B:$C,2,false)/10^3*(1+index('Outdoor Crop Production NW'!$K$2:$O$137,match( $B89,'Outdoor Crop Production NW'!$D$2:$D$137,0),match( F$1,'Outdoor Crop Production NW'!$E$1:$I$1,0)))</f>
        <v>164.2424463</v>
      </c>
      <c r="G89" s="76">
        <f t="array" ref="G89">index('Outdoor Crop Seasonality'!$E$2:$P$138,match( $B89,'Outdoor Crop Seasonality'!$B$2:$B$138,0),match(G$2,'Outdoor Crop Seasonality'!$E$1:$P$1,0))*vlookup($B89,'Outdoor Crop Baseline'!$B:$C,2,false)/10^3*(1+index('Outdoor Crop Production NW'!$K$2:$O$137,match( $B89,'Outdoor Crop Production NW'!$D$2:$D$137,0),match( G$1,'Outdoor Crop Production NW'!$E$1:$I$1,0)))</f>
        <v>151.5080919</v>
      </c>
      <c r="H89" s="76">
        <f t="array" ref="H89">index('Outdoor Crop Seasonality'!$E$2:$P$138,match( $B89,'Outdoor Crop Seasonality'!$B$2:$B$138,0),match(H$2,'Outdoor Crop Seasonality'!$E$1:$P$1,0))*vlookup($B89,'Outdoor Crop Baseline'!$B:$C,2,false)/10^3*(1+index('Outdoor Crop Production NW'!$K$2:$O$137,match( $B89,'Outdoor Crop Production NW'!$D$2:$D$137,0),match( H$1,'Outdoor Crop Production NW'!$E$1:$I$1,0)))</f>
        <v>650.6367111</v>
      </c>
      <c r="I89" s="76">
        <f t="array" ref="I89">index('Outdoor Crop Seasonality'!$E$2:$P$138,match( $B89,'Outdoor Crop Seasonality'!$B$2:$B$138,0),match(I$2,'Outdoor Crop Seasonality'!$E$1:$P$1,0))*vlookup($B89,'Outdoor Crop Baseline'!$B:$C,2,false)/10^3*(1+index('Outdoor Crop Production NW'!$K$2:$O$137,match( $B89,'Outdoor Crop Production NW'!$D$2:$D$137,0),match( I$1,'Outdoor Crop Production NW'!$E$1:$I$1,0)))</f>
        <v>499.1286193</v>
      </c>
      <c r="J89" s="76">
        <f t="array" ref="J89">index('Outdoor Crop Seasonality'!$E$2:$P$138,match( $B89,'Outdoor Crop Seasonality'!$B$2:$B$138,0),match(J$2,'Outdoor Crop Seasonality'!$E$1:$P$1,0))*vlookup($B89,'Outdoor Crop Baseline'!$B:$C,2,false)/10^3*(1+index('Outdoor Crop Production NW'!$K$2:$O$137,match( $B89,'Outdoor Crop Production NW'!$D$2:$D$137,0),match( J$1,'Outdoor Crop Production NW'!$E$1:$I$1,0)))</f>
        <v>499.1286193</v>
      </c>
      <c r="K89" s="76">
        <f t="array" ref="K89">index('Outdoor Crop Seasonality'!$E$2:$P$138,match( $B89,'Outdoor Crop Seasonality'!$B$2:$B$138,0),match(K$2,'Outdoor Crop Seasonality'!$E$1:$P$1,0))*vlookup($B89,'Outdoor Crop Baseline'!$B:$C,2,false)/10^3*(1+index('Outdoor Crop Production NW'!$K$2:$O$137,match( $B89,'Outdoor Crop Production NW'!$D$2:$D$137,0),match( K$1,'Outdoor Crop Production NW'!$E$1:$I$1,0)))</f>
        <v>499.1286193</v>
      </c>
      <c r="L89" s="76">
        <f t="array" ref="L89">index('Outdoor Crop Seasonality'!$E$2:$P$138,match( $B89,'Outdoor Crop Seasonality'!$B$2:$B$138,0),match(L$2,'Outdoor Crop Seasonality'!$E$1:$P$1,0))*vlookup($B89,'Outdoor Crop Baseline'!$B:$C,2,false)/10^3*(1+index('Outdoor Crop Production NW'!$K$2:$O$137,match( $B89,'Outdoor Crop Production NW'!$D$2:$D$137,0),match( L$1,'Outdoor Crop Production NW'!$E$1:$I$1,0)))</f>
        <v>0</v>
      </c>
      <c r="M89" s="76">
        <f t="array" ref="M89">index('Outdoor Crop Seasonality'!$E$2:$P$138,match( $B89,'Outdoor Crop Seasonality'!$B$2:$B$138,0),match(M$2,'Outdoor Crop Seasonality'!$E$1:$P$1,0))*vlookup($B89,'Outdoor Crop Baseline'!$B:$C,2,false)/10^3*(1+index('Outdoor Crop Production NW'!$K$2:$O$137,match( $B89,'Outdoor Crop Production NW'!$D$2:$D$137,0),match( M$1,'Outdoor Crop Production NW'!$E$1:$I$1,0)))</f>
        <v>0</v>
      </c>
      <c r="N89" s="76">
        <f t="array" ref="N89">index('Outdoor Crop Seasonality'!$E$2:$P$138,match( $B89,'Outdoor Crop Seasonality'!$B$2:$B$138,0),match(N$2,'Outdoor Crop Seasonality'!$E$1:$P$1,0))*vlookup($B89,'Outdoor Crop Baseline'!$B:$C,2,false)/10^3*(1+index('Outdoor Crop Production NW'!$K$2:$O$137,match( $B89,'Outdoor Crop Production NW'!$D$2:$D$137,0),match( N$1,'Outdoor Crop Production NW'!$E$1:$I$1,0)))</f>
        <v>0</v>
      </c>
      <c r="O89" s="77">
        <f t="array" ref="O89">index('Outdoor Crop Seasonality'!$E$2:$P$138,match( $B89,'Outdoor Crop Seasonality'!$B$2:$B$138,0),match(O$2,'Outdoor Crop Seasonality'!$E$1:$P$1,0))*vlookup($B89,'Outdoor Crop Baseline'!$B:$C,2,false)/10^3*(1+index('Outdoor Crop Production NW'!$K$2:$O$137,match( $B89,'Outdoor Crop Production NW'!$D$2:$D$137,0),match( O$1,'Outdoor Crop Production NW'!$E$1:$I$1,0)))</f>
        <v>1.371725001</v>
      </c>
      <c r="P89" s="77">
        <f t="array" ref="P89">index('Outdoor Crop Seasonality'!$E$2:$P$138,match( $B89,'Outdoor Crop Seasonality'!$B$2:$B$138,0),match(P$2,'Outdoor Crop Seasonality'!$E$1:$P$1,0))*vlookup($B89,'Outdoor Crop Baseline'!$B:$C,2,false)/10^3*(1+index('Outdoor Crop Production NW'!$K$2:$O$137,match( $B89,'Outdoor Crop Production NW'!$D$2:$D$137,0),match( P$1,'Outdoor Crop Production NW'!$E$1:$I$1,0)))</f>
        <v>1.371725001</v>
      </c>
      <c r="Q89" s="77">
        <f t="array" ref="Q89">index('Outdoor Crop Seasonality'!$E$2:$P$138,match( $B89,'Outdoor Crop Seasonality'!$B$2:$B$138,0),match(Q$2,'Outdoor Crop Seasonality'!$E$1:$P$1,0))*vlookup($B89,'Outdoor Crop Baseline'!$B:$C,2,false)/10^3*(1+index('Outdoor Crop Production NW'!$K$2:$O$137,match( $B89,'Outdoor Crop Production NW'!$D$2:$D$137,0),match( Q$1,'Outdoor Crop Production NW'!$E$1:$I$1,0)))</f>
        <v>17.69194271</v>
      </c>
      <c r="R89" s="77">
        <f t="array" ref="R89">index('Outdoor Crop Seasonality'!$E$2:$P$138,match( $B89,'Outdoor Crop Seasonality'!$B$2:$B$138,0),match(R$2,'Outdoor Crop Seasonality'!$E$1:$P$1,0))*vlookup($B89,'Outdoor Crop Baseline'!$B:$C,2,false)/10^3*(1+index('Outdoor Crop Production NW'!$K$2:$O$137,match( $B89,'Outdoor Crop Production NW'!$D$2:$D$137,0),match( R$1,'Outdoor Crop Production NW'!$E$1:$I$1,0)))</f>
        <v>17.69194271</v>
      </c>
      <c r="S89" s="77">
        <f t="array" ref="S89">index('Outdoor Crop Seasonality'!$E$2:$P$138,match( $B89,'Outdoor Crop Seasonality'!$B$2:$B$138,0),match(S$2,'Outdoor Crop Seasonality'!$E$1:$P$1,0))*vlookup($B89,'Outdoor Crop Baseline'!$B:$C,2,false)/10^3*(1+index('Outdoor Crop Production NW'!$K$2:$O$137,match( $B89,'Outdoor Crop Production NW'!$D$2:$D$137,0),match( S$1,'Outdoor Crop Production NW'!$E$1:$I$1,0)))</f>
        <v>16.32021771</v>
      </c>
      <c r="T89" s="77">
        <f t="array" ref="T89">index('Outdoor Crop Seasonality'!$E$2:$P$138,match( $B89,'Outdoor Crop Seasonality'!$B$2:$B$138,0),match(T$2,'Outdoor Crop Seasonality'!$E$1:$P$1,0))*vlookup($B89,'Outdoor Crop Baseline'!$B:$C,2,false)/10^3*(1+index('Outdoor Crop Production NW'!$K$2:$O$137,match( $B89,'Outdoor Crop Production NW'!$D$2:$D$137,0),match( T$1,'Outdoor Crop Production NW'!$E$1:$I$1,0)))</f>
        <v>70.08558187</v>
      </c>
      <c r="U89" s="77">
        <f t="array" ref="U89">index('Outdoor Crop Seasonality'!$E$2:$P$138,match( $B89,'Outdoor Crop Seasonality'!$B$2:$B$138,0),match(U$2,'Outdoor Crop Seasonality'!$E$1:$P$1,0))*vlookup($B89,'Outdoor Crop Baseline'!$B:$C,2,false)/10^3*(1+index('Outdoor Crop Production NW'!$K$2:$O$137,match( $B89,'Outdoor Crop Production NW'!$D$2:$D$137,0),match( U$1,'Outdoor Crop Production NW'!$E$1:$I$1,0)))</f>
        <v>53.76536416</v>
      </c>
      <c r="V89" s="77">
        <f t="array" ref="V89">index('Outdoor Crop Seasonality'!$E$2:$P$138,match( $B89,'Outdoor Crop Seasonality'!$B$2:$B$138,0),match(V$2,'Outdoor Crop Seasonality'!$E$1:$P$1,0))*vlookup($B89,'Outdoor Crop Baseline'!$B:$C,2,false)/10^3*(1+index('Outdoor Crop Production NW'!$K$2:$O$137,match( $B89,'Outdoor Crop Production NW'!$D$2:$D$137,0),match( V$1,'Outdoor Crop Production NW'!$E$1:$I$1,0)))</f>
        <v>53.76536416</v>
      </c>
      <c r="W89" s="77">
        <f t="array" ref="W89">index('Outdoor Crop Seasonality'!$E$2:$P$138,match( $B89,'Outdoor Crop Seasonality'!$B$2:$B$138,0),match(W$2,'Outdoor Crop Seasonality'!$E$1:$P$1,0))*vlookup($B89,'Outdoor Crop Baseline'!$B:$C,2,false)/10^3*(1+index('Outdoor Crop Production NW'!$K$2:$O$137,match( $B89,'Outdoor Crop Production NW'!$D$2:$D$137,0),match( W$1,'Outdoor Crop Production NW'!$E$1:$I$1,0)))</f>
        <v>53.76536416</v>
      </c>
      <c r="X89" s="77">
        <f t="array" ref="X89">index('Outdoor Crop Seasonality'!$E$2:$P$138,match( $B89,'Outdoor Crop Seasonality'!$B$2:$B$138,0),match(X$2,'Outdoor Crop Seasonality'!$E$1:$P$1,0))*vlookup($B89,'Outdoor Crop Baseline'!$B:$C,2,false)/10^3*(1+index('Outdoor Crop Production NW'!$K$2:$O$137,match( $B89,'Outdoor Crop Production NW'!$D$2:$D$137,0),match( X$1,'Outdoor Crop Production NW'!$E$1:$I$1,0)))</f>
        <v>0</v>
      </c>
      <c r="Y89" s="77">
        <f t="array" ref="Y89">index('Outdoor Crop Seasonality'!$E$2:$P$138,match( $B89,'Outdoor Crop Seasonality'!$B$2:$B$138,0),match(Y$2,'Outdoor Crop Seasonality'!$E$1:$P$1,0))*vlookup($B89,'Outdoor Crop Baseline'!$B:$C,2,false)/10^3*(1+index('Outdoor Crop Production NW'!$K$2:$O$137,match( $B89,'Outdoor Crop Production NW'!$D$2:$D$137,0),match( Y$1,'Outdoor Crop Production NW'!$E$1:$I$1,0)))</f>
        <v>0</v>
      </c>
      <c r="Z89" s="77">
        <f t="array" ref="Z89">index('Outdoor Crop Seasonality'!$E$2:$P$138,match( $B89,'Outdoor Crop Seasonality'!$B$2:$B$138,0),match(Z$2,'Outdoor Crop Seasonality'!$E$1:$P$1,0))*vlookup($B89,'Outdoor Crop Baseline'!$B:$C,2,false)/10^3*(1+index('Outdoor Crop Production NW'!$K$2:$O$137,match( $B89,'Outdoor Crop Production NW'!$D$2:$D$137,0),match( Z$1,'Outdoor Crop Production NW'!$E$1:$I$1,0)))</f>
        <v>0</v>
      </c>
    </row>
    <row r="90">
      <c r="A90" s="13" t="s">
        <v>208</v>
      </c>
      <c r="B90" s="13" t="s">
        <v>209</v>
      </c>
      <c r="C90" s="76">
        <f t="array" ref="C90">index('Outdoor Crop Seasonality'!$E$2:$P$138,match( $B90,'Outdoor Crop Seasonality'!$B$2:$B$138,0),match(C$2,'Outdoor Crop Seasonality'!$E$1:$P$1,0))*vlookup($B90,'Outdoor Crop Baseline'!$B:$C,2,false)/10^3*(1+index('Outdoor Crop Production NW'!$K$2:$O$137,match( $B90,'Outdoor Crop Production NW'!$D$2:$D$137,0),match( C$1,'Outdoor Crop Production NW'!$E$1:$I$1,0)))</f>
        <v>0</v>
      </c>
      <c r="D90" s="76">
        <f t="array" ref="D90">index('Outdoor Crop Seasonality'!$E$2:$P$138,match( $B90,'Outdoor Crop Seasonality'!$B$2:$B$138,0),match(D$2,'Outdoor Crop Seasonality'!$E$1:$P$1,0))*vlookup($B90,'Outdoor Crop Baseline'!$B:$C,2,false)/10^3*(1+index('Outdoor Crop Production NW'!$K$2:$O$137,match( $B90,'Outdoor Crop Production NW'!$D$2:$D$137,0),match( D$1,'Outdoor Crop Production NW'!$E$1:$I$1,0)))</f>
        <v>0</v>
      </c>
      <c r="E90" s="76">
        <f t="array" ref="E90">index('Outdoor Crop Seasonality'!$E$2:$P$138,match( $B90,'Outdoor Crop Seasonality'!$B$2:$B$138,0),match(E$2,'Outdoor Crop Seasonality'!$E$1:$P$1,0))*vlookup($B90,'Outdoor Crop Baseline'!$B:$C,2,false)/10^3*(1+index('Outdoor Crop Production NW'!$K$2:$O$137,match( $B90,'Outdoor Crop Production NW'!$D$2:$D$137,0),match( E$1,'Outdoor Crop Production NW'!$E$1:$I$1,0)))</f>
        <v>121.9789907</v>
      </c>
      <c r="F90" s="76">
        <f t="array" ref="F90">index('Outdoor Crop Seasonality'!$E$2:$P$138,match( $B90,'Outdoor Crop Seasonality'!$B$2:$B$138,0),match(F$2,'Outdoor Crop Seasonality'!$E$1:$P$1,0))*vlookup($B90,'Outdoor Crop Baseline'!$B:$C,2,false)/10^3*(1+index('Outdoor Crop Production NW'!$K$2:$O$137,match( $B90,'Outdoor Crop Production NW'!$D$2:$D$137,0),match( F$1,'Outdoor Crop Production NW'!$E$1:$I$1,0)))</f>
        <v>121.9789907</v>
      </c>
      <c r="G90" s="76">
        <f t="array" ref="G90">index('Outdoor Crop Seasonality'!$E$2:$P$138,match( $B90,'Outdoor Crop Seasonality'!$B$2:$B$138,0),match(G$2,'Outdoor Crop Seasonality'!$E$1:$P$1,0))*vlookup($B90,'Outdoor Crop Baseline'!$B:$C,2,false)/10^3*(1+index('Outdoor Crop Production NW'!$K$2:$O$137,match( $B90,'Outdoor Crop Production NW'!$D$2:$D$137,0),match( G$1,'Outdoor Crop Production NW'!$E$1:$I$1,0)))</f>
        <v>121.9789907</v>
      </c>
      <c r="H90" s="76">
        <f t="array" ref="H90">index('Outdoor Crop Seasonality'!$E$2:$P$138,match( $B90,'Outdoor Crop Seasonality'!$B$2:$B$138,0),match(H$2,'Outdoor Crop Seasonality'!$E$1:$P$1,0))*vlookup($B90,'Outdoor Crop Baseline'!$B:$C,2,false)/10^3*(1+index('Outdoor Crop Production NW'!$K$2:$O$137,match( $B90,'Outdoor Crop Production NW'!$D$2:$D$137,0),match( H$1,'Outdoor Crop Production NW'!$E$1:$I$1,0)))</f>
        <v>190.2652785</v>
      </c>
      <c r="I90" s="76">
        <f t="array" ref="I90">index('Outdoor Crop Seasonality'!$E$2:$P$138,match( $B90,'Outdoor Crop Seasonality'!$B$2:$B$138,0),match(I$2,'Outdoor Crop Seasonality'!$E$1:$P$1,0))*vlookup($B90,'Outdoor Crop Baseline'!$B:$C,2,false)/10^3*(1+index('Outdoor Crop Production NW'!$K$2:$O$137,match( $B90,'Outdoor Crop Production NW'!$D$2:$D$137,0),match( I$1,'Outdoor Crop Production NW'!$E$1:$I$1,0)))</f>
        <v>68.28628774</v>
      </c>
      <c r="J90" s="76">
        <f t="array" ref="J90">index('Outdoor Crop Seasonality'!$E$2:$P$138,match( $B90,'Outdoor Crop Seasonality'!$B$2:$B$138,0),match(J$2,'Outdoor Crop Seasonality'!$E$1:$P$1,0))*vlookup($B90,'Outdoor Crop Baseline'!$B:$C,2,false)/10^3*(1+index('Outdoor Crop Production NW'!$K$2:$O$137,match( $B90,'Outdoor Crop Production NW'!$D$2:$D$137,0),match( J$1,'Outdoor Crop Production NW'!$E$1:$I$1,0)))</f>
        <v>68.28628774</v>
      </c>
      <c r="K90" s="76">
        <f t="array" ref="K90">index('Outdoor Crop Seasonality'!$E$2:$P$138,match( $B90,'Outdoor Crop Seasonality'!$B$2:$B$138,0),match(K$2,'Outdoor Crop Seasonality'!$E$1:$P$1,0))*vlookup($B90,'Outdoor Crop Baseline'!$B:$C,2,false)/10^3*(1+index('Outdoor Crop Production NW'!$K$2:$O$137,match( $B90,'Outdoor Crop Production NW'!$D$2:$D$137,0),match( K$1,'Outdoor Crop Production NW'!$E$1:$I$1,0)))</f>
        <v>187.5323173</v>
      </c>
      <c r="L90" s="76">
        <f t="array" ref="L90">index('Outdoor Crop Seasonality'!$E$2:$P$138,match( $B90,'Outdoor Crop Seasonality'!$B$2:$B$138,0),match(L$2,'Outdoor Crop Seasonality'!$E$1:$P$1,0))*vlookup($B90,'Outdoor Crop Baseline'!$B:$C,2,false)/10^3*(1+index('Outdoor Crop Production NW'!$K$2:$O$137,match( $B90,'Outdoor Crop Production NW'!$D$2:$D$137,0),match( L$1,'Outdoor Crop Production NW'!$E$1:$I$1,0)))</f>
        <v>119.2460296</v>
      </c>
      <c r="M90" s="76">
        <f t="array" ref="M90">index('Outdoor Crop Seasonality'!$E$2:$P$138,match( $B90,'Outdoor Crop Seasonality'!$B$2:$B$138,0),match(M$2,'Outdoor Crop Seasonality'!$E$1:$P$1,0))*vlookup($B90,'Outdoor Crop Baseline'!$B:$C,2,false)/10^3*(1+index('Outdoor Crop Production NW'!$K$2:$O$137,match( $B90,'Outdoor Crop Production NW'!$D$2:$D$137,0),match( M$1,'Outdoor Crop Production NW'!$E$1:$I$1,0)))</f>
        <v>119.2460296</v>
      </c>
      <c r="N90" s="76">
        <f t="array" ref="N90">index('Outdoor Crop Seasonality'!$E$2:$P$138,match( $B90,'Outdoor Crop Seasonality'!$B$2:$B$138,0),match(N$2,'Outdoor Crop Seasonality'!$E$1:$P$1,0))*vlookup($B90,'Outdoor Crop Baseline'!$B:$C,2,false)/10^3*(1+index('Outdoor Crop Production NW'!$K$2:$O$137,match( $B90,'Outdoor Crop Production NW'!$D$2:$D$137,0),match( N$1,'Outdoor Crop Production NW'!$E$1:$I$1,0)))</f>
        <v>119.2460296</v>
      </c>
      <c r="O90" s="77">
        <f t="array" ref="O90">index('Outdoor Crop Seasonality'!$E$2:$P$138,match( $B90,'Outdoor Crop Seasonality'!$B$2:$B$138,0),match(O$2,'Outdoor Crop Seasonality'!$E$1:$P$1,0))*vlookup($B90,'Outdoor Crop Baseline'!$B:$C,2,false)/10^3*(1+index('Outdoor Crop Production NW'!$K$2:$O$137,match( $B90,'Outdoor Crop Production NW'!$D$2:$D$137,0),match( O$1,'Outdoor Crop Production NW'!$E$1:$I$1,0)))</f>
        <v>0</v>
      </c>
      <c r="P90" s="77">
        <f t="array" ref="P90">index('Outdoor Crop Seasonality'!$E$2:$P$138,match( $B90,'Outdoor Crop Seasonality'!$B$2:$B$138,0),match(P$2,'Outdoor Crop Seasonality'!$E$1:$P$1,0))*vlookup($B90,'Outdoor Crop Baseline'!$B:$C,2,false)/10^3*(1+index('Outdoor Crop Production NW'!$K$2:$O$137,match( $B90,'Outdoor Crop Production NW'!$D$2:$D$137,0),match( P$1,'Outdoor Crop Production NW'!$E$1:$I$1,0)))</f>
        <v>0</v>
      </c>
      <c r="Q90" s="77">
        <f t="array" ref="Q90">index('Outdoor Crop Seasonality'!$E$2:$P$138,match( $B90,'Outdoor Crop Seasonality'!$B$2:$B$138,0),match(Q$2,'Outdoor Crop Seasonality'!$E$1:$P$1,0))*vlookup($B90,'Outdoor Crop Baseline'!$B:$C,2,false)/10^3*(1+index('Outdoor Crop Production NW'!$K$2:$O$137,match( $B90,'Outdoor Crop Production NW'!$D$2:$D$137,0),match( Q$1,'Outdoor Crop Production NW'!$E$1:$I$1,0)))</f>
        <v>29.28022846</v>
      </c>
      <c r="R90" s="77">
        <f t="array" ref="R90">index('Outdoor Crop Seasonality'!$E$2:$P$138,match( $B90,'Outdoor Crop Seasonality'!$B$2:$B$138,0),match(R$2,'Outdoor Crop Seasonality'!$E$1:$P$1,0))*vlookup($B90,'Outdoor Crop Baseline'!$B:$C,2,false)/10^3*(1+index('Outdoor Crop Production NW'!$K$2:$O$137,match( $B90,'Outdoor Crop Production NW'!$D$2:$D$137,0),match( R$1,'Outdoor Crop Production NW'!$E$1:$I$1,0)))</f>
        <v>29.28022846</v>
      </c>
      <c r="S90" s="77">
        <f t="array" ref="S90">index('Outdoor Crop Seasonality'!$E$2:$P$138,match( $B90,'Outdoor Crop Seasonality'!$B$2:$B$138,0),match(S$2,'Outdoor Crop Seasonality'!$E$1:$P$1,0))*vlookup($B90,'Outdoor Crop Baseline'!$B:$C,2,false)/10^3*(1+index('Outdoor Crop Production NW'!$K$2:$O$137,match( $B90,'Outdoor Crop Production NW'!$D$2:$D$137,0),match( S$1,'Outdoor Crop Production NW'!$E$1:$I$1,0)))</f>
        <v>29.28022846</v>
      </c>
      <c r="T90" s="77">
        <f t="array" ref="T90">index('Outdoor Crop Seasonality'!$E$2:$P$138,match( $B90,'Outdoor Crop Seasonality'!$B$2:$B$138,0),match(T$2,'Outdoor Crop Seasonality'!$E$1:$P$1,0))*vlookup($B90,'Outdoor Crop Baseline'!$B:$C,2,false)/10^3*(1+index('Outdoor Crop Production NW'!$K$2:$O$137,match( $B90,'Outdoor Crop Production NW'!$D$2:$D$137,0),match( T$1,'Outdoor Crop Production NW'!$E$1:$I$1,0)))</f>
        <v>45.67188815</v>
      </c>
      <c r="U90" s="77">
        <f t="array" ref="U90">index('Outdoor Crop Seasonality'!$E$2:$P$138,match( $B90,'Outdoor Crop Seasonality'!$B$2:$B$138,0),match(U$2,'Outdoor Crop Seasonality'!$E$1:$P$1,0))*vlookup($B90,'Outdoor Crop Baseline'!$B:$C,2,false)/10^3*(1+index('Outdoor Crop Production NW'!$K$2:$O$137,match( $B90,'Outdoor Crop Production NW'!$D$2:$D$137,0),match( U$1,'Outdoor Crop Production NW'!$E$1:$I$1,0)))</f>
        <v>16.39165969</v>
      </c>
      <c r="V90" s="77">
        <f t="array" ref="V90">index('Outdoor Crop Seasonality'!$E$2:$P$138,match( $B90,'Outdoor Crop Seasonality'!$B$2:$B$138,0),match(V$2,'Outdoor Crop Seasonality'!$E$1:$P$1,0))*vlookup($B90,'Outdoor Crop Baseline'!$B:$C,2,false)/10^3*(1+index('Outdoor Crop Production NW'!$K$2:$O$137,match( $B90,'Outdoor Crop Production NW'!$D$2:$D$137,0),match( V$1,'Outdoor Crop Production NW'!$E$1:$I$1,0)))</f>
        <v>16.39165969</v>
      </c>
      <c r="W90" s="77">
        <f t="array" ref="W90">index('Outdoor Crop Seasonality'!$E$2:$P$138,match( $B90,'Outdoor Crop Seasonality'!$B$2:$B$138,0),match(W$2,'Outdoor Crop Seasonality'!$E$1:$P$1,0))*vlookup($B90,'Outdoor Crop Baseline'!$B:$C,2,false)/10^3*(1+index('Outdoor Crop Production NW'!$K$2:$O$137,match( $B90,'Outdoor Crop Production NW'!$D$2:$D$137,0),match( W$1,'Outdoor Crop Production NW'!$E$1:$I$1,0)))</f>
        <v>45.01585939</v>
      </c>
      <c r="X90" s="77">
        <f t="array" ref="X90">index('Outdoor Crop Seasonality'!$E$2:$P$138,match( $B90,'Outdoor Crop Seasonality'!$B$2:$B$138,0),match(X$2,'Outdoor Crop Seasonality'!$E$1:$P$1,0))*vlookup($B90,'Outdoor Crop Baseline'!$B:$C,2,false)/10^3*(1+index('Outdoor Crop Production NW'!$K$2:$O$137,match( $B90,'Outdoor Crop Production NW'!$D$2:$D$137,0),match( X$1,'Outdoor Crop Production NW'!$E$1:$I$1,0)))</f>
        <v>28.6241997</v>
      </c>
      <c r="Y90" s="77">
        <f t="array" ref="Y90">index('Outdoor Crop Seasonality'!$E$2:$P$138,match( $B90,'Outdoor Crop Seasonality'!$B$2:$B$138,0),match(Y$2,'Outdoor Crop Seasonality'!$E$1:$P$1,0))*vlookup($B90,'Outdoor Crop Baseline'!$B:$C,2,false)/10^3*(1+index('Outdoor Crop Production NW'!$K$2:$O$137,match( $B90,'Outdoor Crop Production NW'!$D$2:$D$137,0),match( Y$1,'Outdoor Crop Production NW'!$E$1:$I$1,0)))</f>
        <v>28.6241997</v>
      </c>
      <c r="Z90" s="77">
        <f t="array" ref="Z90">index('Outdoor Crop Seasonality'!$E$2:$P$138,match( $B90,'Outdoor Crop Seasonality'!$B$2:$B$138,0),match(Z$2,'Outdoor Crop Seasonality'!$E$1:$P$1,0))*vlookup($B90,'Outdoor Crop Baseline'!$B:$C,2,false)/10^3*(1+index('Outdoor Crop Production NW'!$K$2:$O$137,match( $B90,'Outdoor Crop Production NW'!$D$2:$D$137,0),match( Z$1,'Outdoor Crop Production NW'!$E$1:$I$1,0)))</f>
        <v>28.6241997</v>
      </c>
    </row>
    <row r="91">
      <c r="A91" s="13" t="s">
        <v>210</v>
      </c>
      <c r="B91" s="13" t="s">
        <v>211</v>
      </c>
      <c r="C91" s="76">
        <f t="array" ref="C91">index('Outdoor Crop Seasonality'!$E$2:$P$138,match( $B91,'Outdoor Crop Seasonality'!$B$2:$B$138,0),match(C$2,'Outdoor Crop Seasonality'!$E$1:$P$1,0))*vlookup($B91,'Outdoor Crop Baseline'!$B:$C,2,false)/10^3*(1+index('Outdoor Crop Production NW'!$K$2:$O$137,match( $B91,'Outdoor Crop Production NW'!$D$2:$D$137,0),match( C$1,'Outdoor Crop Production NW'!$E$1:$I$1,0)))</f>
        <v>0</v>
      </c>
      <c r="D91" s="76">
        <f t="array" ref="D91">index('Outdoor Crop Seasonality'!$E$2:$P$138,match( $B91,'Outdoor Crop Seasonality'!$B$2:$B$138,0),match(D$2,'Outdoor Crop Seasonality'!$E$1:$P$1,0))*vlookup($B91,'Outdoor Crop Baseline'!$B:$C,2,false)/10^3*(1+index('Outdoor Crop Production NW'!$K$2:$O$137,match( $B91,'Outdoor Crop Production NW'!$D$2:$D$137,0),match( D$1,'Outdoor Crop Production NW'!$E$1:$I$1,0)))</f>
        <v>0</v>
      </c>
      <c r="E91" s="76">
        <f t="array" ref="E91">index('Outdoor Crop Seasonality'!$E$2:$P$138,match( $B91,'Outdoor Crop Seasonality'!$B$2:$B$138,0),match(E$2,'Outdoor Crop Seasonality'!$E$1:$P$1,0))*vlookup($B91,'Outdoor Crop Baseline'!$B:$C,2,false)/10^3*(1+index('Outdoor Crop Production NW'!$K$2:$O$137,match( $B91,'Outdoor Crop Production NW'!$D$2:$D$137,0),match( E$1,'Outdoor Crop Production NW'!$E$1:$I$1,0)))</f>
        <v>112.6985503</v>
      </c>
      <c r="F91" s="76">
        <f t="array" ref="F91">index('Outdoor Crop Seasonality'!$E$2:$P$138,match( $B91,'Outdoor Crop Seasonality'!$B$2:$B$138,0),match(F$2,'Outdoor Crop Seasonality'!$E$1:$P$1,0))*vlookup($B91,'Outdoor Crop Baseline'!$B:$C,2,false)/10^3*(1+index('Outdoor Crop Production NW'!$K$2:$O$137,match( $B91,'Outdoor Crop Production NW'!$D$2:$D$137,0),match( F$1,'Outdoor Crop Production NW'!$E$1:$I$1,0)))</f>
        <v>112.6985503</v>
      </c>
      <c r="G91" s="76">
        <f t="array" ref="G91">index('Outdoor Crop Seasonality'!$E$2:$P$138,match( $B91,'Outdoor Crop Seasonality'!$B$2:$B$138,0),match(G$2,'Outdoor Crop Seasonality'!$E$1:$P$1,0))*vlookup($B91,'Outdoor Crop Baseline'!$B:$C,2,false)/10^3*(1+index('Outdoor Crop Production NW'!$K$2:$O$137,match( $B91,'Outdoor Crop Production NW'!$D$2:$D$137,0),match( G$1,'Outdoor Crop Production NW'!$E$1:$I$1,0)))</f>
        <v>112.6985503</v>
      </c>
      <c r="H91" s="76">
        <f t="array" ref="H91">index('Outdoor Crop Seasonality'!$E$2:$P$138,match( $B91,'Outdoor Crop Seasonality'!$B$2:$B$138,0),match(H$2,'Outdoor Crop Seasonality'!$E$1:$P$1,0))*vlookup($B91,'Outdoor Crop Baseline'!$B:$C,2,false)/10^3*(1+index('Outdoor Crop Production NW'!$K$2:$O$137,match( $B91,'Outdoor Crop Production NW'!$D$2:$D$137,0),match( H$1,'Outdoor Crop Production NW'!$E$1:$I$1,0)))</f>
        <v>421.985692</v>
      </c>
      <c r="I91" s="76">
        <f t="array" ref="I91">index('Outdoor Crop Seasonality'!$E$2:$P$138,match( $B91,'Outdoor Crop Seasonality'!$B$2:$B$138,0),match(I$2,'Outdoor Crop Seasonality'!$E$1:$P$1,0))*vlookup($B91,'Outdoor Crop Baseline'!$B:$C,2,false)/10^3*(1+index('Outdoor Crop Production NW'!$K$2:$O$137,match( $B91,'Outdoor Crop Production NW'!$D$2:$D$137,0),match( I$1,'Outdoor Crop Production NW'!$E$1:$I$1,0)))</f>
        <v>309.2871417</v>
      </c>
      <c r="J91" s="76">
        <f t="array" ref="J91">index('Outdoor Crop Seasonality'!$E$2:$P$138,match( $B91,'Outdoor Crop Seasonality'!$B$2:$B$138,0),match(J$2,'Outdoor Crop Seasonality'!$E$1:$P$1,0))*vlookup($B91,'Outdoor Crop Baseline'!$B:$C,2,false)/10^3*(1+index('Outdoor Crop Production NW'!$K$2:$O$137,match( $B91,'Outdoor Crop Production NW'!$D$2:$D$137,0),match( J$1,'Outdoor Crop Production NW'!$E$1:$I$1,0)))</f>
        <v>309.2871417</v>
      </c>
      <c r="K91" s="76">
        <f t="array" ref="K91">index('Outdoor Crop Seasonality'!$E$2:$P$138,match( $B91,'Outdoor Crop Seasonality'!$B$2:$B$138,0),match(K$2,'Outdoor Crop Seasonality'!$E$1:$P$1,0))*vlookup($B91,'Outdoor Crop Baseline'!$B:$C,2,false)/10^3*(1+index('Outdoor Crop Production NW'!$K$2:$O$137,match( $B91,'Outdoor Crop Production NW'!$D$2:$D$137,0),match( K$1,'Outdoor Crop Production NW'!$E$1:$I$1,0)))</f>
        <v>309.2871417</v>
      </c>
      <c r="L91" s="76">
        <f t="array" ref="L91">index('Outdoor Crop Seasonality'!$E$2:$P$138,match( $B91,'Outdoor Crop Seasonality'!$B$2:$B$138,0),match(L$2,'Outdoor Crop Seasonality'!$E$1:$P$1,0))*vlookup($B91,'Outdoor Crop Baseline'!$B:$C,2,false)/10^3*(1+index('Outdoor Crop Production NW'!$K$2:$O$137,match( $B91,'Outdoor Crop Production NW'!$D$2:$D$137,0),match( L$1,'Outdoor Crop Production NW'!$E$1:$I$1,0)))</f>
        <v>0</v>
      </c>
      <c r="M91" s="76">
        <f t="array" ref="M91">index('Outdoor Crop Seasonality'!$E$2:$P$138,match( $B91,'Outdoor Crop Seasonality'!$B$2:$B$138,0),match(M$2,'Outdoor Crop Seasonality'!$E$1:$P$1,0))*vlookup($B91,'Outdoor Crop Baseline'!$B:$C,2,false)/10^3*(1+index('Outdoor Crop Production NW'!$K$2:$O$137,match( $B91,'Outdoor Crop Production NW'!$D$2:$D$137,0),match( M$1,'Outdoor Crop Production NW'!$E$1:$I$1,0)))</f>
        <v>0</v>
      </c>
      <c r="N91" s="76">
        <f t="array" ref="N91">index('Outdoor Crop Seasonality'!$E$2:$P$138,match( $B91,'Outdoor Crop Seasonality'!$B$2:$B$138,0),match(N$2,'Outdoor Crop Seasonality'!$E$1:$P$1,0))*vlookup($B91,'Outdoor Crop Baseline'!$B:$C,2,false)/10^3*(1+index('Outdoor Crop Production NW'!$K$2:$O$137,match( $B91,'Outdoor Crop Production NW'!$D$2:$D$137,0),match( N$1,'Outdoor Crop Production NW'!$E$1:$I$1,0)))</f>
        <v>0</v>
      </c>
      <c r="O91" s="77">
        <f t="array" ref="O91">index('Outdoor Crop Seasonality'!$E$2:$P$138,match( $B91,'Outdoor Crop Seasonality'!$B$2:$B$138,0),match(O$2,'Outdoor Crop Seasonality'!$E$1:$P$1,0))*vlookup($B91,'Outdoor Crop Baseline'!$B:$C,2,false)/10^3*(1+index('Outdoor Crop Production NW'!$K$2:$O$137,match( $B91,'Outdoor Crop Production NW'!$D$2:$D$137,0),match( O$1,'Outdoor Crop Production NW'!$E$1:$I$1,0)))</f>
        <v>0</v>
      </c>
      <c r="P91" s="77">
        <f t="array" ref="P91">index('Outdoor Crop Seasonality'!$E$2:$P$138,match( $B91,'Outdoor Crop Seasonality'!$B$2:$B$138,0),match(P$2,'Outdoor Crop Seasonality'!$E$1:$P$1,0))*vlookup($B91,'Outdoor Crop Baseline'!$B:$C,2,false)/10^3*(1+index('Outdoor Crop Production NW'!$K$2:$O$137,match( $B91,'Outdoor Crop Production NW'!$D$2:$D$137,0),match( P$1,'Outdoor Crop Production NW'!$E$1:$I$1,0)))</f>
        <v>0</v>
      </c>
      <c r="Q91" s="77">
        <f t="array" ref="Q91">index('Outdoor Crop Seasonality'!$E$2:$P$138,match( $B91,'Outdoor Crop Seasonality'!$B$2:$B$138,0),match(Q$2,'Outdoor Crop Seasonality'!$E$1:$P$1,0))*vlookup($B91,'Outdoor Crop Baseline'!$B:$C,2,false)/10^3*(1+index('Outdoor Crop Production NW'!$K$2:$O$137,match( $B91,'Outdoor Crop Production NW'!$D$2:$D$137,0),match( Q$1,'Outdoor Crop Production NW'!$E$1:$I$1,0)))</f>
        <v>35.67293647</v>
      </c>
      <c r="R91" s="77">
        <f t="array" ref="R91">index('Outdoor Crop Seasonality'!$E$2:$P$138,match( $B91,'Outdoor Crop Seasonality'!$B$2:$B$138,0),match(R$2,'Outdoor Crop Seasonality'!$E$1:$P$1,0))*vlookup($B91,'Outdoor Crop Baseline'!$B:$C,2,false)/10^3*(1+index('Outdoor Crop Production NW'!$K$2:$O$137,match( $B91,'Outdoor Crop Production NW'!$D$2:$D$137,0),match( R$1,'Outdoor Crop Production NW'!$E$1:$I$1,0)))</f>
        <v>35.67293647</v>
      </c>
      <c r="S91" s="77">
        <f t="array" ref="S91">index('Outdoor Crop Seasonality'!$E$2:$P$138,match( $B91,'Outdoor Crop Seasonality'!$B$2:$B$138,0),match(S$2,'Outdoor Crop Seasonality'!$E$1:$P$1,0))*vlookup($B91,'Outdoor Crop Baseline'!$B:$C,2,false)/10^3*(1+index('Outdoor Crop Production NW'!$K$2:$O$137,match( $B91,'Outdoor Crop Production NW'!$D$2:$D$137,0),match( S$1,'Outdoor Crop Production NW'!$E$1:$I$1,0)))</f>
        <v>35.67293647</v>
      </c>
      <c r="T91" s="77">
        <f t="array" ref="T91">index('Outdoor Crop Seasonality'!$E$2:$P$138,match( $B91,'Outdoor Crop Seasonality'!$B$2:$B$138,0),match(T$2,'Outdoor Crop Seasonality'!$E$1:$P$1,0))*vlookup($B91,'Outdoor Crop Baseline'!$B:$C,2,false)/10^3*(1+index('Outdoor Crop Production NW'!$K$2:$O$137,match( $B91,'Outdoor Crop Production NW'!$D$2:$D$137,0),match( T$1,'Outdoor Crop Production NW'!$E$1:$I$1,0)))</f>
        <v>133.5728698</v>
      </c>
      <c r="U91" s="77">
        <f t="array" ref="U91">index('Outdoor Crop Seasonality'!$E$2:$P$138,match( $B91,'Outdoor Crop Seasonality'!$B$2:$B$138,0),match(U$2,'Outdoor Crop Seasonality'!$E$1:$P$1,0))*vlookup($B91,'Outdoor Crop Baseline'!$B:$C,2,false)/10^3*(1+index('Outdoor Crop Production NW'!$K$2:$O$137,match( $B91,'Outdoor Crop Production NW'!$D$2:$D$137,0),match( U$1,'Outdoor Crop Production NW'!$E$1:$I$1,0)))</f>
        <v>97.89993329</v>
      </c>
      <c r="V91" s="77">
        <f t="array" ref="V91">index('Outdoor Crop Seasonality'!$E$2:$P$138,match( $B91,'Outdoor Crop Seasonality'!$B$2:$B$138,0),match(V$2,'Outdoor Crop Seasonality'!$E$1:$P$1,0))*vlookup($B91,'Outdoor Crop Baseline'!$B:$C,2,false)/10^3*(1+index('Outdoor Crop Production NW'!$K$2:$O$137,match( $B91,'Outdoor Crop Production NW'!$D$2:$D$137,0),match( V$1,'Outdoor Crop Production NW'!$E$1:$I$1,0)))</f>
        <v>97.89993329</v>
      </c>
      <c r="W91" s="77">
        <f t="array" ref="W91">index('Outdoor Crop Seasonality'!$E$2:$P$138,match( $B91,'Outdoor Crop Seasonality'!$B$2:$B$138,0),match(W$2,'Outdoor Crop Seasonality'!$E$1:$P$1,0))*vlookup($B91,'Outdoor Crop Baseline'!$B:$C,2,false)/10^3*(1+index('Outdoor Crop Production NW'!$K$2:$O$137,match( $B91,'Outdoor Crop Production NW'!$D$2:$D$137,0),match( W$1,'Outdoor Crop Production NW'!$E$1:$I$1,0)))</f>
        <v>97.89993329</v>
      </c>
      <c r="X91" s="77">
        <f t="array" ref="X91">index('Outdoor Crop Seasonality'!$E$2:$P$138,match( $B91,'Outdoor Crop Seasonality'!$B$2:$B$138,0),match(X$2,'Outdoor Crop Seasonality'!$E$1:$P$1,0))*vlookup($B91,'Outdoor Crop Baseline'!$B:$C,2,false)/10^3*(1+index('Outdoor Crop Production NW'!$K$2:$O$137,match( $B91,'Outdoor Crop Production NW'!$D$2:$D$137,0),match( X$1,'Outdoor Crop Production NW'!$E$1:$I$1,0)))</f>
        <v>0</v>
      </c>
      <c r="Y91" s="77">
        <f t="array" ref="Y91">index('Outdoor Crop Seasonality'!$E$2:$P$138,match( $B91,'Outdoor Crop Seasonality'!$B$2:$B$138,0),match(Y$2,'Outdoor Crop Seasonality'!$E$1:$P$1,0))*vlookup($B91,'Outdoor Crop Baseline'!$B:$C,2,false)/10^3*(1+index('Outdoor Crop Production NW'!$K$2:$O$137,match( $B91,'Outdoor Crop Production NW'!$D$2:$D$137,0),match( Y$1,'Outdoor Crop Production NW'!$E$1:$I$1,0)))</f>
        <v>0</v>
      </c>
      <c r="Z91" s="77">
        <f t="array" ref="Z91">index('Outdoor Crop Seasonality'!$E$2:$P$138,match( $B91,'Outdoor Crop Seasonality'!$B$2:$B$138,0),match(Z$2,'Outdoor Crop Seasonality'!$E$1:$P$1,0))*vlookup($B91,'Outdoor Crop Baseline'!$B:$C,2,false)/10^3*(1+index('Outdoor Crop Production NW'!$K$2:$O$137,match( $B91,'Outdoor Crop Production NW'!$D$2:$D$137,0),match( Z$1,'Outdoor Crop Production NW'!$E$1:$I$1,0)))</f>
        <v>0</v>
      </c>
    </row>
    <row r="92">
      <c r="A92" s="13" t="s">
        <v>212</v>
      </c>
      <c r="B92" s="13" t="s">
        <v>213</v>
      </c>
      <c r="C92" s="76">
        <f t="array" ref="C92">index('Outdoor Crop Seasonality'!$E$2:$P$138,match( $B92,'Outdoor Crop Seasonality'!$B$2:$B$138,0),match(C$2,'Outdoor Crop Seasonality'!$E$1:$P$1,0))*vlookup($B92,'Outdoor Crop Baseline'!$B:$C,2,false)/10^3*(1+index('Outdoor Crop Production NW'!$K$2:$O$137,match( $B92,'Outdoor Crop Production NW'!$D$2:$D$137,0),match( C$1,'Outdoor Crop Production NW'!$E$1:$I$1,0)))</f>
        <v>319.7661126</v>
      </c>
      <c r="D92" s="76">
        <f t="array" ref="D92">index('Outdoor Crop Seasonality'!$E$2:$P$138,match( $B92,'Outdoor Crop Seasonality'!$B$2:$B$138,0),match(D$2,'Outdoor Crop Seasonality'!$E$1:$P$1,0))*vlookup($B92,'Outdoor Crop Baseline'!$B:$C,2,false)/10^3*(1+index('Outdoor Crop Production NW'!$K$2:$O$137,match( $B92,'Outdoor Crop Production NW'!$D$2:$D$137,0),match( D$1,'Outdoor Crop Production NW'!$E$1:$I$1,0)))</f>
        <v>319.7661126</v>
      </c>
      <c r="E92" s="76">
        <f t="array" ref="E92">index('Outdoor Crop Seasonality'!$E$2:$P$138,match( $B92,'Outdoor Crop Seasonality'!$B$2:$B$138,0),match(E$2,'Outdoor Crop Seasonality'!$E$1:$P$1,0))*vlookup($B92,'Outdoor Crop Baseline'!$B:$C,2,false)/10^3*(1+index('Outdoor Crop Production NW'!$K$2:$O$137,match( $B92,'Outdoor Crop Production NW'!$D$2:$D$137,0),match( E$1,'Outdoor Crop Production NW'!$E$1:$I$1,0)))</f>
        <v>319.7661126</v>
      </c>
      <c r="F92" s="76">
        <f t="array" ref="F92">index('Outdoor Crop Seasonality'!$E$2:$P$138,match( $B92,'Outdoor Crop Seasonality'!$B$2:$B$138,0),match(F$2,'Outdoor Crop Seasonality'!$E$1:$P$1,0))*vlookup($B92,'Outdoor Crop Baseline'!$B:$C,2,false)/10^3*(1+index('Outdoor Crop Production NW'!$K$2:$O$137,match( $B92,'Outdoor Crop Production NW'!$D$2:$D$137,0),match( F$1,'Outdoor Crop Production NW'!$E$1:$I$1,0)))</f>
        <v>319.7661126</v>
      </c>
      <c r="G92" s="76">
        <f t="array" ref="G92">index('Outdoor Crop Seasonality'!$E$2:$P$138,match( $B92,'Outdoor Crop Seasonality'!$B$2:$B$138,0),match(G$2,'Outdoor Crop Seasonality'!$E$1:$P$1,0))*vlookup($B92,'Outdoor Crop Baseline'!$B:$C,2,false)/10^3*(1+index('Outdoor Crop Production NW'!$K$2:$O$137,match( $B92,'Outdoor Crop Production NW'!$D$2:$D$137,0),match( G$1,'Outdoor Crop Production NW'!$E$1:$I$1,0)))</f>
        <v>0</v>
      </c>
      <c r="H92" s="76">
        <f t="array" ref="H92">index('Outdoor Crop Seasonality'!$E$2:$P$138,match( $B92,'Outdoor Crop Seasonality'!$B$2:$B$138,0),match(H$2,'Outdoor Crop Seasonality'!$E$1:$P$1,0))*vlookup($B92,'Outdoor Crop Baseline'!$B:$C,2,false)/10^3*(1+index('Outdoor Crop Production NW'!$K$2:$O$137,match( $B92,'Outdoor Crop Production NW'!$D$2:$D$137,0),match( H$1,'Outdoor Crop Production NW'!$E$1:$I$1,0)))</f>
        <v>1589.23758</v>
      </c>
      <c r="I92" s="76">
        <f t="array" ref="I92">index('Outdoor Crop Seasonality'!$E$2:$P$138,match( $B92,'Outdoor Crop Seasonality'!$B$2:$B$138,0),match(I$2,'Outdoor Crop Seasonality'!$E$1:$P$1,0))*vlookup($B92,'Outdoor Crop Baseline'!$B:$C,2,false)/10^3*(1+index('Outdoor Crop Production NW'!$K$2:$O$137,match( $B92,'Outdoor Crop Production NW'!$D$2:$D$137,0),match( I$1,'Outdoor Crop Production NW'!$E$1:$I$1,0)))</f>
        <v>1589.23758</v>
      </c>
      <c r="J92" s="76">
        <f t="array" ref="J92">index('Outdoor Crop Seasonality'!$E$2:$P$138,match( $B92,'Outdoor Crop Seasonality'!$B$2:$B$138,0),match(J$2,'Outdoor Crop Seasonality'!$E$1:$P$1,0))*vlookup($B92,'Outdoor Crop Baseline'!$B:$C,2,false)/10^3*(1+index('Outdoor Crop Production NW'!$K$2:$O$137,match( $B92,'Outdoor Crop Production NW'!$D$2:$D$137,0),match( J$1,'Outdoor Crop Production NW'!$E$1:$I$1,0)))</f>
        <v>1589.23758</v>
      </c>
      <c r="K92" s="76">
        <f t="array" ref="K92">index('Outdoor Crop Seasonality'!$E$2:$P$138,match( $B92,'Outdoor Crop Seasonality'!$B$2:$B$138,0),match(K$2,'Outdoor Crop Seasonality'!$E$1:$P$1,0))*vlookup($B92,'Outdoor Crop Baseline'!$B:$C,2,false)/10^3*(1+index('Outdoor Crop Production NW'!$K$2:$O$137,match( $B92,'Outdoor Crop Production NW'!$D$2:$D$137,0),match( K$1,'Outdoor Crop Production NW'!$E$1:$I$1,0)))</f>
        <v>1589.23758</v>
      </c>
      <c r="L92" s="76">
        <f t="array" ref="L92">index('Outdoor Crop Seasonality'!$E$2:$P$138,match( $B92,'Outdoor Crop Seasonality'!$B$2:$B$138,0),match(L$2,'Outdoor Crop Seasonality'!$E$1:$P$1,0))*vlookup($B92,'Outdoor Crop Baseline'!$B:$C,2,false)/10^3*(1+index('Outdoor Crop Production NW'!$K$2:$O$137,match( $B92,'Outdoor Crop Production NW'!$D$2:$D$137,0),match( L$1,'Outdoor Crop Production NW'!$E$1:$I$1,0)))</f>
        <v>0</v>
      </c>
      <c r="M92" s="76">
        <f t="array" ref="M92">index('Outdoor Crop Seasonality'!$E$2:$P$138,match( $B92,'Outdoor Crop Seasonality'!$B$2:$B$138,0),match(M$2,'Outdoor Crop Seasonality'!$E$1:$P$1,0))*vlookup($B92,'Outdoor Crop Baseline'!$B:$C,2,false)/10^3*(1+index('Outdoor Crop Production NW'!$K$2:$O$137,match( $B92,'Outdoor Crop Production NW'!$D$2:$D$137,0),match( M$1,'Outdoor Crop Production NW'!$E$1:$I$1,0)))</f>
        <v>0</v>
      </c>
      <c r="N92" s="76">
        <f t="array" ref="N92">index('Outdoor Crop Seasonality'!$E$2:$P$138,match( $B92,'Outdoor Crop Seasonality'!$B$2:$B$138,0),match(N$2,'Outdoor Crop Seasonality'!$E$1:$P$1,0))*vlookup($B92,'Outdoor Crop Baseline'!$B:$C,2,false)/10^3*(1+index('Outdoor Crop Production NW'!$K$2:$O$137,match( $B92,'Outdoor Crop Production NW'!$D$2:$D$137,0),match( N$1,'Outdoor Crop Production NW'!$E$1:$I$1,0)))</f>
        <v>0</v>
      </c>
      <c r="O92" s="77">
        <f t="array" ref="O92">index('Outdoor Crop Seasonality'!$E$2:$P$138,match( $B92,'Outdoor Crop Seasonality'!$B$2:$B$138,0),match(O$2,'Outdoor Crop Seasonality'!$E$1:$P$1,0))*vlookup($B92,'Outdoor Crop Baseline'!$B:$C,2,false)/10^3*(1+index('Outdoor Crop Production NW'!$K$2:$O$137,match( $B92,'Outdoor Crop Production NW'!$D$2:$D$137,0),match( O$1,'Outdoor Crop Production NW'!$E$1:$I$1,0)))</f>
        <v>59.69794677</v>
      </c>
      <c r="P92" s="77">
        <f t="array" ref="P92">index('Outdoor Crop Seasonality'!$E$2:$P$138,match( $B92,'Outdoor Crop Seasonality'!$B$2:$B$138,0),match(P$2,'Outdoor Crop Seasonality'!$E$1:$P$1,0))*vlookup($B92,'Outdoor Crop Baseline'!$B:$C,2,false)/10^3*(1+index('Outdoor Crop Production NW'!$K$2:$O$137,match( $B92,'Outdoor Crop Production NW'!$D$2:$D$137,0),match( P$1,'Outdoor Crop Production NW'!$E$1:$I$1,0)))</f>
        <v>59.69794677</v>
      </c>
      <c r="Q92" s="77">
        <f t="array" ref="Q92">index('Outdoor Crop Seasonality'!$E$2:$P$138,match( $B92,'Outdoor Crop Seasonality'!$B$2:$B$138,0),match(Q$2,'Outdoor Crop Seasonality'!$E$1:$P$1,0))*vlookup($B92,'Outdoor Crop Baseline'!$B:$C,2,false)/10^3*(1+index('Outdoor Crop Production NW'!$K$2:$O$137,match( $B92,'Outdoor Crop Production NW'!$D$2:$D$137,0),match( Q$1,'Outdoor Crop Production NW'!$E$1:$I$1,0)))</f>
        <v>59.69794677</v>
      </c>
      <c r="R92" s="77">
        <f t="array" ref="R92">index('Outdoor Crop Seasonality'!$E$2:$P$138,match( $B92,'Outdoor Crop Seasonality'!$B$2:$B$138,0),match(R$2,'Outdoor Crop Seasonality'!$E$1:$P$1,0))*vlookup($B92,'Outdoor Crop Baseline'!$B:$C,2,false)/10^3*(1+index('Outdoor Crop Production NW'!$K$2:$O$137,match( $B92,'Outdoor Crop Production NW'!$D$2:$D$137,0),match( R$1,'Outdoor Crop Production NW'!$E$1:$I$1,0)))</f>
        <v>59.69794677</v>
      </c>
      <c r="S92" s="77">
        <f t="array" ref="S92">index('Outdoor Crop Seasonality'!$E$2:$P$138,match( $B92,'Outdoor Crop Seasonality'!$B$2:$B$138,0),match(S$2,'Outdoor Crop Seasonality'!$E$1:$P$1,0))*vlookup($B92,'Outdoor Crop Baseline'!$B:$C,2,false)/10^3*(1+index('Outdoor Crop Production NW'!$K$2:$O$137,match( $B92,'Outdoor Crop Production NW'!$D$2:$D$137,0),match( S$1,'Outdoor Crop Production NW'!$E$1:$I$1,0)))</f>
        <v>0</v>
      </c>
      <c r="T92" s="77">
        <f t="array" ref="T92">index('Outdoor Crop Seasonality'!$E$2:$P$138,match( $B92,'Outdoor Crop Seasonality'!$B$2:$B$138,0),match(T$2,'Outdoor Crop Seasonality'!$E$1:$P$1,0))*vlookup($B92,'Outdoor Crop Baseline'!$B:$C,2,false)/10^3*(1+index('Outdoor Crop Production NW'!$K$2:$O$137,match( $B92,'Outdoor Crop Production NW'!$D$2:$D$137,0),match( T$1,'Outdoor Crop Production NW'!$E$1:$I$1,0)))</f>
        <v>296.6987955</v>
      </c>
      <c r="U92" s="77">
        <f t="array" ref="U92">index('Outdoor Crop Seasonality'!$E$2:$P$138,match( $B92,'Outdoor Crop Seasonality'!$B$2:$B$138,0),match(U$2,'Outdoor Crop Seasonality'!$E$1:$P$1,0))*vlookup($B92,'Outdoor Crop Baseline'!$B:$C,2,false)/10^3*(1+index('Outdoor Crop Production NW'!$K$2:$O$137,match( $B92,'Outdoor Crop Production NW'!$D$2:$D$137,0),match( U$1,'Outdoor Crop Production NW'!$E$1:$I$1,0)))</f>
        <v>296.6987955</v>
      </c>
      <c r="V92" s="77">
        <f t="array" ref="V92">index('Outdoor Crop Seasonality'!$E$2:$P$138,match( $B92,'Outdoor Crop Seasonality'!$B$2:$B$138,0),match(V$2,'Outdoor Crop Seasonality'!$E$1:$P$1,0))*vlookup($B92,'Outdoor Crop Baseline'!$B:$C,2,false)/10^3*(1+index('Outdoor Crop Production NW'!$K$2:$O$137,match( $B92,'Outdoor Crop Production NW'!$D$2:$D$137,0),match( V$1,'Outdoor Crop Production NW'!$E$1:$I$1,0)))</f>
        <v>296.6987955</v>
      </c>
      <c r="W92" s="77">
        <f t="array" ref="W92">index('Outdoor Crop Seasonality'!$E$2:$P$138,match( $B92,'Outdoor Crop Seasonality'!$B$2:$B$138,0),match(W$2,'Outdoor Crop Seasonality'!$E$1:$P$1,0))*vlookup($B92,'Outdoor Crop Baseline'!$B:$C,2,false)/10^3*(1+index('Outdoor Crop Production NW'!$K$2:$O$137,match( $B92,'Outdoor Crop Production NW'!$D$2:$D$137,0),match( W$1,'Outdoor Crop Production NW'!$E$1:$I$1,0)))</f>
        <v>296.6987955</v>
      </c>
      <c r="X92" s="77">
        <f t="array" ref="X92">index('Outdoor Crop Seasonality'!$E$2:$P$138,match( $B92,'Outdoor Crop Seasonality'!$B$2:$B$138,0),match(X$2,'Outdoor Crop Seasonality'!$E$1:$P$1,0))*vlookup($B92,'Outdoor Crop Baseline'!$B:$C,2,false)/10^3*(1+index('Outdoor Crop Production NW'!$K$2:$O$137,match( $B92,'Outdoor Crop Production NW'!$D$2:$D$137,0),match( X$1,'Outdoor Crop Production NW'!$E$1:$I$1,0)))</f>
        <v>0</v>
      </c>
      <c r="Y92" s="77">
        <f t="array" ref="Y92">index('Outdoor Crop Seasonality'!$E$2:$P$138,match( $B92,'Outdoor Crop Seasonality'!$B$2:$B$138,0),match(Y$2,'Outdoor Crop Seasonality'!$E$1:$P$1,0))*vlookup($B92,'Outdoor Crop Baseline'!$B:$C,2,false)/10^3*(1+index('Outdoor Crop Production NW'!$K$2:$O$137,match( $B92,'Outdoor Crop Production NW'!$D$2:$D$137,0),match( Y$1,'Outdoor Crop Production NW'!$E$1:$I$1,0)))</f>
        <v>0</v>
      </c>
      <c r="Z92" s="77">
        <f t="array" ref="Z92">index('Outdoor Crop Seasonality'!$E$2:$P$138,match( $B92,'Outdoor Crop Seasonality'!$B$2:$B$138,0),match(Z$2,'Outdoor Crop Seasonality'!$E$1:$P$1,0))*vlookup($B92,'Outdoor Crop Baseline'!$B:$C,2,false)/10^3*(1+index('Outdoor Crop Production NW'!$K$2:$O$137,match( $B92,'Outdoor Crop Production NW'!$D$2:$D$137,0),match( Z$1,'Outdoor Crop Production NW'!$E$1:$I$1,0)))</f>
        <v>0</v>
      </c>
    </row>
    <row r="93">
      <c r="A93" s="13" t="s">
        <v>214</v>
      </c>
      <c r="B93" s="13" t="s">
        <v>215</v>
      </c>
      <c r="C93" s="76">
        <f t="array" ref="C93">index('Outdoor Crop Seasonality'!$E$2:$P$138,match( $B93,'Outdoor Crop Seasonality'!$B$2:$B$138,0),match(C$2,'Outdoor Crop Seasonality'!$E$1:$P$1,0))*vlookup($B93,'Outdoor Crop Baseline'!$B:$C,2,false)/10^3*(1+index('Outdoor Crop Production NW'!$K$2:$O$137,match( $B93,'Outdoor Crop Production NW'!$D$2:$D$137,0),match( C$1,'Outdoor Crop Production NW'!$E$1:$I$1,0)))</f>
        <v>77.52492887</v>
      </c>
      <c r="D93" s="76">
        <f t="array" ref="D93">index('Outdoor Crop Seasonality'!$E$2:$P$138,match( $B93,'Outdoor Crop Seasonality'!$B$2:$B$138,0),match(D$2,'Outdoor Crop Seasonality'!$E$1:$P$1,0))*vlookup($B93,'Outdoor Crop Baseline'!$B:$C,2,false)/10^3*(1+index('Outdoor Crop Production NW'!$K$2:$O$137,match( $B93,'Outdoor Crop Production NW'!$D$2:$D$137,0),match( D$1,'Outdoor Crop Production NW'!$E$1:$I$1,0)))</f>
        <v>77.52492887</v>
      </c>
      <c r="E93" s="76">
        <f t="array" ref="E93">index('Outdoor Crop Seasonality'!$E$2:$P$138,match( $B93,'Outdoor Crop Seasonality'!$B$2:$B$138,0),match(E$2,'Outdoor Crop Seasonality'!$E$1:$P$1,0))*vlookup($B93,'Outdoor Crop Baseline'!$B:$C,2,false)/10^3*(1+index('Outdoor Crop Production NW'!$K$2:$O$137,match( $B93,'Outdoor Crop Production NW'!$D$2:$D$137,0),match( E$1,'Outdoor Crop Production NW'!$E$1:$I$1,0)))</f>
        <v>135.7744366</v>
      </c>
      <c r="F93" s="76">
        <f t="array" ref="F93">index('Outdoor Crop Seasonality'!$E$2:$P$138,match( $B93,'Outdoor Crop Seasonality'!$B$2:$B$138,0),match(F$2,'Outdoor Crop Seasonality'!$E$1:$P$1,0))*vlookup($B93,'Outdoor Crop Baseline'!$B:$C,2,false)/10^3*(1+index('Outdoor Crop Production NW'!$K$2:$O$137,match( $B93,'Outdoor Crop Production NW'!$D$2:$D$137,0),match( F$1,'Outdoor Crop Production NW'!$E$1:$I$1,0)))</f>
        <v>135.7744366</v>
      </c>
      <c r="G93" s="76">
        <f t="array" ref="G93">index('Outdoor Crop Seasonality'!$E$2:$P$138,match( $B93,'Outdoor Crop Seasonality'!$B$2:$B$138,0),match(G$2,'Outdoor Crop Seasonality'!$E$1:$P$1,0))*vlookup($B93,'Outdoor Crop Baseline'!$B:$C,2,false)/10^3*(1+index('Outdoor Crop Production NW'!$K$2:$O$137,match( $B93,'Outdoor Crop Production NW'!$D$2:$D$137,0),match( G$1,'Outdoor Crop Production NW'!$E$1:$I$1,0)))</f>
        <v>58.2495077</v>
      </c>
      <c r="H93" s="76">
        <f t="array" ref="H93">index('Outdoor Crop Seasonality'!$E$2:$P$138,match( $B93,'Outdoor Crop Seasonality'!$B$2:$B$138,0),match(H$2,'Outdoor Crop Seasonality'!$E$1:$P$1,0))*vlookup($B93,'Outdoor Crop Baseline'!$B:$C,2,false)/10^3*(1+index('Outdoor Crop Production NW'!$K$2:$O$137,match( $B93,'Outdoor Crop Production NW'!$D$2:$D$137,0),match( H$1,'Outdoor Crop Production NW'!$E$1:$I$1,0)))</f>
        <v>15197.73877</v>
      </c>
      <c r="I93" s="76">
        <f t="array" ref="I93">index('Outdoor Crop Seasonality'!$E$2:$P$138,match( $B93,'Outdoor Crop Seasonality'!$B$2:$B$138,0),match(I$2,'Outdoor Crop Seasonality'!$E$1:$P$1,0))*vlookup($B93,'Outdoor Crop Baseline'!$B:$C,2,false)/10^3*(1+index('Outdoor Crop Production NW'!$K$2:$O$137,match( $B93,'Outdoor Crop Production NW'!$D$2:$D$137,0),match( I$1,'Outdoor Crop Production NW'!$E$1:$I$1,0)))</f>
        <v>15139.48926</v>
      </c>
      <c r="J93" s="76">
        <f t="array" ref="J93">index('Outdoor Crop Seasonality'!$E$2:$P$138,match( $B93,'Outdoor Crop Seasonality'!$B$2:$B$138,0),match(J$2,'Outdoor Crop Seasonality'!$E$1:$P$1,0))*vlookup($B93,'Outdoor Crop Baseline'!$B:$C,2,false)/10^3*(1+index('Outdoor Crop Production NW'!$K$2:$O$137,match( $B93,'Outdoor Crop Production NW'!$D$2:$D$137,0),match( J$1,'Outdoor Crop Production NW'!$E$1:$I$1,0)))</f>
        <v>15139.48926</v>
      </c>
      <c r="K93" s="76">
        <f t="array" ref="K93">index('Outdoor Crop Seasonality'!$E$2:$P$138,match( $B93,'Outdoor Crop Seasonality'!$B$2:$B$138,0),match(K$2,'Outdoor Crop Seasonality'!$E$1:$P$1,0))*vlookup($B93,'Outdoor Crop Baseline'!$B:$C,2,false)/10^3*(1+index('Outdoor Crop Production NW'!$K$2:$O$137,match( $B93,'Outdoor Crop Production NW'!$D$2:$D$137,0),match( K$1,'Outdoor Crop Production NW'!$E$1:$I$1,0)))</f>
        <v>15139.48926</v>
      </c>
      <c r="L93" s="76">
        <f t="array" ref="L93">index('Outdoor Crop Seasonality'!$E$2:$P$138,match( $B93,'Outdoor Crop Seasonality'!$B$2:$B$138,0),match(L$2,'Outdoor Crop Seasonality'!$E$1:$P$1,0))*vlookup($B93,'Outdoor Crop Baseline'!$B:$C,2,false)/10^3*(1+index('Outdoor Crop Production NW'!$K$2:$O$137,match( $B93,'Outdoor Crop Production NW'!$D$2:$D$137,0),match( L$1,'Outdoor Crop Production NW'!$E$1:$I$1,0)))</f>
        <v>0</v>
      </c>
      <c r="M93" s="76">
        <f t="array" ref="M93">index('Outdoor Crop Seasonality'!$E$2:$P$138,match( $B93,'Outdoor Crop Seasonality'!$B$2:$B$138,0),match(M$2,'Outdoor Crop Seasonality'!$E$1:$P$1,0))*vlookup($B93,'Outdoor Crop Baseline'!$B:$C,2,false)/10^3*(1+index('Outdoor Crop Production NW'!$K$2:$O$137,match( $B93,'Outdoor Crop Production NW'!$D$2:$D$137,0),match( M$1,'Outdoor Crop Production NW'!$E$1:$I$1,0)))</f>
        <v>0</v>
      </c>
      <c r="N93" s="76">
        <f t="array" ref="N93">index('Outdoor Crop Seasonality'!$E$2:$P$138,match( $B93,'Outdoor Crop Seasonality'!$B$2:$B$138,0),match(N$2,'Outdoor Crop Seasonality'!$E$1:$P$1,0))*vlookup($B93,'Outdoor Crop Baseline'!$B:$C,2,false)/10^3*(1+index('Outdoor Crop Production NW'!$K$2:$O$137,match( $B93,'Outdoor Crop Production NW'!$D$2:$D$137,0),match( N$1,'Outdoor Crop Production NW'!$E$1:$I$1,0)))</f>
        <v>0</v>
      </c>
      <c r="O93" s="77">
        <f t="array" ref="O93">index('Outdoor Crop Seasonality'!$E$2:$P$138,match( $B93,'Outdoor Crop Seasonality'!$B$2:$B$138,0),match(O$2,'Outdoor Crop Seasonality'!$E$1:$P$1,0))*vlookup($B93,'Outdoor Crop Baseline'!$B:$C,2,false)/10^3*(1+index('Outdoor Crop Production NW'!$K$2:$O$137,match( $B93,'Outdoor Crop Production NW'!$D$2:$D$137,0),match( O$1,'Outdoor Crop Production NW'!$E$1:$I$1,0)))</f>
        <v>21.27549349</v>
      </c>
      <c r="P93" s="77">
        <f t="array" ref="P93">index('Outdoor Crop Seasonality'!$E$2:$P$138,match( $B93,'Outdoor Crop Seasonality'!$B$2:$B$138,0),match(P$2,'Outdoor Crop Seasonality'!$E$1:$P$1,0))*vlookup($B93,'Outdoor Crop Baseline'!$B:$C,2,false)/10^3*(1+index('Outdoor Crop Production NW'!$K$2:$O$137,match( $B93,'Outdoor Crop Production NW'!$D$2:$D$137,0),match( P$1,'Outdoor Crop Production NW'!$E$1:$I$1,0)))</f>
        <v>21.27549349</v>
      </c>
      <c r="Q93" s="77">
        <f t="array" ref="Q93">index('Outdoor Crop Seasonality'!$E$2:$P$138,match( $B93,'Outdoor Crop Seasonality'!$B$2:$B$138,0),match(Q$2,'Outdoor Crop Seasonality'!$E$1:$P$1,0))*vlookup($B93,'Outdoor Crop Baseline'!$B:$C,2,false)/10^3*(1+index('Outdoor Crop Production NW'!$K$2:$O$137,match( $B93,'Outdoor Crop Production NW'!$D$2:$D$137,0),match( Q$1,'Outdoor Crop Production NW'!$E$1:$I$1,0)))</f>
        <v>37.26115179</v>
      </c>
      <c r="R93" s="77">
        <f t="array" ref="R93">index('Outdoor Crop Seasonality'!$E$2:$P$138,match( $B93,'Outdoor Crop Seasonality'!$B$2:$B$138,0),match(R$2,'Outdoor Crop Seasonality'!$E$1:$P$1,0))*vlookup($B93,'Outdoor Crop Baseline'!$B:$C,2,false)/10^3*(1+index('Outdoor Crop Production NW'!$K$2:$O$137,match( $B93,'Outdoor Crop Production NW'!$D$2:$D$137,0),match( R$1,'Outdoor Crop Production NW'!$E$1:$I$1,0)))</f>
        <v>37.26115179</v>
      </c>
      <c r="S93" s="77">
        <f t="array" ref="S93">index('Outdoor Crop Seasonality'!$E$2:$P$138,match( $B93,'Outdoor Crop Seasonality'!$B$2:$B$138,0),match(S$2,'Outdoor Crop Seasonality'!$E$1:$P$1,0))*vlookup($B93,'Outdoor Crop Baseline'!$B:$C,2,false)/10^3*(1+index('Outdoor Crop Production NW'!$K$2:$O$137,match( $B93,'Outdoor Crop Production NW'!$D$2:$D$137,0),match( S$1,'Outdoor Crop Production NW'!$E$1:$I$1,0)))</f>
        <v>15.98565829</v>
      </c>
      <c r="T93" s="77">
        <f t="array" ref="T93">index('Outdoor Crop Seasonality'!$E$2:$P$138,match( $B93,'Outdoor Crop Seasonality'!$B$2:$B$138,0),match(T$2,'Outdoor Crop Seasonality'!$E$1:$P$1,0))*vlookup($B93,'Outdoor Crop Baseline'!$B:$C,2,false)/10^3*(1+index('Outdoor Crop Production NW'!$K$2:$O$137,match( $B93,'Outdoor Crop Production NW'!$D$2:$D$137,0),match( T$1,'Outdoor Crop Production NW'!$E$1:$I$1,0)))</f>
        <v>4170.779606</v>
      </c>
      <c r="U93" s="77">
        <f t="array" ref="U93">index('Outdoor Crop Seasonality'!$E$2:$P$138,match( $B93,'Outdoor Crop Seasonality'!$B$2:$B$138,0),match(U$2,'Outdoor Crop Seasonality'!$E$1:$P$1,0))*vlookup($B93,'Outdoor Crop Baseline'!$B:$C,2,false)/10^3*(1+index('Outdoor Crop Production NW'!$K$2:$O$137,match( $B93,'Outdoor Crop Production NW'!$D$2:$D$137,0),match( U$1,'Outdoor Crop Production NW'!$E$1:$I$1,0)))</f>
        <v>4154.793947</v>
      </c>
      <c r="V93" s="77">
        <f t="array" ref="V93">index('Outdoor Crop Seasonality'!$E$2:$P$138,match( $B93,'Outdoor Crop Seasonality'!$B$2:$B$138,0),match(V$2,'Outdoor Crop Seasonality'!$E$1:$P$1,0))*vlookup($B93,'Outdoor Crop Baseline'!$B:$C,2,false)/10^3*(1+index('Outdoor Crop Production NW'!$K$2:$O$137,match( $B93,'Outdoor Crop Production NW'!$D$2:$D$137,0),match( V$1,'Outdoor Crop Production NW'!$E$1:$I$1,0)))</f>
        <v>4154.793947</v>
      </c>
      <c r="W93" s="77">
        <f t="array" ref="W93">index('Outdoor Crop Seasonality'!$E$2:$P$138,match( $B93,'Outdoor Crop Seasonality'!$B$2:$B$138,0),match(W$2,'Outdoor Crop Seasonality'!$E$1:$P$1,0))*vlookup($B93,'Outdoor Crop Baseline'!$B:$C,2,false)/10^3*(1+index('Outdoor Crop Production NW'!$K$2:$O$137,match( $B93,'Outdoor Crop Production NW'!$D$2:$D$137,0),match( W$1,'Outdoor Crop Production NW'!$E$1:$I$1,0)))</f>
        <v>4154.793947</v>
      </c>
      <c r="X93" s="77">
        <f t="array" ref="X93">index('Outdoor Crop Seasonality'!$E$2:$P$138,match( $B93,'Outdoor Crop Seasonality'!$B$2:$B$138,0),match(X$2,'Outdoor Crop Seasonality'!$E$1:$P$1,0))*vlookup($B93,'Outdoor Crop Baseline'!$B:$C,2,false)/10^3*(1+index('Outdoor Crop Production NW'!$K$2:$O$137,match( $B93,'Outdoor Crop Production NW'!$D$2:$D$137,0),match( X$1,'Outdoor Crop Production NW'!$E$1:$I$1,0)))</f>
        <v>0</v>
      </c>
      <c r="Y93" s="77">
        <f t="array" ref="Y93">index('Outdoor Crop Seasonality'!$E$2:$P$138,match( $B93,'Outdoor Crop Seasonality'!$B$2:$B$138,0),match(Y$2,'Outdoor Crop Seasonality'!$E$1:$P$1,0))*vlookup($B93,'Outdoor Crop Baseline'!$B:$C,2,false)/10^3*(1+index('Outdoor Crop Production NW'!$K$2:$O$137,match( $B93,'Outdoor Crop Production NW'!$D$2:$D$137,0),match( Y$1,'Outdoor Crop Production NW'!$E$1:$I$1,0)))</f>
        <v>0</v>
      </c>
      <c r="Z93" s="77">
        <f t="array" ref="Z93">index('Outdoor Crop Seasonality'!$E$2:$P$138,match( $B93,'Outdoor Crop Seasonality'!$B$2:$B$138,0),match(Z$2,'Outdoor Crop Seasonality'!$E$1:$P$1,0))*vlookup($B93,'Outdoor Crop Baseline'!$B:$C,2,false)/10^3*(1+index('Outdoor Crop Production NW'!$K$2:$O$137,match( $B93,'Outdoor Crop Production NW'!$D$2:$D$137,0),match( Z$1,'Outdoor Crop Production NW'!$E$1:$I$1,0)))</f>
        <v>0</v>
      </c>
    </row>
    <row r="94">
      <c r="A94" s="13" t="s">
        <v>216</v>
      </c>
      <c r="B94" s="13" t="s">
        <v>217</v>
      </c>
      <c r="C94" s="76">
        <f t="array" ref="C94">index('Outdoor Crop Seasonality'!$E$2:$P$138,match( $B94,'Outdoor Crop Seasonality'!$B$2:$B$138,0),match(C$2,'Outdoor Crop Seasonality'!$E$1:$P$1,0))*vlookup($B94,'Outdoor Crop Baseline'!$B:$C,2,false)/10^3*(1+index('Outdoor Crop Production NW'!$K$2:$O$137,match( $B94,'Outdoor Crop Production NW'!$D$2:$D$137,0),match( C$1,'Outdoor Crop Production NW'!$E$1:$I$1,0)))</f>
        <v>0.09466233189</v>
      </c>
      <c r="D94" s="76">
        <f t="array" ref="D94">index('Outdoor Crop Seasonality'!$E$2:$P$138,match( $B94,'Outdoor Crop Seasonality'!$B$2:$B$138,0),match(D$2,'Outdoor Crop Seasonality'!$E$1:$P$1,0))*vlookup($B94,'Outdoor Crop Baseline'!$B:$C,2,false)/10^3*(1+index('Outdoor Crop Production NW'!$K$2:$O$137,match( $B94,'Outdoor Crop Production NW'!$D$2:$D$137,0),match( D$1,'Outdoor Crop Production NW'!$E$1:$I$1,0)))</f>
        <v>0.09466233189</v>
      </c>
      <c r="E94" s="76">
        <f t="array" ref="E94">index('Outdoor Crop Seasonality'!$E$2:$P$138,match( $B94,'Outdoor Crop Seasonality'!$B$2:$B$138,0),match(E$2,'Outdoor Crop Seasonality'!$E$1:$P$1,0))*vlookup($B94,'Outdoor Crop Baseline'!$B:$C,2,false)/10^3*(1+index('Outdoor Crop Production NW'!$K$2:$O$137,match( $B94,'Outdoor Crop Production NW'!$D$2:$D$137,0),match( E$1,'Outdoor Crop Production NW'!$E$1:$I$1,0)))</f>
        <v>4.726401485</v>
      </c>
      <c r="F94" s="76">
        <f t="array" ref="F94">index('Outdoor Crop Seasonality'!$E$2:$P$138,match( $B94,'Outdoor Crop Seasonality'!$B$2:$B$138,0),match(F$2,'Outdoor Crop Seasonality'!$E$1:$P$1,0))*vlookup($B94,'Outdoor Crop Baseline'!$B:$C,2,false)/10^3*(1+index('Outdoor Crop Production NW'!$K$2:$O$137,match( $B94,'Outdoor Crop Production NW'!$D$2:$D$137,0),match( F$1,'Outdoor Crop Production NW'!$E$1:$I$1,0)))</f>
        <v>4.726401485</v>
      </c>
      <c r="G94" s="76">
        <f t="array" ref="G94">index('Outdoor Crop Seasonality'!$E$2:$P$138,match( $B94,'Outdoor Crop Seasonality'!$B$2:$B$138,0),match(G$2,'Outdoor Crop Seasonality'!$E$1:$P$1,0))*vlookup($B94,'Outdoor Crop Baseline'!$B:$C,2,false)/10^3*(1+index('Outdoor Crop Production NW'!$K$2:$O$137,match( $B94,'Outdoor Crop Production NW'!$D$2:$D$137,0),match( G$1,'Outdoor Crop Production NW'!$E$1:$I$1,0)))</f>
        <v>4.631739153</v>
      </c>
      <c r="H94" s="76">
        <f t="array" ref="H94">index('Outdoor Crop Seasonality'!$E$2:$P$138,match( $B94,'Outdoor Crop Seasonality'!$B$2:$B$138,0),match(H$2,'Outdoor Crop Seasonality'!$E$1:$P$1,0))*vlookup($B94,'Outdoor Crop Baseline'!$B:$C,2,false)/10^3*(1+index('Outdoor Crop Production NW'!$K$2:$O$137,match( $B94,'Outdoor Crop Production NW'!$D$2:$D$137,0),match( H$1,'Outdoor Crop Production NW'!$E$1:$I$1,0)))</f>
        <v>6.583373221</v>
      </c>
      <c r="I94" s="76">
        <f t="array" ref="I94">index('Outdoor Crop Seasonality'!$E$2:$P$138,match( $B94,'Outdoor Crop Seasonality'!$B$2:$B$138,0),match(I$2,'Outdoor Crop Seasonality'!$E$1:$P$1,0))*vlookup($B94,'Outdoor Crop Baseline'!$B:$C,2,false)/10^3*(1+index('Outdoor Crop Production NW'!$K$2:$O$137,match( $B94,'Outdoor Crop Production NW'!$D$2:$D$137,0),match( I$1,'Outdoor Crop Production NW'!$E$1:$I$1,0)))</f>
        <v>1.951634068</v>
      </c>
      <c r="J94" s="76">
        <f t="array" ref="J94">index('Outdoor Crop Seasonality'!$E$2:$P$138,match( $B94,'Outdoor Crop Seasonality'!$B$2:$B$138,0),match(J$2,'Outdoor Crop Seasonality'!$E$1:$P$1,0))*vlookup($B94,'Outdoor Crop Baseline'!$B:$C,2,false)/10^3*(1+index('Outdoor Crop Production NW'!$K$2:$O$137,match( $B94,'Outdoor Crop Production NW'!$D$2:$D$137,0),match( J$1,'Outdoor Crop Production NW'!$E$1:$I$1,0)))</f>
        <v>1.951634068</v>
      </c>
      <c r="K94" s="76">
        <f t="array" ref="K94">index('Outdoor Crop Seasonality'!$E$2:$P$138,match( $B94,'Outdoor Crop Seasonality'!$B$2:$B$138,0),match(K$2,'Outdoor Crop Seasonality'!$E$1:$P$1,0))*vlookup($B94,'Outdoor Crop Baseline'!$B:$C,2,false)/10^3*(1+index('Outdoor Crop Production NW'!$K$2:$O$137,match( $B94,'Outdoor Crop Production NW'!$D$2:$D$137,0),match( K$1,'Outdoor Crop Production NW'!$E$1:$I$1,0)))</f>
        <v>1.951634068</v>
      </c>
      <c r="L94" s="76">
        <f t="array" ref="L94">index('Outdoor Crop Seasonality'!$E$2:$P$138,match( $B94,'Outdoor Crop Seasonality'!$B$2:$B$138,0),match(L$2,'Outdoor Crop Seasonality'!$E$1:$P$1,0))*vlookup($B94,'Outdoor Crop Baseline'!$B:$C,2,false)/10^3*(1+index('Outdoor Crop Production NW'!$K$2:$O$137,match( $B94,'Outdoor Crop Production NW'!$D$2:$D$137,0),match( L$1,'Outdoor Crop Production NW'!$E$1:$I$1,0)))</f>
        <v>0</v>
      </c>
      <c r="M94" s="76">
        <f t="array" ref="M94">index('Outdoor Crop Seasonality'!$E$2:$P$138,match( $B94,'Outdoor Crop Seasonality'!$B$2:$B$138,0),match(M$2,'Outdoor Crop Seasonality'!$E$1:$P$1,0))*vlookup($B94,'Outdoor Crop Baseline'!$B:$C,2,false)/10^3*(1+index('Outdoor Crop Production NW'!$K$2:$O$137,match( $B94,'Outdoor Crop Production NW'!$D$2:$D$137,0),match( M$1,'Outdoor Crop Production NW'!$E$1:$I$1,0)))</f>
        <v>0</v>
      </c>
      <c r="N94" s="76">
        <f t="array" ref="N94">index('Outdoor Crop Seasonality'!$E$2:$P$138,match( $B94,'Outdoor Crop Seasonality'!$B$2:$B$138,0),match(N$2,'Outdoor Crop Seasonality'!$E$1:$P$1,0))*vlookup($B94,'Outdoor Crop Baseline'!$B:$C,2,false)/10^3*(1+index('Outdoor Crop Production NW'!$K$2:$O$137,match( $B94,'Outdoor Crop Production NW'!$D$2:$D$137,0),match( N$1,'Outdoor Crop Production NW'!$E$1:$I$1,0)))</f>
        <v>0</v>
      </c>
      <c r="O94" s="77">
        <f t="array" ref="O94">index('Outdoor Crop Seasonality'!$E$2:$P$138,match( $B94,'Outdoor Crop Seasonality'!$B$2:$B$138,0),match(O$2,'Outdoor Crop Seasonality'!$E$1:$P$1,0))*vlookup($B94,'Outdoor Crop Baseline'!$B:$C,2,false)/10^3*(1+index('Outdoor Crop Production NW'!$K$2:$O$137,match( $B94,'Outdoor Crop Production NW'!$D$2:$D$137,0),match( O$1,'Outdoor Crop Production NW'!$E$1:$I$1,0)))</f>
        <v>0</v>
      </c>
      <c r="P94" s="77">
        <f t="array" ref="P94">index('Outdoor Crop Seasonality'!$E$2:$P$138,match( $B94,'Outdoor Crop Seasonality'!$B$2:$B$138,0),match(P$2,'Outdoor Crop Seasonality'!$E$1:$P$1,0))*vlookup($B94,'Outdoor Crop Baseline'!$B:$C,2,false)/10^3*(1+index('Outdoor Crop Production NW'!$K$2:$O$137,match( $B94,'Outdoor Crop Production NW'!$D$2:$D$137,0),match( P$1,'Outdoor Crop Production NW'!$E$1:$I$1,0)))</f>
        <v>0</v>
      </c>
      <c r="Q94" s="77">
        <f t="array" ref="Q94">index('Outdoor Crop Seasonality'!$E$2:$P$138,match( $B94,'Outdoor Crop Seasonality'!$B$2:$B$138,0),match(Q$2,'Outdoor Crop Seasonality'!$E$1:$P$1,0))*vlookup($B94,'Outdoor Crop Baseline'!$B:$C,2,false)/10^3*(1+index('Outdoor Crop Production NW'!$K$2:$O$137,match( $B94,'Outdoor Crop Production NW'!$D$2:$D$137,0),match( Q$1,'Outdoor Crop Production NW'!$E$1:$I$1,0)))</f>
        <v>0</v>
      </c>
      <c r="R94" s="77">
        <f t="array" ref="R94">index('Outdoor Crop Seasonality'!$E$2:$P$138,match( $B94,'Outdoor Crop Seasonality'!$B$2:$B$138,0),match(R$2,'Outdoor Crop Seasonality'!$E$1:$P$1,0))*vlookup($B94,'Outdoor Crop Baseline'!$B:$C,2,false)/10^3*(1+index('Outdoor Crop Production NW'!$K$2:$O$137,match( $B94,'Outdoor Crop Production NW'!$D$2:$D$137,0),match( R$1,'Outdoor Crop Production NW'!$E$1:$I$1,0)))</f>
        <v>0</v>
      </c>
      <c r="S94" s="77">
        <f t="array" ref="S94">index('Outdoor Crop Seasonality'!$E$2:$P$138,match( $B94,'Outdoor Crop Seasonality'!$B$2:$B$138,0),match(S$2,'Outdoor Crop Seasonality'!$E$1:$P$1,0))*vlookup($B94,'Outdoor Crop Baseline'!$B:$C,2,false)/10^3*(1+index('Outdoor Crop Production NW'!$K$2:$O$137,match( $B94,'Outdoor Crop Production NW'!$D$2:$D$137,0),match( S$1,'Outdoor Crop Production NW'!$E$1:$I$1,0)))</f>
        <v>0</v>
      </c>
      <c r="T94" s="77">
        <f t="array" ref="T94">index('Outdoor Crop Seasonality'!$E$2:$P$138,match( $B94,'Outdoor Crop Seasonality'!$B$2:$B$138,0),match(T$2,'Outdoor Crop Seasonality'!$E$1:$P$1,0))*vlookup($B94,'Outdoor Crop Baseline'!$B:$C,2,false)/10^3*(1+index('Outdoor Crop Production NW'!$K$2:$O$137,match( $B94,'Outdoor Crop Production NW'!$D$2:$D$137,0),match( T$1,'Outdoor Crop Production NW'!$E$1:$I$1,0)))</f>
        <v>0</v>
      </c>
      <c r="U94" s="77">
        <f t="array" ref="U94">index('Outdoor Crop Seasonality'!$E$2:$P$138,match( $B94,'Outdoor Crop Seasonality'!$B$2:$B$138,0),match(U$2,'Outdoor Crop Seasonality'!$E$1:$P$1,0))*vlookup($B94,'Outdoor Crop Baseline'!$B:$C,2,false)/10^3*(1+index('Outdoor Crop Production NW'!$K$2:$O$137,match( $B94,'Outdoor Crop Production NW'!$D$2:$D$137,0),match( U$1,'Outdoor Crop Production NW'!$E$1:$I$1,0)))</f>
        <v>0</v>
      </c>
      <c r="V94" s="77">
        <f t="array" ref="V94">index('Outdoor Crop Seasonality'!$E$2:$P$138,match( $B94,'Outdoor Crop Seasonality'!$B$2:$B$138,0),match(V$2,'Outdoor Crop Seasonality'!$E$1:$P$1,0))*vlookup($B94,'Outdoor Crop Baseline'!$B:$C,2,false)/10^3*(1+index('Outdoor Crop Production NW'!$K$2:$O$137,match( $B94,'Outdoor Crop Production NW'!$D$2:$D$137,0),match( V$1,'Outdoor Crop Production NW'!$E$1:$I$1,0)))</f>
        <v>0</v>
      </c>
      <c r="W94" s="77">
        <f t="array" ref="W94">index('Outdoor Crop Seasonality'!$E$2:$P$138,match( $B94,'Outdoor Crop Seasonality'!$B$2:$B$138,0),match(W$2,'Outdoor Crop Seasonality'!$E$1:$P$1,0))*vlookup($B94,'Outdoor Crop Baseline'!$B:$C,2,false)/10^3*(1+index('Outdoor Crop Production NW'!$K$2:$O$137,match( $B94,'Outdoor Crop Production NW'!$D$2:$D$137,0),match( W$1,'Outdoor Crop Production NW'!$E$1:$I$1,0)))</f>
        <v>0</v>
      </c>
      <c r="X94" s="77">
        <f t="array" ref="X94">index('Outdoor Crop Seasonality'!$E$2:$P$138,match( $B94,'Outdoor Crop Seasonality'!$B$2:$B$138,0),match(X$2,'Outdoor Crop Seasonality'!$E$1:$P$1,0))*vlookup($B94,'Outdoor Crop Baseline'!$B:$C,2,false)/10^3*(1+index('Outdoor Crop Production NW'!$K$2:$O$137,match( $B94,'Outdoor Crop Production NW'!$D$2:$D$137,0),match( X$1,'Outdoor Crop Production NW'!$E$1:$I$1,0)))</f>
        <v>0</v>
      </c>
      <c r="Y94" s="77">
        <f t="array" ref="Y94">index('Outdoor Crop Seasonality'!$E$2:$P$138,match( $B94,'Outdoor Crop Seasonality'!$B$2:$B$138,0),match(Y$2,'Outdoor Crop Seasonality'!$E$1:$P$1,0))*vlookup($B94,'Outdoor Crop Baseline'!$B:$C,2,false)/10^3*(1+index('Outdoor Crop Production NW'!$K$2:$O$137,match( $B94,'Outdoor Crop Production NW'!$D$2:$D$137,0),match( Y$1,'Outdoor Crop Production NW'!$E$1:$I$1,0)))</f>
        <v>0</v>
      </c>
      <c r="Z94" s="77">
        <f t="array" ref="Z94">index('Outdoor Crop Seasonality'!$E$2:$P$138,match( $B94,'Outdoor Crop Seasonality'!$B$2:$B$138,0),match(Z$2,'Outdoor Crop Seasonality'!$E$1:$P$1,0))*vlookup($B94,'Outdoor Crop Baseline'!$B:$C,2,false)/10^3*(1+index('Outdoor Crop Production NW'!$K$2:$O$137,match( $B94,'Outdoor Crop Production NW'!$D$2:$D$137,0),match( Z$1,'Outdoor Crop Production NW'!$E$1:$I$1,0)))</f>
        <v>0</v>
      </c>
    </row>
    <row r="95">
      <c r="A95" s="13" t="s">
        <v>218</v>
      </c>
      <c r="B95" s="13" t="s">
        <v>219</v>
      </c>
      <c r="C95" s="76">
        <f t="array" ref="C95">index('Outdoor Crop Seasonality'!$E$2:$P$138,match( $B95,'Outdoor Crop Seasonality'!$B$2:$B$138,0),match(C$2,'Outdoor Crop Seasonality'!$E$1:$P$1,0))*vlookup($B95,'Outdoor Crop Baseline'!$B:$C,2,false)/10^3*(1+index('Outdoor Crop Production NW'!$K$2:$O$137,match( $B95,'Outdoor Crop Production NW'!$D$2:$D$137,0),match( C$1,'Outdoor Crop Production NW'!$E$1:$I$1,0)))</f>
        <v>0</v>
      </c>
      <c r="D95" s="76">
        <f t="array" ref="D95">index('Outdoor Crop Seasonality'!$E$2:$P$138,match( $B95,'Outdoor Crop Seasonality'!$B$2:$B$138,0),match(D$2,'Outdoor Crop Seasonality'!$E$1:$P$1,0))*vlookup($B95,'Outdoor Crop Baseline'!$B:$C,2,false)/10^3*(1+index('Outdoor Crop Production NW'!$K$2:$O$137,match( $B95,'Outdoor Crop Production NW'!$D$2:$D$137,0),match( D$1,'Outdoor Crop Production NW'!$E$1:$I$1,0)))</f>
        <v>0</v>
      </c>
      <c r="E95" s="76">
        <f t="array" ref="E95">index('Outdoor Crop Seasonality'!$E$2:$P$138,match( $B95,'Outdoor Crop Seasonality'!$B$2:$B$138,0),match(E$2,'Outdoor Crop Seasonality'!$E$1:$P$1,0))*vlookup($B95,'Outdoor Crop Baseline'!$B:$C,2,false)/10^3*(1+index('Outdoor Crop Production NW'!$K$2:$O$137,match( $B95,'Outdoor Crop Production NW'!$D$2:$D$137,0),match( E$1,'Outdoor Crop Production NW'!$E$1:$I$1,0)))</f>
        <v>0</v>
      </c>
      <c r="F95" s="76">
        <f t="array" ref="F95">index('Outdoor Crop Seasonality'!$E$2:$P$138,match( $B95,'Outdoor Crop Seasonality'!$B$2:$B$138,0),match(F$2,'Outdoor Crop Seasonality'!$E$1:$P$1,0))*vlookup($B95,'Outdoor Crop Baseline'!$B:$C,2,false)/10^3*(1+index('Outdoor Crop Production NW'!$K$2:$O$137,match( $B95,'Outdoor Crop Production NW'!$D$2:$D$137,0),match( F$1,'Outdoor Crop Production NW'!$E$1:$I$1,0)))</f>
        <v>0</v>
      </c>
      <c r="G95" s="76">
        <f t="array" ref="G95">index('Outdoor Crop Seasonality'!$E$2:$P$138,match( $B95,'Outdoor Crop Seasonality'!$B$2:$B$138,0),match(G$2,'Outdoor Crop Seasonality'!$E$1:$P$1,0))*vlookup($B95,'Outdoor Crop Baseline'!$B:$C,2,false)/10^3*(1+index('Outdoor Crop Production NW'!$K$2:$O$137,match( $B95,'Outdoor Crop Production NW'!$D$2:$D$137,0),match( G$1,'Outdoor Crop Production NW'!$E$1:$I$1,0)))</f>
        <v>0</v>
      </c>
      <c r="H95" s="76">
        <f t="array" ref="H95">index('Outdoor Crop Seasonality'!$E$2:$P$138,match( $B95,'Outdoor Crop Seasonality'!$B$2:$B$138,0),match(H$2,'Outdoor Crop Seasonality'!$E$1:$P$1,0))*vlookup($B95,'Outdoor Crop Baseline'!$B:$C,2,false)/10^3*(1+index('Outdoor Crop Production NW'!$K$2:$O$137,match( $B95,'Outdoor Crop Production NW'!$D$2:$D$137,0),match( H$1,'Outdoor Crop Production NW'!$E$1:$I$1,0)))</f>
        <v>0</v>
      </c>
      <c r="I95" s="76">
        <f t="array" ref="I95">index('Outdoor Crop Seasonality'!$E$2:$P$138,match( $B95,'Outdoor Crop Seasonality'!$B$2:$B$138,0),match(I$2,'Outdoor Crop Seasonality'!$E$1:$P$1,0))*vlookup($B95,'Outdoor Crop Baseline'!$B:$C,2,false)/10^3*(1+index('Outdoor Crop Production NW'!$K$2:$O$137,match( $B95,'Outdoor Crop Production NW'!$D$2:$D$137,0),match( I$1,'Outdoor Crop Production NW'!$E$1:$I$1,0)))</f>
        <v>0</v>
      </c>
      <c r="J95" s="76">
        <f t="array" ref="J95">index('Outdoor Crop Seasonality'!$E$2:$P$138,match( $B95,'Outdoor Crop Seasonality'!$B$2:$B$138,0),match(J$2,'Outdoor Crop Seasonality'!$E$1:$P$1,0))*vlookup($B95,'Outdoor Crop Baseline'!$B:$C,2,false)/10^3*(1+index('Outdoor Crop Production NW'!$K$2:$O$137,match( $B95,'Outdoor Crop Production NW'!$D$2:$D$137,0),match( J$1,'Outdoor Crop Production NW'!$E$1:$I$1,0)))</f>
        <v>0</v>
      </c>
      <c r="K95" s="76">
        <f t="array" ref="K95">index('Outdoor Crop Seasonality'!$E$2:$P$138,match( $B95,'Outdoor Crop Seasonality'!$B$2:$B$138,0),match(K$2,'Outdoor Crop Seasonality'!$E$1:$P$1,0))*vlookup($B95,'Outdoor Crop Baseline'!$B:$C,2,false)/10^3*(1+index('Outdoor Crop Production NW'!$K$2:$O$137,match( $B95,'Outdoor Crop Production NW'!$D$2:$D$137,0),match( K$1,'Outdoor Crop Production NW'!$E$1:$I$1,0)))</f>
        <v>0</v>
      </c>
      <c r="L95" s="76">
        <f t="array" ref="L95">index('Outdoor Crop Seasonality'!$E$2:$P$138,match( $B95,'Outdoor Crop Seasonality'!$B$2:$B$138,0),match(L$2,'Outdoor Crop Seasonality'!$E$1:$P$1,0))*vlookup($B95,'Outdoor Crop Baseline'!$B:$C,2,false)/10^3*(1+index('Outdoor Crop Production NW'!$K$2:$O$137,match( $B95,'Outdoor Crop Production NW'!$D$2:$D$137,0),match( L$1,'Outdoor Crop Production NW'!$E$1:$I$1,0)))</f>
        <v>0</v>
      </c>
      <c r="M95" s="76">
        <f t="array" ref="M95">index('Outdoor Crop Seasonality'!$E$2:$P$138,match( $B95,'Outdoor Crop Seasonality'!$B$2:$B$138,0),match(M$2,'Outdoor Crop Seasonality'!$E$1:$P$1,0))*vlookup($B95,'Outdoor Crop Baseline'!$B:$C,2,false)/10^3*(1+index('Outdoor Crop Production NW'!$K$2:$O$137,match( $B95,'Outdoor Crop Production NW'!$D$2:$D$137,0),match( M$1,'Outdoor Crop Production NW'!$E$1:$I$1,0)))</f>
        <v>0</v>
      </c>
      <c r="N95" s="76">
        <f t="array" ref="N95">index('Outdoor Crop Seasonality'!$E$2:$P$138,match( $B95,'Outdoor Crop Seasonality'!$B$2:$B$138,0),match(N$2,'Outdoor Crop Seasonality'!$E$1:$P$1,0))*vlookup($B95,'Outdoor Crop Baseline'!$B:$C,2,false)/10^3*(1+index('Outdoor Crop Production NW'!$K$2:$O$137,match( $B95,'Outdoor Crop Production NW'!$D$2:$D$137,0),match( N$1,'Outdoor Crop Production NW'!$E$1:$I$1,0)))</f>
        <v>0</v>
      </c>
      <c r="O95" s="77">
        <f t="array" ref="O95">index('Outdoor Crop Seasonality'!$E$2:$P$138,match( $B95,'Outdoor Crop Seasonality'!$B$2:$B$138,0),match(O$2,'Outdoor Crop Seasonality'!$E$1:$P$1,0))*vlookup($B95,'Outdoor Crop Baseline'!$B:$C,2,false)/10^3*(1+index('Outdoor Crop Production NW'!$K$2:$O$137,match( $B95,'Outdoor Crop Production NW'!$D$2:$D$137,0),match( O$1,'Outdoor Crop Production NW'!$E$1:$I$1,0)))</f>
        <v>0</v>
      </c>
      <c r="P95" s="77">
        <f t="array" ref="P95">index('Outdoor Crop Seasonality'!$E$2:$P$138,match( $B95,'Outdoor Crop Seasonality'!$B$2:$B$138,0),match(P$2,'Outdoor Crop Seasonality'!$E$1:$P$1,0))*vlookup($B95,'Outdoor Crop Baseline'!$B:$C,2,false)/10^3*(1+index('Outdoor Crop Production NW'!$K$2:$O$137,match( $B95,'Outdoor Crop Production NW'!$D$2:$D$137,0),match( P$1,'Outdoor Crop Production NW'!$E$1:$I$1,0)))</f>
        <v>0</v>
      </c>
      <c r="Q95" s="77">
        <f t="array" ref="Q95">index('Outdoor Crop Seasonality'!$E$2:$P$138,match( $B95,'Outdoor Crop Seasonality'!$B$2:$B$138,0),match(Q$2,'Outdoor Crop Seasonality'!$E$1:$P$1,0))*vlookup($B95,'Outdoor Crop Baseline'!$B:$C,2,false)/10^3*(1+index('Outdoor Crop Production NW'!$K$2:$O$137,match( $B95,'Outdoor Crop Production NW'!$D$2:$D$137,0),match( Q$1,'Outdoor Crop Production NW'!$E$1:$I$1,0)))</f>
        <v>0</v>
      </c>
      <c r="R95" s="77">
        <f t="array" ref="R95">index('Outdoor Crop Seasonality'!$E$2:$P$138,match( $B95,'Outdoor Crop Seasonality'!$B$2:$B$138,0),match(R$2,'Outdoor Crop Seasonality'!$E$1:$P$1,0))*vlookup($B95,'Outdoor Crop Baseline'!$B:$C,2,false)/10^3*(1+index('Outdoor Crop Production NW'!$K$2:$O$137,match( $B95,'Outdoor Crop Production NW'!$D$2:$D$137,0),match( R$1,'Outdoor Crop Production NW'!$E$1:$I$1,0)))</f>
        <v>0</v>
      </c>
      <c r="S95" s="77">
        <f t="array" ref="S95">index('Outdoor Crop Seasonality'!$E$2:$P$138,match( $B95,'Outdoor Crop Seasonality'!$B$2:$B$138,0),match(S$2,'Outdoor Crop Seasonality'!$E$1:$P$1,0))*vlookup($B95,'Outdoor Crop Baseline'!$B:$C,2,false)/10^3*(1+index('Outdoor Crop Production NW'!$K$2:$O$137,match( $B95,'Outdoor Crop Production NW'!$D$2:$D$137,0),match( S$1,'Outdoor Crop Production NW'!$E$1:$I$1,0)))</f>
        <v>0</v>
      </c>
      <c r="T95" s="77">
        <f t="array" ref="T95">index('Outdoor Crop Seasonality'!$E$2:$P$138,match( $B95,'Outdoor Crop Seasonality'!$B$2:$B$138,0),match(T$2,'Outdoor Crop Seasonality'!$E$1:$P$1,0))*vlookup($B95,'Outdoor Crop Baseline'!$B:$C,2,false)/10^3*(1+index('Outdoor Crop Production NW'!$K$2:$O$137,match( $B95,'Outdoor Crop Production NW'!$D$2:$D$137,0),match( T$1,'Outdoor Crop Production NW'!$E$1:$I$1,0)))</f>
        <v>0</v>
      </c>
      <c r="U95" s="77">
        <f t="array" ref="U95">index('Outdoor Crop Seasonality'!$E$2:$P$138,match( $B95,'Outdoor Crop Seasonality'!$B$2:$B$138,0),match(U$2,'Outdoor Crop Seasonality'!$E$1:$P$1,0))*vlookup($B95,'Outdoor Crop Baseline'!$B:$C,2,false)/10^3*(1+index('Outdoor Crop Production NW'!$K$2:$O$137,match( $B95,'Outdoor Crop Production NW'!$D$2:$D$137,0),match( U$1,'Outdoor Crop Production NW'!$E$1:$I$1,0)))</f>
        <v>0</v>
      </c>
      <c r="V95" s="77">
        <f t="array" ref="V95">index('Outdoor Crop Seasonality'!$E$2:$P$138,match( $B95,'Outdoor Crop Seasonality'!$B$2:$B$138,0),match(V$2,'Outdoor Crop Seasonality'!$E$1:$P$1,0))*vlookup($B95,'Outdoor Crop Baseline'!$B:$C,2,false)/10^3*(1+index('Outdoor Crop Production NW'!$K$2:$O$137,match( $B95,'Outdoor Crop Production NW'!$D$2:$D$137,0),match( V$1,'Outdoor Crop Production NW'!$E$1:$I$1,0)))</f>
        <v>0</v>
      </c>
      <c r="W95" s="77">
        <f t="array" ref="W95">index('Outdoor Crop Seasonality'!$E$2:$P$138,match( $B95,'Outdoor Crop Seasonality'!$B$2:$B$138,0),match(W$2,'Outdoor Crop Seasonality'!$E$1:$P$1,0))*vlookup($B95,'Outdoor Crop Baseline'!$B:$C,2,false)/10^3*(1+index('Outdoor Crop Production NW'!$K$2:$O$137,match( $B95,'Outdoor Crop Production NW'!$D$2:$D$137,0),match( W$1,'Outdoor Crop Production NW'!$E$1:$I$1,0)))</f>
        <v>0</v>
      </c>
      <c r="X95" s="77">
        <f t="array" ref="X95">index('Outdoor Crop Seasonality'!$E$2:$P$138,match( $B95,'Outdoor Crop Seasonality'!$B$2:$B$138,0),match(X$2,'Outdoor Crop Seasonality'!$E$1:$P$1,0))*vlookup($B95,'Outdoor Crop Baseline'!$B:$C,2,false)/10^3*(1+index('Outdoor Crop Production NW'!$K$2:$O$137,match( $B95,'Outdoor Crop Production NW'!$D$2:$D$137,0),match( X$1,'Outdoor Crop Production NW'!$E$1:$I$1,0)))</f>
        <v>0</v>
      </c>
      <c r="Y95" s="77">
        <f t="array" ref="Y95">index('Outdoor Crop Seasonality'!$E$2:$P$138,match( $B95,'Outdoor Crop Seasonality'!$B$2:$B$138,0),match(Y$2,'Outdoor Crop Seasonality'!$E$1:$P$1,0))*vlookup($B95,'Outdoor Crop Baseline'!$B:$C,2,false)/10^3*(1+index('Outdoor Crop Production NW'!$K$2:$O$137,match( $B95,'Outdoor Crop Production NW'!$D$2:$D$137,0),match( Y$1,'Outdoor Crop Production NW'!$E$1:$I$1,0)))</f>
        <v>0</v>
      </c>
      <c r="Z95" s="77">
        <f t="array" ref="Z95">index('Outdoor Crop Seasonality'!$E$2:$P$138,match( $B95,'Outdoor Crop Seasonality'!$B$2:$B$138,0),match(Z$2,'Outdoor Crop Seasonality'!$E$1:$P$1,0))*vlookup($B95,'Outdoor Crop Baseline'!$B:$C,2,false)/10^3*(1+index('Outdoor Crop Production NW'!$K$2:$O$137,match( $B95,'Outdoor Crop Production NW'!$D$2:$D$137,0),match( Z$1,'Outdoor Crop Production NW'!$E$1:$I$1,0)))</f>
        <v>0</v>
      </c>
    </row>
    <row r="96">
      <c r="A96" s="13" t="s">
        <v>220</v>
      </c>
      <c r="B96" s="13" t="s">
        <v>221</v>
      </c>
      <c r="C96" s="76">
        <f t="array" ref="C96">index('Outdoor Crop Seasonality'!$E$2:$P$138,match( $B96,'Outdoor Crop Seasonality'!$B$2:$B$138,0),match(C$2,'Outdoor Crop Seasonality'!$E$1:$P$1,0))*vlookup($B96,'Outdoor Crop Baseline'!$B:$C,2,false)/10^3*(1+index('Outdoor Crop Production NW'!$K$2:$O$137,match( $B96,'Outdoor Crop Production NW'!$D$2:$D$137,0),match( C$1,'Outdoor Crop Production NW'!$E$1:$I$1,0)))</f>
        <v>0</v>
      </c>
      <c r="D96" s="76">
        <f t="array" ref="D96">index('Outdoor Crop Seasonality'!$E$2:$P$138,match( $B96,'Outdoor Crop Seasonality'!$B$2:$B$138,0),match(D$2,'Outdoor Crop Seasonality'!$E$1:$P$1,0))*vlookup($B96,'Outdoor Crop Baseline'!$B:$C,2,false)/10^3*(1+index('Outdoor Crop Production NW'!$K$2:$O$137,match( $B96,'Outdoor Crop Production NW'!$D$2:$D$137,0),match( D$1,'Outdoor Crop Production NW'!$E$1:$I$1,0)))</f>
        <v>0</v>
      </c>
      <c r="E96" s="76">
        <f t="array" ref="E96">index('Outdoor Crop Seasonality'!$E$2:$P$138,match( $B96,'Outdoor Crop Seasonality'!$B$2:$B$138,0),match(E$2,'Outdoor Crop Seasonality'!$E$1:$P$1,0))*vlookup($B96,'Outdoor Crop Baseline'!$B:$C,2,false)/10^3*(1+index('Outdoor Crop Production NW'!$K$2:$O$137,match( $B96,'Outdoor Crop Production NW'!$D$2:$D$137,0),match( E$1,'Outdoor Crop Production NW'!$E$1:$I$1,0)))</f>
        <v>0</v>
      </c>
      <c r="F96" s="76">
        <f t="array" ref="F96">index('Outdoor Crop Seasonality'!$E$2:$P$138,match( $B96,'Outdoor Crop Seasonality'!$B$2:$B$138,0),match(F$2,'Outdoor Crop Seasonality'!$E$1:$P$1,0))*vlookup($B96,'Outdoor Crop Baseline'!$B:$C,2,false)/10^3*(1+index('Outdoor Crop Production NW'!$K$2:$O$137,match( $B96,'Outdoor Crop Production NW'!$D$2:$D$137,0),match( F$1,'Outdoor Crop Production NW'!$E$1:$I$1,0)))</f>
        <v>0</v>
      </c>
      <c r="G96" s="76">
        <f t="array" ref="G96">index('Outdoor Crop Seasonality'!$E$2:$P$138,match( $B96,'Outdoor Crop Seasonality'!$B$2:$B$138,0),match(G$2,'Outdoor Crop Seasonality'!$E$1:$P$1,0))*vlookup($B96,'Outdoor Crop Baseline'!$B:$C,2,false)/10^3*(1+index('Outdoor Crop Production NW'!$K$2:$O$137,match( $B96,'Outdoor Crop Production NW'!$D$2:$D$137,0),match( G$1,'Outdoor Crop Production NW'!$E$1:$I$1,0)))</f>
        <v>0</v>
      </c>
      <c r="H96" s="76">
        <f t="array" ref="H96">index('Outdoor Crop Seasonality'!$E$2:$P$138,match( $B96,'Outdoor Crop Seasonality'!$B$2:$B$138,0),match(H$2,'Outdoor Crop Seasonality'!$E$1:$P$1,0))*vlookup($B96,'Outdoor Crop Baseline'!$B:$C,2,false)/10^3*(1+index('Outdoor Crop Production NW'!$K$2:$O$137,match( $B96,'Outdoor Crop Production NW'!$D$2:$D$137,0),match( H$1,'Outdoor Crop Production NW'!$E$1:$I$1,0)))</f>
        <v>0</v>
      </c>
      <c r="I96" s="76">
        <f t="array" ref="I96">index('Outdoor Crop Seasonality'!$E$2:$P$138,match( $B96,'Outdoor Crop Seasonality'!$B$2:$B$138,0),match(I$2,'Outdoor Crop Seasonality'!$E$1:$P$1,0))*vlookup($B96,'Outdoor Crop Baseline'!$B:$C,2,false)/10^3*(1+index('Outdoor Crop Production NW'!$K$2:$O$137,match( $B96,'Outdoor Crop Production NW'!$D$2:$D$137,0),match( I$1,'Outdoor Crop Production NW'!$E$1:$I$1,0)))</f>
        <v>0</v>
      </c>
      <c r="J96" s="76">
        <f t="array" ref="J96">index('Outdoor Crop Seasonality'!$E$2:$P$138,match( $B96,'Outdoor Crop Seasonality'!$B$2:$B$138,0),match(J$2,'Outdoor Crop Seasonality'!$E$1:$P$1,0))*vlookup($B96,'Outdoor Crop Baseline'!$B:$C,2,false)/10^3*(1+index('Outdoor Crop Production NW'!$K$2:$O$137,match( $B96,'Outdoor Crop Production NW'!$D$2:$D$137,0),match( J$1,'Outdoor Crop Production NW'!$E$1:$I$1,0)))</f>
        <v>0</v>
      </c>
      <c r="K96" s="76">
        <f t="array" ref="K96">index('Outdoor Crop Seasonality'!$E$2:$P$138,match( $B96,'Outdoor Crop Seasonality'!$B$2:$B$138,0),match(K$2,'Outdoor Crop Seasonality'!$E$1:$P$1,0))*vlookup($B96,'Outdoor Crop Baseline'!$B:$C,2,false)/10^3*(1+index('Outdoor Crop Production NW'!$K$2:$O$137,match( $B96,'Outdoor Crop Production NW'!$D$2:$D$137,0),match( K$1,'Outdoor Crop Production NW'!$E$1:$I$1,0)))</f>
        <v>0</v>
      </c>
      <c r="L96" s="76">
        <f t="array" ref="L96">index('Outdoor Crop Seasonality'!$E$2:$P$138,match( $B96,'Outdoor Crop Seasonality'!$B$2:$B$138,0),match(L$2,'Outdoor Crop Seasonality'!$E$1:$P$1,0))*vlookup($B96,'Outdoor Crop Baseline'!$B:$C,2,false)/10^3*(1+index('Outdoor Crop Production NW'!$K$2:$O$137,match( $B96,'Outdoor Crop Production NW'!$D$2:$D$137,0),match( L$1,'Outdoor Crop Production NW'!$E$1:$I$1,0)))</f>
        <v>0</v>
      </c>
      <c r="M96" s="76">
        <f t="array" ref="M96">index('Outdoor Crop Seasonality'!$E$2:$P$138,match( $B96,'Outdoor Crop Seasonality'!$B$2:$B$138,0),match(M$2,'Outdoor Crop Seasonality'!$E$1:$P$1,0))*vlookup($B96,'Outdoor Crop Baseline'!$B:$C,2,false)/10^3*(1+index('Outdoor Crop Production NW'!$K$2:$O$137,match( $B96,'Outdoor Crop Production NW'!$D$2:$D$137,0),match( M$1,'Outdoor Crop Production NW'!$E$1:$I$1,0)))</f>
        <v>0</v>
      </c>
      <c r="N96" s="76">
        <f t="array" ref="N96">index('Outdoor Crop Seasonality'!$E$2:$P$138,match( $B96,'Outdoor Crop Seasonality'!$B$2:$B$138,0),match(N$2,'Outdoor Crop Seasonality'!$E$1:$P$1,0))*vlookup($B96,'Outdoor Crop Baseline'!$B:$C,2,false)/10^3*(1+index('Outdoor Crop Production NW'!$K$2:$O$137,match( $B96,'Outdoor Crop Production NW'!$D$2:$D$137,0),match( N$1,'Outdoor Crop Production NW'!$E$1:$I$1,0)))</f>
        <v>0</v>
      </c>
      <c r="O96" s="77">
        <f t="array" ref="O96">index('Outdoor Crop Seasonality'!$E$2:$P$138,match( $B96,'Outdoor Crop Seasonality'!$B$2:$B$138,0),match(O$2,'Outdoor Crop Seasonality'!$E$1:$P$1,0))*vlookup($B96,'Outdoor Crop Baseline'!$B:$C,2,false)/10^3*(1+index('Outdoor Crop Production NW'!$K$2:$O$137,match( $B96,'Outdoor Crop Production NW'!$D$2:$D$137,0),match( O$1,'Outdoor Crop Production NW'!$E$1:$I$1,0)))</f>
        <v>0</v>
      </c>
      <c r="P96" s="77">
        <f t="array" ref="P96">index('Outdoor Crop Seasonality'!$E$2:$P$138,match( $B96,'Outdoor Crop Seasonality'!$B$2:$B$138,0),match(P$2,'Outdoor Crop Seasonality'!$E$1:$P$1,0))*vlookup($B96,'Outdoor Crop Baseline'!$B:$C,2,false)/10^3*(1+index('Outdoor Crop Production NW'!$K$2:$O$137,match( $B96,'Outdoor Crop Production NW'!$D$2:$D$137,0),match( P$1,'Outdoor Crop Production NW'!$E$1:$I$1,0)))</f>
        <v>0</v>
      </c>
      <c r="Q96" s="77">
        <f t="array" ref="Q96">index('Outdoor Crop Seasonality'!$E$2:$P$138,match( $B96,'Outdoor Crop Seasonality'!$B$2:$B$138,0),match(Q$2,'Outdoor Crop Seasonality'!$E$1:$P$1,0))*vlookup($B96,'Outdoor Crop Baseline'!$B:$C,2,false)/10^3*(1+index('Outdoor Crop Production NW'!$K$2:$O$137,match( $B96,'Outdoor Crop Production NW'!$D$2:$D$137,0),match( Q$1,'Outdoor Crop Production NW'!$E$1:$I$1,0)))</f>
        <v>0</v>
      </c>
      <c r="R96" s="77">
        <f t="array" ref="R96">index('Outdoor Crop Seasonality'!$E$2:$P$138,match( $B96,'Outdoor Crop Seasonality'!$B$2:$B$138,0),match(R$2,'Outdoor Crop Seasonality'!$E$1:$P$1,0))*vlookup($B96,'Outdoor Crop Baseline'!$B:$C,2,false)/10^3*(1+index('Outdoor Crop Production NW'!$K$2:$O$137,match( $B96,'Outdoor Crop Production NW'!$D$2:$D$137,0),match( R$1,'Outdoor Crop Production NW'!$E$1:$I$1,0)))</f>
        <v>0</v>
      </c>
      <c r="S96" s="77">
        <f t="array" ref="S96">index('Outdoor Crop Seasonality'!$E$2:$P$138,match( $B96,'Outdoor Crop Seasonality'!$B$2:$B$138,0),match(S$2,'Outdoor Crop Seasonality'!$E$1:$P$1,0))*vlookup($B96,'Outdoor Crop Baseline'!$B:$C,2,false)/10^3*(1+index('Outdoor Crop Production NW'!$K$2:$O$137,match( $B96,'Outdoor Crop Production NW'!$D$2:$D$137,0),match( S$1,'Outdoor Crop Production NW'!$E$1:$I$1,0)))</f>
        <v>0</v>
      </c>
      <c r="T96" s="77">
        <f t="array" ref="T96">index('Outdoor Crop Seasonality'!$E$2:$P$138,match( $B96,'Outdoor Crop Seasonality'!$B$2:$B$138,0),match(T$2,'Outdoor Crop Seasonality'!$E$1:$P$1,0))*vlookup($B96,'Outdoor Crop Baseline'!$B:$C,2,false)/10^3*(1+index('Outdoor Crop Production NW'!$K$2:$O$137,match( $B96,'Outdoor Crop Production NW'!$D$2:$D$137,0),match( T$1,'Outdoor Crop Production NW'!$E$1:$I$1,0)))</f>
        <v>0</v>
      </c>
      <c r="U96" s="77">
        <f t="array" ref="U96">index('Outdoor Crop Seasonality'!$E$2:$P$138,match( $B96,'Outdoor Crop Seasonality'!$B$2:$B$138,0),match(U$2,'Outdoor Crop Seasonality'!$E$1:$P$1,0))*vlookup($B96,'Outdoor Crop Baseline'!$B:$C,2,false)/10^3*(1+index('Outdoor Crop Production NW'!$K$2:$O$137,match( $B96,'Outdoor Crop Production NW'!$D$2:$D$137,0),match( U$1,'Outdoor Crop Production NW'!$E$1:$I$1,0)))</f>
        <v>0</v>
      </c>
      <c r="V96" s="77">
        <f t="array" ref="V96">index('Outdoor Crop Seasonality'!$E$2:$P$138,match( $B96,'Outdoor Crop Seasonality'!$B$2:$B$138,0),match(V$2,'Outdoor Crop Seasonality'!$E$1:$P$1,0))*vlookup($B96,'Outdoor Crop Baseline'!$B:$C,2,false)/10^3*(1+index('Outdoor Crop Production NW'!$K$2:$O$137,match( $B96,'Outdoor Crop Production NW'!$D$2:$D$137,0),match( V$1,'Outdoor Crop Production NW'!$E$1:$I$1,0)))</f>
        <v>0</v>
      </c>
      <c r="W96" s="77">
        <f t="array" ref="W96">index('Outdoor Crop Seasonality'!$E$2:$P$138,match( $B96,'Outdoor Crop Seasonality'!$B$2:$B$138,0),match(W$2,'Outdoor Crop Seasonality'!$E$1:$P$1,0))*vlookup($B96,'Outdoor Crop Baseline'!$B:$C,2,false)/10^3*(1+index('Outdoor Crop Production NW'!$K$2:$O$137,match( $B96,'Outdoor Crop Production NW'!$D$2:$D$137,0),match( W$1,'Outdoor Crop Production NW'!$E$1:$I$1,0)))</f>
        <v>0</v>
      </c>
      <c r="X96" s="77">
        <f t="array" ref="X96">index('Outdoor Crop Seasonality'!$E$2:$P$138,match( $B96,'Outdoor Crop Seasonality'!$B$2:$B$138,0),match(X$2,'Outdoor Crop Seasonality'!$E$1:$P$1,0))*vlookup($B96,'Outdoor Crop Baseline'!$B:$C,2,false)/10^3*(1+index('Outdoor Crop Production NW'!$K$2:$O$137,match( $B96,'Outdoor Crop Production NW'!$D$2:$D$137,0),match( X$1,'Outdoor Crop Production NW'!$E$1:$I$1,0)))</f>
        <v>0</v>
      </c>
      <c r="Y96" s="77">
        <f t="array" ref="Y96">index('Outdoor Crop Seasonality'!$E$2:$P$138,match( $B96,'Outdoor Crop Seasonality'!$B$2:$B$138,0),match(Y$2,'Outdoor Crop Seasonality'!$E$1:$P$1,0))*vlookup($B96,'Outdoor Crop Baseline'!$B:$C,2,false)/10^3*(1+index('Outdoor Crop Production NW'!$K$2:$O$137,match( $B96,'Outdoor Crop Production NW'!$D$2:$D$137,0),match( Y$1,'Outdoor Crop Production NW'!$E$1:$I$1,0)))</f>
        <v>0</v>
      </c>
      <c r="Z96" s="77">
        <f t="array" ref="Z96">index('Outdoor Crop Seasonality'!$E$2:$P$138,match( $B96,'Outdoor Crop Seasonality'!$B$2:$B$138,0),match(Z$2,'Outdoor Crop Seasonality'!$E$1:$P$1,0))*vlookup($B96,'Outdoor Crop Baseline'!$B:$C,2,false)/10^3*(1+index('Outdoor Crop Production NW'!$K$2:$O$137,match( $B96,'Outdoor Crop Production NW'!$D$2:$D$137,0),match( Z$1,'Outdoor Crop Production NW'!$E$1:$I$1,0)))</f>
        <v>0</v>
      </c>
    </row>
    <row r="97">
      <c r="A97" s="13" t="s">
        <v>222</v>
      </c>
      <c r="B97" s="13" t="s">
        <v>223</v>
      </c>
      <c r="C97" s="76">
        <f t="array" ref="C97">index('Outdoor Crop Seasonality'!$E$2:$P$138,match( $B97,'Outdoor Crop Seasonality'!$B$2:$B$138,0),match(C$2,'Outdoor Crop Seasonality'!$E$1:$P$1,0))*vlookup($B97,'Outdoor Crop Baseline'!$B:$C,2,false)/10^3*(1+index('Outdoor Crop Production NW'!$K$2:$O$137,match( $B97,'Outdoor Crop Production NW'!$D$2:$D$137,0),match( C$1,'Outdoor Crop Production NW'!$E$1:$I$1,0)))</f>
        <v>2308.549547</v>
      </c>
      <c r="D97" s="76">
        <f t="array" ref="D97">index('Outdoor Crop Seasonality'!$E$2:$P$138,match( $B97,'Outdoor Crop Seasonality'!$B$2:$B$138,0),match(D$2,'Outdoor Crop Seasonality'!$E$1:$P$1,0))*vlookup($B97,'Outdoor Crop Baseline'!$B:$C,2,false)/10^3*(1+index('Outdoor Crop Production NW'!$K$2:$O$137,match( $B97,'Outdoor Crop Production NW'!$D$2:$D$137,0),match( D$1,'Outdoor Crop Production NW'!$E$1:$I$1,0)))</f>
        <v>2308.549547</v>
      </c>
      <c r="E97" s="76">
        <f t="array" ref="E97">index('Outdoor Crop Seasonality'!$E$2:$P$138,match( $B97,'Outdoor Crop Seasonality'!$B$2:$B$138,0),match(E$2,'Outdoor Crop Seasonality'!$E$1:$P$1,0))*vlookup($B97,'Outdoor Crop Baseline'!$B:$C,2,false)/10^3*(1+index('Outdoor Crop Production NW'!$K$2:$O$137,match( $B97,'Outdoor Crop Production NW'!$D$2:$D$137,0),match( E$1,'Outdoor Crop Production NW'!$E$1:$I$1,0)))</f>
        <v>2886.719521</v>
      </c>
      <c r="F97" s="76">
        <f t="array" ref="F97">index('Outdoor Crop Seasonality'!$E$2:$P$138,match( $B97,'Outdoor Crop Seasonality'!$B$2:$B$138,0),match(F$2,'Outdoor Crop Seasonality'!$E$1:$P$1,0))*vlookup($B97,'Outdoor Crop Baseline'!$B:$C,2,false)/10^3*(1+index('Outdoor Crop Production NW'!$K$2:$O$137,match( $B97,'Outdoor Crop Production NW'!$D$2:$D$137,0),match( F$1,'Outdoor Crop Production NW'!$E$1:$I$1,0)))</f>
        <v>2886.719521</v>
      </c>
      <c r="G97" s="76">
        <f t="array" ref="G97">index('Outdoor Crop Seasonality'!$E$2:$P$138,match( $B97,'Outdoor Crop Seasonality'!$B$2:$B$138,0),match(G$2,'Outdoor Crop Seasonality'!$E$1:$P$1,0))*vlookup($B97,'Outdoor Crop Baseline'!$B:$C,2,false)/10^3*(1+index('Outdoor Crop Production NW'!$K$2:$O$137,match( $B97,'Outdoor Crop Production NW'!$D$2:$D$137,0),match( G$1,'Outdoor Crop Production NW'!$E$1:$I$1,0)))</f>
        <v>578.1699742</v>
      </c>
      <c r="H97" s="76">
        <f t="array" ref="H97">index('Outdoor Crop Seasonality'!$E$2:$P$138,match( $B97,'Outdoor Crop Seasonality'!$B$2:$B$138,0),match(H$2,'Outdoor Crop Seasonality'!$E$1:$P$1,0))*vlookup($B97,'Outdoor Crop Baseline'!$B:$C,2,false)/10^3*(1+index('Outdoor Crop Production NW'!$K$2:$O$137,match( $B97,'Outdoor Crop Production NW'!$D$2:$D$137,0),match( H$1,'Outdoor Crop Production NW'!$E$1:$I$1,0)))</f>
        <v>1234.548505</v>
      </c>
      <c r="I97" s="76">
        <f t="array" ref="I97">index('Outdoor Crop Seasonality'!$E$2:$P$138,match( $B97,'Outdoor Crop Seasonality'!$B$2:$B$138,0),match(I$2,'Outdoor Crop Seasonality'!$E$1:$P$1,0))*vlookup($B97,'Outdoor Crop Baseline'!$B:$C,2,false)/10^3*(1+index('Outdoor Crop Production NW'!$K$2:$O$137,match( $B97,'Outdoor Crop Production NW'!$D$2:$D$137,0),match( I$1,'Outdoor Crop Production NW'!$E$1:$I$1,0)))</f>
        <v>1339.337335</v>
      </c>
      <c r="J97" s="76">
        <f t="array" ref="J97">index('Outdoor Crop Seasonality'!$E$2:$P$138,match( $B97,'Outdoor Crop Seasonality'!$B$2:$B$138,0),match(J$2,'Outdoor Crop Seasonality'!$E$1:$P$1,0))*vlookup($B97,'Outdoor Crop Baseline'!$B:$C,2,false)/10^3*(1+index('Outdoor Crop Production NW'!$K$2:$O$137,match( $B97,'Outdoor Crop Production NW'!$D$2:$D$137,0),match( J$1,'Outdoor Crop Production NW'!$E$1:$I$1,0)))</f>
        <v>1339.337335</v>
      </c>
      <c r="K97" s="76">
        <f t="array" ref="K97">index('Outdoor Crop Seasonality'!$E$2:$P$138,match( $B97,'Outdoor Crop Seasonality'!$B$2:$B$138,0),match(K$2,'Outdoor Crop Seasonality'!$E$1:$P$1,0))*vlookup($B97,'Outdoor Crop Baseline'!$B:$C,2,false)/10^3*(1+index('Outdoor Crop Production NW'!$K$2:$O$137,match( $B97,'Outdoor Crop Production NW'!$D$2:$D$137,0),match( K$1,'Outdoor Crop Production NW'!$E$1:$I$1,0)))</f>
        <v>1339.337335</v>
      </c>
      <c r="L97" s="76">
        <f t="array" ref="L97">index('Outdoor Crop Seasonality'!$E$2:$P$138,match( $B97,'Outdoor Crop Seasonality'!$B$2:$B$138,0),match(L$2,'Outdoor Crop Seasonality'!$E$1:$P$1,0))*vlookup($B97,'Outdoor Crop Baseline'!$B:$C,2,false)/10^3*(1+index('Outdoor Crop Production NW'!$K$2:$O$137,match( $B97,'Outdoor Crop Production NW'!$D$2:$D$137,0),match( L$1,'Outdoor Crop Production NW'!$E$1:$I$1,0)))</f>
        <v>682.9588037</v>
      </c>
      <c r="M97" s="76">
        <f t="array" ref="M97">index('Outdoor Crop Seasonality'!$E$2:$P$138,match( $B97,'Outdoor Crop Seasonality'!$B$2:$B$138,0),match(M$2,'Outdoor Crop Seasonality'!$E$1:$P$1,0))*vlookup($B97,'Outdoor Crop Baseline'!$B:$C,2,false)/10^3*(1+index('Outdoor Crop Production NW'!$K$2:$O$137,match( $B97,'Outdoor Crop Production NW'!$D$2:$D$137,0),match( M$1,'Outdoor Crop Production NW'!$E$1:$I$1,0)))</f>
        <v>0</v>
      </c>
      <c r="N97" s="76">
        <f t="array" ref="N97">index('Outdoor Crop Seasonality'!$E$2:$P$138,match( $B97,'Outdoor Crop Seasonality'!$B$2:$B$138,0),match(N$2,'Outdoor Crop Seasonality'!$E$1:$P$1,0))*vlookup($B97,'Outdoor Crop Baseline'!$B:$C,2,false)/10^3*(1+index('Outdoor Crop Production NW'!$K$2:$O$137,match( $B97,'Outdoor Crop Production NW'!$D$2:$D$137,0),match( N$1,'Outdoor Crop Production NW'!$E$1:$I$1,0)))</f>
        <v>0</v>
      </c>
      <c r="O97" s="77">
        <f t="array" ref="O97">index('Outdoor Crop Seasonality'!$E$2:$P$138,match( $B97,'Outdoor Crop Seasonality'!$B$2:$B$138,0),match(O$2,'Outdoor Crop Seasonality'!$E$1:$P$1,0))*vlookup($B97,'Outdoor Crop Baseline'!$B:$C,2,false)/10^3*(1+index('Outdoor Crop Production NW'!$K$2:$O$137,match( $B97,'Outdoor Crop Production NW'!$D$2:$D$137,0),match( O$1,'Outdoor Crop Production NW'!$E$1:$I$1,0)))</f>
        <v>425.9416164</v>
      </c>
      <c r="P97" s="77">
        <f t="array" ref="P97">index('Outdoor Crop Seasonality'!$E$2:$P$138,match( $B97,'Outdoor Crop Seasonality'!$B$2:$B$138,0),match(P$2,'Outdoor Crop Seasonality'!$E$1:$P$1,0))*vlookup($B97,'Outdoor Crop Baseline'!$B:$C,2,false)/10^3*(1+index('Outdoor Crop Production NW'!$K$2:$O$137,match( $B97,'Outdoor Crop Production NW'!$D$2:$D$137,0),match( P$1,'Outdoor Crop Production NW'!$E$1:$I$1,0)))</f>
        <v>425.9416164</v>
      </c>
      <c r="Q97" s="77">
        <f t="array" ref="Q97">index('Outdoor Crop Seasonality'!$E$2:$P$138,match( $B97,'Outdoor Crop Seasonality'!$B$2:$B$138,0),match(Q$2,'Outdoor Crop Seasonality'!$E$1:$P$1,0))*vlookup($B97,'Outdoor Crop Baseline'!$B:$C,2,false)/10^3*(1+index('Outdoor Crop Production NW'!$K$2:$O$137,match( $B97,'Outdoor Crop Production NW'!$D$2:$D$137,0),match( Q$1,'Outdoor Crop Production NW'!$E$1:$I$1,0)))</f>
        <v>532.6175392</v>
      </c>
      <c r="R97" s="77">
        <f t="array" ref="R97">index('Outdoor Crop Seasonality'!$E$2:$P$138,match( $B97,'Outdoor Crop Seasonality'!$B$2:$B$138,0),match(R$2,'Outdoor Crop Seasonality'!$E$1:$P$1,0))*vlookup($B97,'Outdoor Crop Baseline'!$B:$C,2,false)/10^3*(1+index('Outdoor Crop Production NW'!$K$2:$O$137,match( $B97,'Outdoor Crop Production NW'!$D$2:$D$137,0),match( R$1,'Outdoor Crop Production NW'!$E$1:$I$1,0)))</f>
        <v>532.6175392</v>
      </c>
      <c r="S97" s="77">
        <f t="array" ref="S97">index('Outdoor Crop Seasonality'!$E$2:$P$138,match( $B97,'Outdoor Crop Seasonality'!$B$2:$B$138,0),match(S$2,'Outdoor Crop Seasonality'!$E$1:$P$1,0))*vlookup($B97,'Outdoor Crop Baseline'!$B:$C,2,false)/10^3*(1+index('Outdoor Crop Production NW'!$K$2:$O$137,match( $B97,'Outdoor Crop Production NW'!$D$2:$D$137,0),match( S$1,'Outdoor Crop Production NW'!$E$1:$I$1,0)))</f>
        <v>106.6759229</v>
      </c>
      <c r="T97" s="77">
        <f t="array" ref="T97">index('Outdoor Crop Seasonality'!$E$2:$P$138,match( $B97,'Outdoor Crop Seasonality'!$B$2:$B$138,0),match(T$2,'Outdoor Crop Seasonality'!$E$1:$P$1,0))*vlookup($B97,'Outdoor Crop Baseline'!$B:$C,2,false)/10^3*(1+index('Outdoor Crop Production NW'!$K$2:$O$137,match( $B97,'Outdoor Crop Production NW'!$D$2:$D$137,0),match( T$1,'Outdoor Crop Production NW'!$E$1:$I$1,0)))</f>
        <v>227.7818063</v>
      </c>
      <c r="U97" s="77">
        <f t="array" ref="U97">index('Outdoor Crop Seasonality'!$E$2:$P$138,match( $B97,'Outdoor Crop Seasonality'!$B$2:$B$138,0),match(U$2,'Outdoor Crop Seasonality'!$E$1:$P$1,0))*vlookup($B97,'Outdoor Crop Baseline'!$B:$C,2,false)/10^3*(1+index('Outdoor Crop Production NW'!$K$2:$O$137,match( $B97,'Outdoor Crop Production NW'!$D$2:$D$137,0),match( U$1,'Outdoor Crop Production NW'!$E$1:$I$1,0)))</f>
        <v>247.115991</v>
      </c>
      <c r="V97" s="77">
        <f t="array" ref="V97">index('Outdoor Crop Seasonality'!$E$2:$P$138,match( $B97,'Outdoor Crop Seasonality'!$B$2:$B$138,0),match(V$2,'Outdoor Crop Seasonality'!$E$1:$P$1,0))*vlookup($B97,'Outdoor Crop Baseline'!$B:$C,2,false)/10^3*(1+index('Outdoor Crop Production NW'!$K$2:$O$137,match( $B97,'Outdoor Crop Production NW'!$D$2:$D$137,0),match( V$1,'Outdoor Crop Production NW'!$E$1:$I$1,0)))</f>
        <v>247.115991</v>
      </c>
      <c r="W97" s="77">
        <f t="array" ref="W97">index('Outdoor Crop Seasonality'!$E$2:$P$138,match( $B97,'Outdoor Crop Seasonality'!$B$2:$B$138,0),match(W$2,'Outdoor Crop Seasonality'!$E$1:$P$1,0))*vlookup($B97,'Outdoor Crop Baseline'!$B:$C,2,false)/10^3*(1+index('Outdoor Crop Production NW'!$K$2:$O$137,match( $B97,'Outdoor Crop Production NW'!$D$2:$D$137,0),match( W$1,'Outdoor Crop Production NW'!$E$1:$I$1,0)))</f>
        <v>247.115991</v>
      </c>
      <c r="X97" s="77">
        <f t="array" ref="X97">index('Outdoor Crop Seasonality'!$E$2:$P$138,match( $B97,'Outdoor Crop Seasonality'!$B$2:$B$138,0),match(X$2,'Outdoor Crop Seasonality'!$E$1:$P$1,0))*vlookup($B97,'Outdoor Crop Baseline'!$B:$C,2,false)/10^3*(1+index('Outdoor Crop Production NW'!$K$2:$O$137,match( $B97,'Outdoor Crop Production NW'!$D$2:$D$137,0),match( X$1,'Outdoor Crop Production NW'!$E$1:$I$1,0)))</f>
        <v>126.0101076</v>
      </c>
      <c r="Y97" s="77">
        <f t="array" ref="Y97">index('Outdoor Crop Seasonality'!$E$2:$P$138,match( $B97,'Outdoor Crop Seasonality'!$B$2:$B$138,0),match(Y$2,'Outdoor Crop Seasonality'!$E$1:$P$1,0))*vlookup($B97,'Outdoor Crop Baseline'!$B:$C,2,false)/10^3*(1+index('Outdoor Crop Production NW'!$K$2:$O$137,match( $B97,'Outdoor Crop Production NW'!$D$2:$D$137,0),match( Y$1,'Outdoor Crop Production NW'!$E$1:$I$1,0)))</f>
        <v>0</v>
      </c>
      <c r="Z97" s="77">
        <f t="array" ref="Z97">index('Outdoor Crop Seasonality'!$E$2:$P$138,match( $B97,'Outdoor Crop Seasonality'!$B$2:$B$138,0),match(Z$2,'Outdoor Crop Seasonality'!$E$1:$P$1,0))*vlookup($B97,'Outdoor Crop Baseline'!$B:$C,2,false)/10^3*(1+index('Outdoor Crop Production NW'!$K$2:$O$137,match( $B97,'Outdoor Crop Production NW'!$D$2:$D$137,0),match( Z$1,'Outdoor Crop Production NW'!$E$1:$I$1,0)))</f>
        <v>0</v>
      </c>
    </row>
    <row r="98">
      <c r="A98" s="13" t="s">
        <v>224</v>
      </c>
      <c r="B98" s="13" t="s">
        <v>225</v>
      </c>
      <c r="C98" s="76">
        <f t="array" ref="C98">index('Outdoor Crop Seasonality'!$E$2:$P$138,match( $B98,'Outdoor Crop Seasonality'!$B$2:$B$138,0),match(C$2,'Outdoor Crop Seasonality'!$E$1:$P$1,0))*vlookup($B98,'Outdoor Crop Baseline'!$B:$C,2,false)/10^3*(1+index('Outdoor Crop Production NW'!$K$2:$O$137,match( $B98,'Outdoor Crop Production NW'!$D$2:$D$137,0),match( C$1,'Outdoor Crop Production NW'!$E$1:$I$1,0)))</f>
        <v>0</v>
      </c>
      <c r="D98" s="76">
        <f t="array" ref="D98">index('Outdoor Crop Seasonality'!$E$2:$P$138,match( $B98,'Outdoor Crop Seasonality'!$B$2:$B$138,0),match(D$2,'Outdoor Crop Seasonality'!$E$1:$P$1,0))*vlookup($B98,'Outdoor Crop Baseline'!$B:$C,2,false)/10^3*(1+index('Outdoor Crop Production NW'!$K$2:$O$137,match( $B98,'Outdoor Crop Production NW'!$D$2:$D$137,0),match( D$1,'Outdoor Crop Production NW'!$E$1:$I$1,0)))</f>
        <v>0</v>
      </c>
      <c r="E98" s="76">
        <f t="array" ref="E98">index('Outdoor Crop Seasonality'!$E$2:$P$138,match( $B98,'Outdoor Crop Seasonality'!$B$2:$B$138,0),match(E$2,'Outdoor Crop Seasonality'!$E$1:$P$1,0))*vlookup($B98,'Outdoor Crop Baseline'!$B:$C,2,false)/10^3*(1+index('Outdoor Crop Production NW'!$K$2:$O$137,match( $B98,'Outdoor Crop Production NW'!$D$2:$D$137,0),match( E$1,'Outdoor Crop Production NW'!$E$1:$I$1,0)))</f>
        <v>0</v>
      </c>
      <c r="F98" s="76">
        <f t="array" ref="F98">index('Outdoor Crop Seasonality'!$E$2:$P$138,match( $B98,'Outdoor Crop Seasonality'!$B$2:$B$138,0),match(F$2,'Outdoor Crop Seasonality'!$E$1:$P$1,0))*vlookup($B98,'Outdoor Crop Baseline'!$B:$C,2,false)/10^3*(1+index('Outdoor Crop Production NW'!$K$2:$O$137,match( $B98,'Outdoor Crop Production NW'!$D$2:$D$137,0),match( F$1,'Outdoor Crop Production NW'!$E$1:$I$1,0)))</f>
        <v>0</v>
      </c>
      <c r="G98" s="76">
        <f t="array" ref="G98">index('Outdoor Crop Seasonality'!$E$2:$P$138,match( $B98,'Outdoor Crop Seasonality'!$B$2:$B$138,0),match(G$2,'Outdoor Crop Seasonality'!$E$1:$P$1,0))*vlookup($B98,'Outdoor Crop Baseline'!$B:$C,2,false)/10^3*(1+index('Outdoor Crop Production NW'!$K$2:$O$137,match( $B98,'Outdoor Crop Production NW'!$D$2:$D$137,0),match( G$1,'Outdoor Crop Production NW'!$E$1:$I$1,0)))</f>
        <v>0</v>
      </c>
      <c r="H98" s="76">
        <f t="array" ref="H98">index('Outdoor Crop Seasonality'!$E$2:$P$138,match( $B98,'Outdoor Crop Seasonality'!$B$2:$B$138,0),match(H$2,'Outdoor Crop Seasonality'!$E$1:$P$1,0))*vlookup($B98,'Outdoor Crop Baseline'!$B:$C,2,false)/10^3*(1+index('Outdoor Crop Production NW'!$K$2:$O$137,match( $B98,'Outdoor Crop Production NW'!$D$2:$D$137,0),match( H$1,'Outdoor Crop Production NW'!$E$1:$I$1,0)))</f>
        <v>340.4502293</v>
      </c>
      <c r="I98" s="76">
        <f t="array" ref="I98">index('Outdoor Crop Seasonality'!$E$2:$P$138,match( $B98,'Outdoor Crop Seasonality'!$B$2:$B$138,0),match(I$2,'Outdoor Crop Seasonality'!$E$1:$P$1,0))*vlookup($B98,'Outdoor Crop Baseline'!$B:$C,2,false)/10^3*(1+index('Outdoor Crop Production NW'!$K$2:$O$137,match( $B98,'Outdoor Crop Production NW'!$D$2:$D$137,0),match( I$1,'Outdoor Crop Production NW'!$E$1:$I$1,0)))</f>
        <v>340.4502293</v>
      </c>
      <c r="J98" s="76">
        <f t="array" ref="J98">index('Outdoor Crop Seasonality'!$E$2:$P$138,match( $B98,'Outdoor Crop Seasonality'!$B$2:$B$138,0),match(J$2,'Outdoor Crop Seasonality'!$E$1:$P$1,0))*vlookup($B98,'Outdoor Crop Baseline'!$B:$C,2,false)/10^3*(1+index('Outdoor Crop Production NW'!$K$2:$O$137,match( $B98,'Outdoor Crop Production NW'!$D$2:$D$137,0),match( J$1,'Outdoor Crop Production NW'!$E$1:$I$1,0)))</f>
        <v>340.4502293</v>
      </c>
      <c r="K98" s="76">
        <f t="array" ref="K98">index('Outdoor Crop Seasonality'!$E$2:$P$138,match( $B98,'Outdoor Crop Seasonality'!$B$2:$B$138,0),match(K$2,'Outdoor Crop Seasonality'!$E$1:$P$1,0))*vlookup($B98,'Outdoor Crop Baseline'!$B:$C,2,false)/10^3*(1+index('Outdoor Crop Production NW'!$K$2:$O$137,match( $B98,'Outdoor Crop Production NW'!$D$2:$D$137,0),match( K$1,'Outdoor Crop Production NW'!$E$1:$I$1,0)))</f>
        <v>340.4502293</v>
      </c>
      <c r="L98" s="76">
        <f t="array" ref="L98">index('Outdoor Crop Seasonality'!$E$2:$P$138,match( $B98,'Outdoor Crop Seasonality'!$B$2:$B$138,0),match(L$2,'Outdoor Crop Seasonality'!$E$1:$P$1,0))*vlookup($B98,'Outdoor Crop Baseline'!$B:$C,2,false)/10^3*(1+index('Outdoor Crop Production NW'!$K$2:$O$137,match( $B98,'Outdoor Crop Production NW'!$D$2:$D$137,0),match( L$1,'Outdoor Crop Production NW'!$E$1:$I$1,0)))</f>
        <v>0</v>
      </c>
      <c r="M98" s="76">
        <f t="array" ref="M98">index('Outdoor Crop Seasonality'!$E$2:$P$138,match( $B98,'Outdoor Crop Seasonality'!$B$2:$B$138,0),match(M$2,'Outdoor Crop Seasonality'!$E$1:$P$1,0))*vlookup($B98,'Outdoor Crop Baseline'!$B:$C,2,false)/10^3*(1+index('Outdoor Crop Production NW'!$K$2:$O$137,match( $B98,'Outdoor Crop Production NW'!$D$2:$D$137,0),match( M$1,'Outdoor Crop Production NW'!$E$1:$I$1,0)))</f>
        <v>0</v>
      </c>
      <c r="N98" s="76">
        <f t="array" ref="N98">index('Outdoor Crop Seasonality'!$E$2:$P$138,match( $B98,'Outdoor Crop Seasonality'!$B$2:$B$138,0),match(N$2,'Outdoor Crop Seasonality'!$E$1:$P$1,0))*vlookup($B98,'Outdoor Crop Baseline'!$B:$C,2,false)/10^3*(1+index('Outdoor Crop Production NW'!$K$2:$O$137,match( $B98,'Outdoor Crop Production NW'!$D$2:$D$137,0),match( N$1,'Outdoor Crop Production NW'!$E$1:$I$1,0)))</f>
        <v>0</v>
      </c>
      <c r="O98" s="77">
        <f t="array" ref="O98">index('Outdoor Crop Seasonality'!$E$2:$P$138,match( $B98,'Outdoor Crop Seasonality'!$B$2:$B$138,0),match(O$2,'Outdoor Crop Seasonality'!$E$1:$P$1,0))*vlookup($B98,'Outdoor Crop Baseline'!$B:$C,2,false)/10^3*(1+index('Outdoor Crop Production NW'!$K$2:$O$137,match( $B98,'Outdoor Crop Production NW'!$D$2:$D$137,0),match( O$1,'Outdoor Crop Production NW'!$E$1:$I$1,0)))</f>
        <v>0</v>
      </c>
      <c r="P98" s="77">
        <f t="array" ref="P98">index('Outdoor Crop Seasonality'!$E$2:$P$138,match( $B98,'Outdoor Crop Seasonality'!$B$2:$B$138,0),match(P$2,'Outdoor Crop Seasonality'!$E$1:$P$1,0))*vlookup($B98,'Outdoor Crop Baseline'!$B:$C,2,false)/10^3*(1+index('Outdoor Crop Production NW'!$K$2:$O$137,match( $B98,'Outdoor Crop Production NW'!$D$2:$D$137,0),match( P$1,'Outdoor Crop Production NW'!$E$1:$I$1,0)))</f>
        <v>0</v>
      </c>
      <c r="Q98" s="77">
        <f t="array" ref="Q98">index('Outdoor Crop Seasonality'!$E$2:$P$138,match( $B98,'Outdoor Crop Seasonality'!$B$2:$B$138,0),match(Q$2,'Outdoor Crop Seasonality'!$E$1:$P$1,0))*vlookup($B98,'Outdoor Crop Baseline'!$B:$C,2,false)/10^3*(1+index('Outdoor Crop Production NW'!$K$2:$O$137,match( $B98,'Outdoor Crop Production NW'!$D$2:$D$137,0),match( Q$1,'Outdoor Crop Production NW'!$E$1:$I$1,0)))</f>
        <v>0</v>
      </c>
      <c r="R98" s="77">
        <f t="array" ref="R98">index('Outdoor Crop Seasonality'!$E$2:$P$138,match( $B98,'Outdoor Crop Seasonality'!$B$2:$B$138,0),match(R$2,'Outdoor Crop Seasonality'!$E$1:$P$1,0))*vlookup($B98,'Outdoor Crop Baseline'!$B:$C,2,false)/10^3*(1+index('Outdoor Crop Production NW'!$K$2:$O$137,match( $B98,'Outdoor Crop Production NW'!$D$2:$D$137,0),match( R$1,'Outdoor Crop Production NW'!$E$1:$I$1,0)))</f>
        <v>0</v>
      </c>
      <c r="S98" s="77">
        <f t="array" ref="S98">index('Outdoor Crop Seasonality'!$E$2:$P$138,match( $B98,'Outdoor Crop Seasonality'!$B$2:$B$138,0),match(S$2,'Outdoor Crop Seasonality'!$E$1:$P$1,0))*vlookup($B98,'Outdoor Crop Baseline'!$B:$C,2,false)/10^3*(1+index('Outdoor Crop Production NW'!$K$2:$O$137,match( $B98,'Outdoor Crop Production NW'!$D$2:$D$137,0),match( S$1,'Outdoor Crop Production NW'!$E$1:$I$1,0)))</f>
        <v>0</v>
      </c>
      <c r="T98" s="77">
        <f t="array" ref="T98">index('Outdoor Crop Seasonality'!$E$2:$P$138,match( $B98,'Outdoor Crop Seasonality'!$B$2:$B$138,0),match(T$2,'Outdoor Crop Seasonality'!$E$1:$P$1,0))*vlookup($B98,'Outdoor Crop Baseline'!$B:$C,2,false)/10^3*(1+index('Outdoor Crop Production NW'!$K$2:$O$137,match( $B98,'Outdoor Crop Production NW'!$D$2:$D$137,0),match( T$1,'Outdoor Crop Production NW'!$E$1:$I$1,0)))</f>
        <v>294.6010184</v>
      </c>
      <c r="U98" s="77">
        <f t="array" ref="U98">index('Outdoor Crop Seasonality'!$E$2:$P$138,match( $B98,'Outdoor Crop Seasonality'!$B$2:$B$138,0),match(U$2,'Outdoor Crop Seasonality'!$E$1:$P$1,0))*vlookup($B98,'Outdoor Crop Baseline'!$B:$C,2,false)/10^3*(1+index('Outdoor Crop Production NW'!$K$2:$O$137,match( $B98,'Outdoor Crop Production NW'!$D$2:$D$137,0),match( U$1,'Outdoor Crop Production NW'!$E$1:$I$1,0)))</f>
        <v>294.6010184</v>
      </c>
      <c r="V98" s="77">
        <f t="array" ref="V98">index('Outdoor Crop Seasonality'!$E$2:$P$138,match( $B98,'Outdoor Crop Seasonality'!$B$2:$B$138,0),match(V$2,'Outdoor Crop Seasonality'!$E$1:$P$1,0))*vlookup($B98,'Outdoor Crop Baseline'!$B:$C,2,false)/10^3*(1+index('Outdoor Crop Production NW'!$K$2:$O$137,match( $B98,'Outdoor Crop Production NW'!$D$2:$D$137,0),match( V$1,'Outdoor Crop Production NW'!$E$1:$I$1,0)))</f>
        <v>294.6010184</v>
      </c>
      <c r="W98" s="77">
        <f t="array" ref="W98">index('Outdoor Crop Seasonality'!$E$2:$P$138,match( $B98,'Outdoor Crop Seasonality'!$B$2:$B$138,0),match(W$2,'Outdoor Crop Seasonality'!$E$1:$P$1,0))*vlookup($B98,'Outdoor Crop Baseline'!$B:$C,2,false)/10^3*(1+index('Outdoor Crop Production NW'!$K$2:$O$137,match( $B98,'Outdoor Crop Production NW'!$D$2:$D$137,0),match( W$1,'Outdoor Crop Production NW'!$E$1:$I$1,0)))</f>
        <v>294.6010184</v>
      </c>
      <c r="X98" s="77">
        <f t="array" ref="X98">index('Outdoor Crop Seasonality'!$E$2:$P$138,match( $B98,'Outdoor Crop Seasonality'!$B$2:$B$138,0),match(X$2,'Outdoor Crop Seasonality'!$E$1:$P$1,0))*vlookup($B98,'Outdoor Crop Baseline'!$B:$C,2,false)/10^3*(1+index('Outdoor Crop Production NW'!$K$2:$O$137,match( $B98,'Outdoor Crop Production NW'!$D$2:$D$137,0),match( X$1,'Outdoor Crop Production NW'!$E$1:$I$1,0)))</f>
        <v>0</v>
      </c>
      <c r="Y98" s="77">
        <f t="array" ref="Y98">index('Outdoor Crop Seasonality'!$E$2:$P$138,match( $B98,'Outdoor Crop Seasonality'!$B$2:$B$138,0),match(Y$2,'Outdoor Crop Seasonality'!$E$1:$P$1,0))*vlookup($B98,'Outdoor Crop Baseline'!$B:$C,2,false)/10^3*(1+index('Outdoor Crop Production NW'!$K$2:$O$137,match( $B98,'Outdoor Crop Production NW'!$D$2:$D$137,0),match( Y$1,'Outdoor Crop Production NW'!$E$1:$I$1,0)))</f>
        <v>0</v>
      </c>
      <c r="Z98" s="77">
        <f t="array" ref="Z98">index('Outdoor Crop Seasonality'!$E$2:$P$138,match( $B98,'Outdoor Crop Seasonality'!$B$2:$B$138,0),match(Z$2,'Outdoor Crop Seasonality'!$E$1:$P$1,0))*vlookup($B98,'Outdoor Crop Baseline'!$B:$C,2,false)/10^3*(1+index('Outdoor Crop Production NW'!$K$2:$O$137,match( $B98,'Outdoor Crop Production NW'!$D$2:$D$137,0),match( Z$1,'Outdoor Crop Production NW'!$E$1:$I$1,0)))</f>
        <v>0</v>
      </c>
    </row>
    <row r="99">
      <c r="A99" s="13" t="s">
        <v>226</v>
      </c>
      <c r="B99" s="13" t="s">
        <v>227</v>
      </c>
      <c r="C99" s="76">
        <f t="array" ref="C99">index('Outdoor Crop Seasonality'!$E$2:$P$138,match( $B99,'Outdoor Crop Seasonality'!$B$2:$B$138,0),match(C$2,'Outdoor Crop Seasonality'!$E$1:$P$1,0))*vlookup($B99,'Outdoor Crop Baseline'!$B:$C,2,false)/10^3*(1+index('Outdoor Crop Production NW'!$K$2:$O$137,match( $B99,'Outdoor Crop Production NW'!$D$2:$D$137,0),match( C$1,'Outdoor Crop Production NW'!$E$1:$I$1,0)))</f>
        <v>648.5252459</v>
      </c>
      <c r="D99" s="76">
        <f t="array" ref="D99">index('Outdoor Crop Seasonality'!$E$2:$P$138,match( $B99,'Outdoor Crop Seasonality'!$B$2:$B$138,0),match(D$2,'Outdoor Crop Seasonality'!$E$1:$P$1,0))*vlookup($B99,'Outdoor Crop Baseline'!$B:$C,2,false)/10^3*(1+index('Outdoor Crop Production NW'!$K$2:$O$137,match( $B99,'Outdoor Crop Production NW'!$D$2:$D$137,0),match( D$1,'Outdoor Crop Production NW'!$E$1:$I$1,0)))</f>
        <v>648.5252459</v>
      </c>
      <c r="E99" s="76">
        <f t="array" ref="E99">index('Outdoor Crop Seasonality'!$E$2:$P$138,match( $B99,'Outdoor Crop Seasonality'!$B$2:$B$138,0),match(E$2,'Outdoor Crop Seasonality'!$E$1:$P$1,0))*vlookup($B99,'Outdoor Crop Baseline'!$B:$C,2,false)/10^3*(1+index('Outdoor Crop Production NW'!$K$2:$O$137,match( $B99,'Outdoor Crop Production NW'!$D$2:$D$137,0),match( E$1,'Outdoor Crop Production NW'!$E$1:$I$1,0)))</f>
        <v>648.5252459</v>
      </c>
      <c r="F99" s="76">
        <f t="array" ref="F99">index('Outdoor Crop Seasonality'!$E$2:$P$138,match( $B99,'Outdoor Crop Seasonality'!$B$2:$B$138,0),match(F$2,'Outdoor Crop Seasonality'!$E$1:$P$1,0))*vlookup($B99,'Outdoor Crop Baseline'!$B:$C,2,false)/10^3*(1+index('Outdoor Crop Production NW'!$K$2:$O$137,match( $B99,'Outdoor Crop Production NW'!$D$2:$D$137,0),match( F$1,'Outdoor Crop Production NW'!$E$1:$I$1,0)))</f>
        <v>648.5252459</v>
      </c>
      <c r="G99" s="76">
        <f t="array" ref="G99">index('Outdoor Crop Seasonality'!$E$2:$P$138,match( $B99,'Outdoor Crop Seasonality'!$B$2:$B$138,0),match(G$2,'Outdoor Crop Seasonality'!$E$1:$P$1,0))*vlookup($B99,'Outdoor Crop Baseline'!$B:$C,2,false)/10^3*(1+index('Outdoor Crop Production NW'!$K$2:$O$137,match( $B99,'Outdoor Crop Production NW'!$D$2:$D$137,0),match( G$1,'Outdoor Crop Production NW'!$E$1:$I$1,0)))</f>
        <v>0</v>
      </c>
      <c r="H99" s="76">
        <f t="array" ref="H99">index('Outdoor Crop Seasonality'!$E$2:$P$138,match( $B99,'Outdoor Crop Seasonality'!$B$2:$B$138,0),match(H$2,'Outdoor Crop Seasonality'!$E$1:$P$1,0))*vlookup($B99,'Outdoor Crop Baseline'!$B:$C,2,false)/10^3*(1+index('Outdoor Crop Production NW'!$K$2:$O$137,match( $B99,'Outdoor Crop Production NW'!$D$2:$D$137,0),match( H$1,'Outdoor Crop Production NW'!$E$1:$I$1,0)))</f>
        <v>0</v>
      </c>
      <c r="I99" s="76">
        <f t="array" ref="I99">index('Outdoor Crop Seasonality'!$E$2:$P$138,match( $B99,'Outdoor Crop Seasonality'!$B$2:$B$138,0),match(I$2,'Outdoor Crop Seasonality'!$E$1:$P$1,0))*vlookup($B99,'Outdoor Crop Baseline'!$B:$C,2,false)/10^3*(1+index('Outdoor Crop Production NW'!$K$2:$O$137,match( $B99,'Outdoor Crop Production NW'!$D$2:$D$137,0),match( I$1,'Outdoor Crop Production NW'!$E$1:$I$1,0)))</f>
        <v>0</v>
      </c>
      <c r="J99" s="76">
        <f t="array" ref="J99">index('Outdoor Crop Seasonality'!$E$2:$P$138,match( $B99,'Outdoor Crop Seasonality'!$B$2:$B$138,0),match(J$2,'Outdoor Crop Seasonality'!$E$1:$P$1,0))*vlookup($B99,'Outdoor Crop Baseline'!$B:$C,2,false)/10^3*(1+index('Outdoor Crop Production NW'!$K$2:$O$137,match( $B99,'Outdoor Crop Production NW'!$D$2:$D$137,0),match( J$1,'Outdoor Crop Production NW'!$E$1:$I$1,0)))</f>
        <v>0</v>
      </c>
      <c r="K99" s="76">
        <f t="array" ref="K99">index('Outdoor Crop Seasonality'!$E$2:$P$138,match( $B99,'Outdoor Crop Seasonality'!$B$2:$B$138,0),match(K$2,'Outdoor Crop Seasonality'!$E$1:$P$1,0))*vlookup($B99,'Outdoor Crop Baseline'!$B:$C,2,false)/10^3*(1+index('Outdoor Crop Production NW'!$K$2:$O$137,match( $B99,'Outdoor Crop Production NW'!$D$2:$D$137,0),match( K$1,'Outdoor Crop Production NW'!$E$1:$I$1,0)))</f>
        <v>0</v>
      </c>
      <c r="L99" s="76">
        <f t="array" ref="L99">index('Outdoor Crop Seasonality'!$E$2:$P$138,match( $B99,'Outdoor Crop Seasonality'!$B$2:$B$138,0),match(L$2,'Outdoor Crop Seasonality'!$E$1:$P$1,0))*vlookup($B99,'Outdoor Crop Baseline'!$B:$C,2,false)/10^3*(1+index('Outdoor Crop Production NW'!$K$2:$O$137,match( $B99,'Outdoor Crop Production NW'!$D$2:$D$137,0),match( L$1,'Outdoor Crop Production NW'!$E$1:$I$1,0)))</f>
        <v>0</v>
      </c>
      <c r="M99" s="76">
        <f t="array" ref="M99">index('Outdoor Crop Seasonality'!$E$2:$P$138,match( $B99,'Outdoor Crop Seasonality'!$B$2:$B$138,0),match(M$2,'Outdoor Crop Seasonality'!$E$1:$P$1,0))*vlookup($B99,'Outdoor Crop Baseline'!$B:$C,2,false)/10^3*(1+index('Outdoor Crop Production NW'!$K$2:$O$137,match( $B99,'Outdoor Crop Production NW'!$D$2:$D$137,0),match( M$1,'Outdoor Crop Production NW'!$E$1:$I$1,0)))</f>
        <v>0</v>
      </c>
      <c r="N99" s="76">
        <f t="array" ref="N99">index('Outdoor Crop Seasonality'!$E$2:$P$138,match( $B99,'Outdoor Crop Seasonality'!$B$2:$B$138,0),match(N$2,'Outdoor Crop Seasonality'!$E$1:$P$1,0))*vlookup($B99,'Outdoor Crop Baseline'!$B:$C,2,false)/10^3*(1+index('Outdoor Crop Production NW'!$K$2:$O$137,match( $B99,'Outdoor Crop Production NW'!$D$2:$D$137,0),match( N$1,'Outdoor Crop Production NW'!$E$1:$I$1,0)))</f>
        <v>0</v>
      </c>
      <c r="O99" s="77">
        <f t="array" ref="O99">index('Outdoor Crop Seasonality'!$E$2:$P$138,match( $B99,'Outdoor Crop Seasonality'!$B$2:$B$138,0),match(O$2,'Outdoor Crop Seasonality'!$E$1:$P$1,0))*vlookup($B99,'Outdoor Crop Baseline'!$B:$C,2,false)/10^3*(1+index('Outdoor Crop Production NW'!$K$2:$O$137,match( $B99,'Outdoor Crop Production NW'!$D$2:$D$137,0),match( O$1,'Outdoor Crop Production NW'!$E$1:$I$1,0)))</f>
        <v>648.5252459</v>
      </c>
      <c r="P99" s="77">
        <f t="array" ref="P99">index('Outdoor Crop Seasonality'!$E$2:$P$138,match( $B99,'Outdoor Crop Seasonality'!$B$2:$B$138,0),match(P$2,'Outdoor Crop Seasonality'!$E$1:$P$1,0))*vlookup($B99,'Outdoor Crop Baseline'!$B:$C,2,false)/10^3*(1+index('Outdoor Crop Production NW'!$K$2:$O$137,match( $B99,'Outdoor Crop Production NW'!$D$2:$D$137,0),match( P$1,'Outdoor Crop Production NW'!$E$1:$I$1,0)))</f>
        <v>648.5252459</v>
      </c>
      <c r="Q99" s="77">
        <f t="array" ref="Q99">index('Outdoor Crop Seasonality'!$E$2:$P$138,match( $B99,'Outdoor Crop Seasonality'!$B$2:$B$138,0),match(Q$2,'Outdoor Crop Seasonality'!$E$1:$P$1,0))*vlookup($B99,'Outdoor Crop Baseline'!$B:$C,2,false)/10^3*(1+index('Outdoor Crop Production NW'!$K$2:$O$137,match( $B99,'Outdoor Crop Production NW'!$D$2:$D$137,0),match( Q$1,'Outdoor Crop Production NW'!$E$1:$I$1,0)))</f>
        <v>648.5252459</v>
      </c>
      <c r="R99" s="77">
        <f t="array" ref="R99">index('Outdoor Crop Seasonality'!$E$2:$P$138,match( $B99,'Outdoor Crop Seasonality'!$B$2:$B$138,0),match(R$2,'Outdoor Crop Seasonality'!$E$1:$P$1,0))*vlookup($B99,'Outdoor Crop Baseline'!$B:$C,2,false)/10^3*(1+index('Outdoor Crop Production NW'!$K$2:$O$137,match( $B99,'Outdoor Crop Production NW'!$D$2:$D$137,0),match( R$1,'Outdoor Crop Production NW'!$E$1:$I$1,0)))</f>
        <v>648.5252459</v>
      </c>
      <c r="S99" s="77">
        <f t="array" ref="S99">index('Outdoor Crop Seasonality'!$E$2:$P$138,match( $B99,'Outdoor Crop Seasonality'!$B$2:$B$138,0),match(S$2,'Outdoor Crop Seasonality'!$E$1:$P$1,0))*vlookup($B99,'Outdoor Crop Baseline'!$B:$C,2,false)/10^3*(1+index('Outdoor Crop Production NW'!$K$2:$O$137,match( $B99,'Outdoor Crop Production NW'!$D$2:$D$137,0),match( S$1,'Outdoor Crop Production NW'!$E$1:$I$1,0)))</f>
        <v>0</v>
      </c>
      <c r="T99" s="77">
        <f t="array" ref="T99">index('Outdoor Crop Seasonality'!$E$2:$P$138,match( $B99,'Outdoor Crop Seasonality'!$B$2:$B$138,0),match(T$2,'Outdoor Crop Seasonality'!$E$1:$P$1,0))*vlookup($B99,'Outdoor Crop Baseline'!$B:$C,2,false)/10^3*(1+index('Outdoor Crop Production NW'!$K$2:$O$137,match( $B99,'Outdoor Crop Production NW'!$D$2:$D$137,0),match( T$1,'Outdoor Crop Production NW'!$E$1:$I$1,0)))</f>
        <v>0</v>
      </c>
      <c r="U99" s="77">
        <f t="array" ref="U99">index('Outdoor Crop Seasonality'!$E$2:$P$138,match( $B99,'Outdoor Crop Seasonality'!$B$2:$B$138,0),match(U$2,'Outdoor Crop Seasonality'!$E$1:$P$1,0))*vlookup($B99,'Outdoor Crop Baseline'!$B:$C,2,false)/10^3*(1+index('Outdoor Crop Production NW'!$K$2:$O$137,match( $B99,'Outdoor Crop Production NW'!$D$2:$D$137,0),match( U$1,'Outdoor Crop Production NW'!$E$1:$I$1,0)))</f>
        <v>0</v>
      </c>
      <c r="V99" s="77">
        <f t="array" ref="V99">index('Outdoor Crop Seasonality'!$E$2:$P$138,match( $B99,'Outdoor Crop Seasonality'!$B$2:$B$138,0),match(V$2,'Outdoor Crop Seasonality'!$E$1:$P$1,0))*vlookup($B99,'Outdoor Crop Baseline'!$B:$C,2,false)/10^3*(1+index('Outdoor Crop Production NW'!$K$2:$O$137,match( $B99,'Outdoor Crop Production NW'!$D$2:$D$137,0),match( V$1,'Outdoor Crop Production NW'!$E$1:$I$1,0)))</f>
        <v>0</v>
      </c>
      <c r="W99" s="77">
        <f t="array" ref="W99">index('Outdoor Crop Seasonality'!$E$2:$P$138,match( $B99,'Outdoor Crop Seasonality'!$B$2:$B$138,0),match(W$2,'Outdoor Crop Seasonality'!$E$1:$P$1,0))*vlookup($B99,'Outdoor Crop Baseline'!$B:$C,2,false)/10^3*(1+index('Outdoor Crop Production NW'!$K$2:$O$137,match( $B99,'Outdoor Crop Production NW'!$D$2:$D$137,0),match( W$1,'Outdoor Crop Production NW'!$E$1:$I$1,0)))</f>
        <v>0</v>
      </c>
      <c r="X99" s="77">
        <f t="array" ref="X99">index('Outdoor Crop Seasonality'!$E$2:$P$138,match( $B99,'Outdoor Crop Seasonality'!$B$2:$B$138,0),match(X$2,'Outdoor Crop Seasonality'!$E$1:$P$1,0))*vlookup($B99,'Outdoor Crop Baseline'!$B:$C,2,false)/10^3*(1+index('Outdoor Crop Production NW'!$K$2:$O$137,match( $B99,'Outdoor Crop Production NW'!$D$2:$D$137,0),match( X$1,'Outdoor Crop Production NW'!$E$1:$I$1,0)))</f>
        <v>0</v>
      </c>
      <c r="Y99" s="77">
        <f t="array" ref="Y99">index('Outdoor Crop Seasonality'!$E$2:$P$138,match( $B99,'Outdoor Crop Seasonality'!$B$2:$B$138,0),match(Y$2,'Outdoor Crop Seasonality'!$E$1:$P$1,0))*vlookup($B99,'Outdoor Crop Baseline'!$B:$C,2,false)/10^3*(1+index('Outdoor Crop Production NW'!$K$2:$O$137,match( $B99,'Outdoor Crop Production NW'!$D$2:$D$137,0),match( Y$1,'Outdoor Crop Production NW'!$E$1:$I$1,0)))</f>
        <v>0</v>
      </c>
      <c r="Z99" s="77">
        <f t="array" ref="Z99">index('Outdoor Crop Seasonality'!$E$2:$P$138,match( $B99,'Outdoor Crop Seasonality'!$B$2:$B$138,0),match(Z$2,'Outdoor Crop Seasonality'!$E$1:$P$1,0))*vlookup($B99,'Outdoor Crop Baseline'!$B:$C,2,false)/10^3*(1+index('Outdoor Crop Production NW'!$K$2:$O$137,match( $B99,'Outdoor Crop Production NW'!$D$2:$D$137,0),match( Z$1,'Outdoor Crop Production NW'!$E$1:$I$1,0)))</f>
        <v>0</v>
      </c>
    </row>
    <row r="100">
      <c r="A100" s="13" t="s">
        <v>228</v>
      </c>
      <c r="B100" s="13" t="s">
        <v>229</v>
      </c>
      <c r="C100" s="76">
        <f t="array" ref="C100">index('Outdoor Crop Seasonality'!$E$2:$P$138,match( $B100,'Outdoor Crop Seasonality'!$B$2:$B$138,0),match(C$2,'Outdoor Crop Seasonality'!$E$1:$P$1,0))*vlookup($B100,'Outdoor Crop Baseline'!$B:$C,2,false)/10^3*(1+index('Outdoor Crop Production NW'!$K$2:$O$137,match( $B100,'Outdoor Crop Production NW'!$D$2:$D$137,0),match( C$1,'Outdoor Crop Production NW'!$E$1:$I$1,0)))</f>
        <v>29.80075494</v>
      </c>
      <c r="D100" s="76">
        <f t="array" ref="D100">index('Outdoor Crop Seasonality'!$E$2:$P$138,match( $B100,'Outdoor Crop Seasonality'!$B$2:$B$138,0),match(D$2,'Outdoor Crop Seasonality'!$E$1:$P$1,0))*vlookup($B100,'Outdoor Crop Baseline'!$B:$C,2,false)/10^3*(1+index('Outdoor Crop Production NW'!$K$2:$O$137,match( $B100,'Outdoor Crop Production NW'!$D$2:$D$137,0),match( D$1,'Outdoor Crop Production NW'!$E$1:$I$1,0)))</f>
        <v>901.6434518</v>
      </c>
      <c r="E100" s="76">
        <f t="array" ref="E100">index('Outdoor Crop Seasonality'!$E$2:$P$138,match( $B100,'Outdoor Crop Seasonality'!$B$2:$B$138,0),match(E$2,'Outdoor Crop Seasonality'!$E$1:$P$1,0))*vlookup($B100,'Outdoor Crop Baseline'!$B:$C,2,false)/10^3*(1+index('Outdoor Crop Production NW'!$K$2:$O$137,match( $B100,'Outdoor Crop Production NW'!$D$2:$D$137,0),match( E$1,'Outdoor Crop Production NW'!$E$1:$I$1,0)))</f>
        <v>901.6434518</v>
      </c>
      <c r="F100" s="76">
        <f t="array" ref="F100">index('Outdoor Crop Seasonality'!$E$2:$P$138,match( $B100,'Outdoor Crop Seasonality'!$B$2:$B$138,0),match(F$2,'Outdoor Crop Seasonality'!$E$1:$P$1,0))*vlookup($B100,'Outdoor Crop Baseline'!$B:$C,2,false)/10^3*(1+index('Outdoor Crop Production NW'!$K$2:$O$137,match( $B100,'Outdoor Crop Production NW'!$D$2:$D$137,0),match( F$1,'Outdoor Crop Production NW'!$E$1:$I$1,0)))</f>
        <v>901.6434518</v>
      </c>
      <c r="G100" s="76">
        <f t="array" ref="G100">index('Outdoor Crop Seasonality'!$E$2:$P$138,match( $B100,'Outdoor Crop Seasonality'!$B$2:$B$138,0),match(G$2,'Outdoor Crop Seasonality'!$E$1:$P$1,0))*vlookup($B100,'Outdoor Crop Baseline'!$B:$C,2,false)/10^3*(1+index('Outdoor Crop Production NW'!$K$2:$O$137,match( $B100,'Outdoor Crop Production NW'!$D$2:$D$137,0),match( G$1,'Outdoor Crop Production NW'!$E$1:$I$1,0)))</f>
        <v>1089.18711</v>
      </c>
      <c r="H100" s="76">
        <f t="array" ref="H100">index('Outdoor Crop Seasonality'!$E$2:$P$138,match( $B100,'Outdoor Crop Seasonality'!$B$2:$B$138,0),match(H$2,'Outdoor Crop Seasonality'!$E$1:$P$1,0))*vlookup($B100,'Outdoor Crop Baseline'!$B:$C,2,false)/10^3*(1+index('Outdoor Crop Production NW'!$K$2:$O$137,match( $B100,'Outdoor Crop Production NW'!$D$2:$D$137,0),match( H$1,'Outdoor Crop Production NW'!$E$1:$I$1,0)))</f>
        <v>217.3444128</v>
      </c>
      <c r="I100" s="76">
        <f t="array" ref="I100">index('Outdoor Crop Seasonality'!$E$2:$P$138,match( $B100,'Outdoor Crop Seasonality'!$B$2:$B$138,0),match(I$2,'Outdoor Crop Seasonality'!$E$1:$P$1,0))*vlookup($B100,'Outdoor Crop Baseline'!$B:$C,2,false)/10^3*(1+index('Outdoor Crop Production NW'!$K$2:$O$137,match( $B100,'Outdoor Crop Production NW'!$D$2:$D$137,0),match( I$1,'Outdoor Crop Production NW'!$E$1:$I$1,0)))</f>
        <v>217.3444128</v>
      </c>
      <c r="J100" s="76">
        <f t="array" ref="J100">index('Outdoor Crop Seasonality'!$E$2:$P$138,match( $B100,'Outdoor Crop Seasonality'!$B$2:$B$138,0),match(J$2,'Outdoor Crop Seasonality'!$E$1:$P$1,0))*vlookup($B100,'Outdoor Crop Baseline'!$B:$C,2,false)/10^3*(1+index('Outdoor Crop Production NW'!$K$2:$O$137,match( $B100,'Outdoor Crop Production NW'!$D$2:$D$137,0),match( J$1,'Outdoor Crop Production NW'!$E$1:$I$1,0)))</f>
        <v>217.3444128</v>
      </c>
      <c r="K100" s="76">
        <f t="array" ref="K100">index('Outdoor Crop Seasonality'!$E$2:$P$138,match( $B100,'Outdoor Crop Seasonality'!$B$2:$B$138,0),match(K$2,'Outdoor Crop Seasonality'!$E$1:$P$1,0))*vlookup($B100,'Outdoor Crop Baseline'!$B:$C,2,false)/10^3*(1+index('Outdoor Crop Production NW'!$K$2:$O$137,match( $B100,'Outdoor Crop Production NW'!$D$2:$D$137,0),match( K$1,'Outdoor Crop Production NW'!$E$1:$I$1,0)))</f>
        <v>2559.738461</v>
      </c>
      <c r="L100" s="76">
        <f t="array" ref="L100">index('Outdoor Crop Seasonality'!$E$2:$P$138,match( $B100,'Outdoor Crop Seasonality'!$B$2:$B$138,0),match(L$2,'Outdoor Crop Seasonality'!$E$1:$P$1,0))*vlookup($B100,'Outdoor Crop Baseline'!$B:$C,2,false)/10^3*(1+index('Outdoor Crop Production NW'!$K$2:$O$137,match( $B100,'Outdoor Crop Production NW'!$D$2:$D$137,0),match( L$1,'Outdoor Crop Production NW'!$E$1:$I$1,0)))</f>
        <v>2559.738461</v>
      </c>
      <c r="M100" s="76">
        <f t="array" ref="M100">index('Outdoor Crop Seasonality'!$E$2:$P$138,match( $B100,'Outdoor Crop Seasonality'!$B$2:$B$138,0),match(M$2,'Outdoor Crop Seasonality'!$E$1:$P$1,0))*vlookup($B100,'Outdoor Crop Baseline'!$B:$C,2,false)/10^3*(1+index('Outdoor Crop Production NW'!$K$2:$O$137,match( $B100,'Outdoor Crop Production NW'!$D$2:$D$137,0),match( M$1,'Outdoor Crop Production NW'!$E$1:$I$1,0)))</f>
        <v>2559.738461</v>
      </c>
      <c r="N100" s="76">
        <f t="array" ref="N100">index('Outdoor Crop Seasonality'!$E$2:$P$138,match( $B100,'Outdoor Crop Seasonality'!$B$2:$B$138,0),match(N$2,'Outdoor Crop Seasonality'!$E$1:$P$1,0))*vlookup($B100,'Outdoor Crop Baseline'!$B:$C,2,false)/10^3*(1+index('Outdoor Crop Production NW'!$K$2:$O$137,match( $B100,'Outdoor Crop Production NW'!$D$2:$D$137,0),match( N$1,'Outdoor Crop Production NW'!$E$1:$I$1,0)))</f>
        <v>2559.738461</v>
      </c>
      <c r="O100" s="77">
        <f t="array" ref="O100">index('Outdoor Crop Seasonality'!$E$2:$P$138,match( $B100,'Outdoor Crop Seasonality'!$B$2:$B$138,0),match(O$2,'Outdoor Crop Seasonality'!$E$1:$P$1,0))*vlookup($B100,'Outdoor Crop Baseline'!$B:$C,2,false)/10^3*(1+index('Outdoor Crop Production NW'!$K$2:$O$137,match( $B100,'Outdoor Crop Production NW'!$D$2:$D$137,0),match( O$1,'Outdoor Crop Production NW'!$E$1:$I$1,0)))</f>
        <v>16.98223122</v>
      </c>
      <c r="P100" s="77">
        <f t="array" ref="P100">index('Outdoor Crop Seasonality'!$E$2:$P$138,match( $B100,'Outdoor Crop Seasonality'!$B$2:$B$138,0),match(P$2,'Outdoor Crop Seasonality'!$E$1:$P$1,0))*vlookup($B100,'Outdoor Crop Baseline'!$B:$C,2,false)/10^3*(1+index('Outdoor Crop Production NW'!$K$2:$O$137,match( $B100,'Outdoor Crop Production NW'!$D$2:$D$137,0),match( P$1,'Outdoor Crop Production NW'!$E$1:$I$1,0)))</f>
        <v>513.8097209</v>
      </c>
      <c r="Q100" s="77">
        <f t="array" ref="Q100">index('Outdoor Crop Seasonality'!$E$2:$P$138,match( $B100,'Outdoor Crop Seasonality'!$B$2:$B$138,0),match(Q$2,'Outdoor Crop Seasonality'!$E$1:$P$1,0))*vlookup($B100,'Outdoor Crop Baseline'!$B:$C,2,false)/10^3*(1+index('Outdoor Crop Production NW'!$K$2:$O$137,match( $B100,'Outdoor Crop Production NW'!$D$2:$D$137,0),match( Q$1,'Outdoor Crop Production NW'!$E$1:$I$1,0)))</f>
        <v>513.8097209</v>
      </c>
      <c r="R100" s="77">
        <f t="array" ref="R100">index('Outdoor Crop Seasonality'!$E$2:$P$138,match( $B100,'Outdoor Crop Seasonality'!$B$2:$B$138,0),match(R$2,'Outdoor Crop Seasonality'!$E$1:$P$1,0))*vlookup($B100,'Outdoor Crop Baseline'!$B:$C,2,false)/10^3*(1+index('Outdoor Crop Production NW'!$K$2:$O$137,match( $B100,'Outdoor Crop Production NW'!$D$2:$D$137,0),match( R$1,'Outdoor Crop Production NW'!$E$1:$I$1,0)))</f>
        <v>513.8097209</v>
      </c>
      <c r="S100" s="77">
        <f t="array" ref="S100">index('Outdoor Crop Seasonality'!$E$2:$P$138,match( $B100,'Outdoor Crop Seasonality'!$B$2:$B$138,0),match(S$2,'Outdoor Crop Seasonality'!$E$1:$P$1,0))*vlookup($B100,'Outdoor Crop Baseline'!$B:$C,2,false)/10^3*(1+index('Outdoor Crop Production NW'!$K$2:$O$137,match( $B100,'Outdoor Crop Production NW'!$D$2:$D$137,0),match( S$1,'Outdoor Crop Production NW'!$E$1:$I$1,0)))</f>
        <v>620.68318</v>
      </c>
      <c r="T100" s="77">
        <f t="array" ref="T100">index('Outdoor Crop Seasonality'!$E$2:$P$138,match( $B100,'Outdoor Crop Seasonality'!$B$2:$B$138,0),match(T$2,'Outdoor Crop Seasonality'!$E$1:$P$1,0))*vlookup($B100,'Outdoor Crop Baseline'!$B:$C,2,false)/10^3*(1+index('Outdoor Crop Production NW'!$K$2:$O$137,match( $B100,'Outdoor Crop Production NW'!$D$2:$D$137,0),match( T$1,'Outdoor Crop Production NW'!$E$1:$I$1,0)))</f>
        <v>123.8556903</v>
      </c>
      <c r="U100" s="77">
        <f t="array" ref="U100">index('Outdoor Crop Seasonality'!$E$2:$P$138,match( $B100,'Outdoor Crop Seasonality'!$B$2:$B$138,0),match(U$2,'Outdoor Crop Seasonality'!$E$1:$P$1,0))*vlookup($B100,'Outdoor Crop Baseline'!$B:$C,2,false)/10^3*(1+index('Outdoor Crop Production NW'!$K$2:$O$137,match( $B100,'Outdoor Crop Production NW'!$D$2:$D$137,0),match( U$1,'Outdoor Crop Production NW'!$E$1:$I$1,0)))</f>
        <v>123.8556903</v>
      </c>
      <c r="V100" s="77">
        <f t="array" ref="V100">index('Outdoor Crop Seasonality'!$E$2:$P$138,match( $B100,'Outdoor Crop Seasonality'!$B$2:$B$138,0),match(V$2,'Outdoor Crop Seasonality'!$E$1:$P$1,0))*vlookup($B100,'Outdoor Crop Baseline'!$B:$C,2,false)/10^3*(1+index('Outdoor Crop Production NW'!$K$2:$O$137,match( $B100,'Outdoor Crop Production NW'!$D$2:$D$137,0),match( V$1,'Outdoor Crop Production NW'!$E$1:$I$1,0)))</f>
        <v>123.8556903</v>
      </c>
      <c r="W100" s="77">
        <f t="array" ref="W100">index('Outdoor Crop Seasonality'!$E$2:$P$138,match( $B100,'Outdoor Crop Seasonality'!$B$2:$B$138,0),match(W$2,'Outdoor Crop Seasonality'!$E$1:$P$1,0))*vlookup($B100,'Outdoor Crop Baseline'!$B:$C,2,false)/10^3*(1+index('Outdoor Crop Production NW'!$K$2:$O$137,match( $B100,'Outdoor Crop Production NW'!$D$2:$D$137,0),match( W$1,'Outdoor Crop Production NW'!$E$1:$I$1,0)))</f>
        <v>1458.690241</v>
      </c>
      <c r="X100" s="77">
        <f t="array" ref="X100">index('Outdoor Crop Seasonality'!$E$2:$P$138,match( $B100,'Outdoor Crop Seasonality'!$B$2:$B$138,0),match(X$2,'Outdoor Crop Seasonality'!$E$1:$P$1,0))*vlookup($B100,'Outdoor Crop Baseline'!$B:$C,2,false)/10^3*(1+index('Outdoor Crop Production NW'!$K$2:$O$137,match( $B100,'Outdoor Crop Production NW'!$D$2:$D$137,0),match( X$1,'Outdoor Crop Production NW'!$E$1:$I$1,0)))</f>
        <v>1458.690241</v>
      </c>
      <c r="Y100" s="77">
        <f t="array" ref="Y100">index('Outdoor Crop Seasonality'!$E$2:$P$138,match( $B100,'Outdoor Crop Seasonality'!$B$2:$B$138,0),match(Y$2,'Outdoor Crop Seasonality'!$E$1:$P$1,0))*vlookup($B100,'Outdoor Crop Baseline'!$B:$C,2,false)/10^3*(1+index('Outdoor Crop Production NW'!$K$2:$O$137,match( $B100,'Outdoor Crop Production NW'!$D$2:$D$137,0),match( Y$1,'Outdoor Crop Production NW'!$E$1:$I$1,0)))</f>
        <v>1458.690241</v>
      </c>
      <c r="Z100" s="77">
        <f t="array" ref="Z100">index('Outdoor Crop Seasonality'!$E$2:$P$138,match( $B100,'Outdoor Crop Seasonality'!$B$2:$B$138,0),match(Z$2,'Outdoor Crop Seasonality'!$E$1:$P$1,0))*vlookup($B100,'Outdoor Crop Baseline'!$B:$C,2,false)/10^3*(1+index('Outdoor Crop Production NW'!$K$2:$O$137,match( $B100,'Outdoor Crop Production NW'!$D$2:$D$137,0),match( Z$1,'Outdoor Crop Production NW'!$E$1:$I$1,0)))</f>
        <v>1458.690241</v>
      </c>
    </row>
    <row r="101">
      <c r="A101" s="13" t="s">
        <v>230</v>
      </c>
      <c r="B101" s="13" t="s">
        <v>231</v>
      </c>
      <c r="C101" s="76">
        <f t="array" ref="C101">index('Outdoor Crop Seasonality'!$E$2:$P$138,match( $B101,'Outdoor Crop Seasonality'!$B$2:$B$138,0),match(C$2,'Outdoor Crop Seasonality'!$E$1:$P$1,0))*vlookup($B101,'Outdoor Crop Baseline'!$B:$C,2,false)/10^3*(1+index('Outdoor Crop Production NW'!$K$2:$O$137,match( $B101,'Outdoor Crop Production NW'!$D$2:$D$137,0),match( C$1,'Outdoor Crop Production NW'!$E$1:$I$1,0)))</f>
        <v>1437.352664</v>
      </c>
      <c r="D101" s="76">
        <f t="array" ref="D101">index('Outdoor Crop Seasonality'!$E$2:$P$138,match( $B101,'Outdoor Crop Seasonality'!$B$2:$B$138,0),match(D$2,'Outdoor Crop Seasonality'!$E$1:$P$1,0))*vlookup($B101,'Outdoor Crop Baseline'!$B:$C,2,false)/10^3*(1+index('Outdoor Crop Production NW'!$K$2:$O$137,match( $B101,'Outdoor Crop Production NW'!$D$2:$D$137,0),match( D$1,'Outdoor Crop Production NW'!$E$1:$I$1,0)))</f>
        <v>1437.352664</v>
      </c>
      <c r="E101" s="76">
        <f t="array" ref="E101">index('Outdoor Crop Seasonality'!$E$2:$P$138,match( $B101,'Outdoor Crop Seasonality'!$B$2:$B$138,0),match(E$2,'Outdoor Crop Seasonality'!$E$1:$P$1,0))*vlookup($B101,'Outdoor Crop Baseline'!$B:$C,2,false)/10^3*(1+index('Outdoor Crop Production NW'!$K$2:$O$137,match( $B101,'Outdoor Crop Production NW'!$D$2:$D$137,0),match( E$1,'Outdoor Crop Production NW'!$E$1:$I$1,0)))</f>
        <v>1511.857193</v>
      </c>
      <c r="F101" s="76">
        <f t="array" ref="F101">index('Outdoor Crop Seasonality'!$E$2:$P$138,match( $B101,'Outdoor Crop Seasonality'!$B$2:$B$138,0),match(F$2,'Outdoor Crop Seasonality'!$E$1:$P$1,0))*vlookup($B101,'Outdoor Crop Baseline'!$B:$C,2,false)/10^3*(1+index('Outdoor Crop Production NW'!$K$2:$O$137,match( $B101,'Outdoor Crop Production NW'!$D$2:$D$137,0),match( F$1,'Outdoor Crop Production NW'!$E$1:$I$1,0)))</f>
        <v>631.3955037</v>
      </c>
      <c r="G101" s="76">
        <f t="array" ref="G101">index('Outdoor Crop Seasonality'!$E$2:$P$138,match( $B101,'Outdoor Crop Seasonality'!$B$2:$B$138,0),match(G$2,'Outdoor Crop Seasonality'!$E$1:$P$1,0))*vlookup($B101,'Outdoor Crop Baseline'!$B:$C,2,false)/10^3*(1+index('Outdoor Crop Production NW'!$K$2:$O$137,match( $B101,'Outdoor Crop Production NW'!$D$2:$D$137,0),match( G$1,'Outdoor Crop Production NW'!$E$1:$I$1,0)))</f>
        <v>74.50452872</v>
      </c>
      <c r="H101" s="76">
        <f t="array" ref="H101">index('Outdoor Crop Seasonality'!$E$2:$P$138,match( $B101,'Outdoor Crop Seasonality'!$B$2:$B$138,0),match(H$2,'Outdoor Crop Seasonality'!$E$1:$P$1,0))*vlookup($B101,'Outdoor Crop Baseline'!$B:$C,2,false)/10^3*(1+index('Outdoor Crop Production NW'!$K$2:$O$137,match( $B101,'Outdoor Crop Production NW'!$D$2:$D$137,0),match( H$1,'Outdoor Crop Production NW'!$E$1:$I$1,0)))</f>
        <v>727.3379369</v>
      </c>
      <c r="I101" s="76">
        <f t="array" ref="I101">index('Outdoor Crop Seasonality'!$E$2:$P$138,match( $B101,'Outdoor Crop Seasonality'!$B$2:$B$138,0),match(I$2,'Outdoor Crop Seasonality'!$E$1:$P$1,0))*vlookup($B101,'Outdoor Crop Baseline'!$B:$C,2,false)/10^3*(1+index('Outdoor Crop Production NW'!$K$2:$O$137,match( $B101,'Outdoor Crop Production NW'!$D$2:$D$137,0),match( I$1,'Outdoor Crop Production NW'!$E$1:$I$1,0)))</f>
        <v>652.8334082</v>
      </c>
      <c r="J101" s="76">
        <f t="array" ref="J101">index('Outdoor Crop Seasonality'!$E$2:$P$138,match( $B101,'Outdoor Crop Seasonality'!$B$2:$B$138,0),match(J$2,'Outdoor Crop Seasonality'!$E$1:$P$1,0))*vlookup($B101,'Outdoor Crop Baseline'!$B:$C,2,false)/10^3*(1+index('Outdoor Crop Production NW'!$K$2:$O$137,match( $B101,'Outdoor Crop Production NW'!$D$2:$D$137,0),match( J$1,'Outdoor Crop Production NW'!$E$1:$I$1,0)))</f>
        <v>652.8334082</v>
      </c>
      <c r="K101" s="76">
        <f t="array" ref="K101">index('Outdoor Crop Seasonality'!$E$2:$P$138,match( $B101,'Outdoor Crop Seasonality'!$B$2:$B$138,0),match(K$2,'Outdoor Crop Seasonality'!$E$1:$P$1,0))*vlookup($B101,'Outdoor Crop Baseline'!$B:$C,2,false)/10^3*(1+index('Outdoor Crop Production NW'!$K$2:$O$137,match( $B101,'Outdoor Crop Production NW'!$D$2:$D$137,0),match( K$1,'Outdoor Crop Production NW'!$E$1:$I$1,0)))</f>
        <v>739.2361198</v>
      </c>
      <c r="L101" s="76">
        <f t="array" ref="L101">index('Outdoor Crop Seasonality'!$E$2:$P$138,match( $B101,'Outdoor Crop Seasonality'!$B$2:$B$138,0),match(L$2,'Outdoor Crop Seasonality'!$E$1:$P$1,0))*vlookup($B101,'Outdoor Crop Baseline'!$B:$C,2,false)/10^3*(1+index('Outdoor Crop Production NW'!$K$2:$O$137,match( $B101,'Outdoor Crop Production NW'!$D$2:$D$137,0),match( L$1,'Outdoor Crop Production NW'!$E$1:$I$1,0)))</f>
        <v>86.40271163</v>
      </c>
      <c r="M101" s="76">
        <f t="array" ref="M101">index('Outdoor Crop Seasonality'!$E$2:$P$138,match( $B101,'Outdoor Crop Seasonality'!$B$2:$B$138,0),match(M$2,'Outdoor Crop Seasonality'!$E$1:$P$1,0))*vlookup($B101,'Outdoor Crop Baseline'!$B:$C,2,false)/10^3*(1+index('Outdoor Crop Production NW'!$K$2:$O$137,match( $B101,'Outdoor Crop Production NW'!$D$2:$D$137,0),match( M$1,'Outdoor Crop Production NW'!$E$1:$I$1,0)))</f>
        <v>86.40271163</v>
      </c>
      <c r="N101" s="76">
        <f t="array" ref="N101">index('Outdoor Crop Seasonality'!$E$2:$P$138,match( $B101,'Outdoor Crop Seasonality'!$B$2:$B$138,0),match(N$2,'Outdoor Crop Seasonality'!$E$1:$P$1,0))*vlookup($B101,'Outdoor Crop Baseline'!$B:$C,2,false)/10^3*(1+index('Outdoor Crop Production NW'!$K$2:$O$137,match( $B101,'Outdoor Crop Production NW'!$D$2:$D$137,0),match( N$1,'Outdoor Crop Production NW'!$E$1:$I$1,0)))</f>
        <v>966.8644009</v>
      </c>
      <c r="O101" s="77">
        <f t="array" ref="O101">index('Outdoor Crop Seasonality'!$E$2:$P$138,match( $B101,'Outdoor Crop Seasonality'!$B$2:$B$138,0),match(O$2,'Outdoor Crop Seasonality'!$E$1:$P$1,0))*vlookup($B101,'Outdoor Crop Baseline'!$B:$C,2,false)/10^3*(1+index('Outdoor Crop Production NW'!$K$2:$O$137,match( $B101,'Outdoor Crop Production NW'!$D$2:$D$137,0),match( O$1,'Outdoor Crop Production NW'!$E$1:$I$1,0)))</f>
        <v>427.2410143</v>
      </c>
      <c r="P101" s="77">
        <f t="array" ref="P101">index('Outdoor Crop Seasonality'!$E$2:$P$138,match( $B101,'Outdoor Crop Seasonality'!$B$2:$B$138,0),match(P$2,'Outdoor Crop Seasonality'!$E$1:$P$1,0))*vlookup($B101,'Outdoor Crop Baseline'!$B:$C,2,false)/10^3*(1+index('Outdoor Crop Production NW'!$K$2:$O$137,match( $B101,'Outdoor Crop Production NW'!$D$2:$D$137,0),match( P$1,'Outdoor Crop Production NW'!$E$1:$I$1,0)))</f>
        <v>427.2410143</v>
      </c>
      <c r="Q101" s="77">
        <f t="array" ref="Q101">index('Outdoor Crop Seasonality'!$E$2:$P$138,match( $B101,'Outdoor Crop Seasonality'!$B$2:$B$138,0),match(Q$2,'Outdoor Crop Seasonality'!$E$1:$P$1,0))*vlookup($B101,'Outdoor Crop Baseline'!$B:$C,2,false)/10^3*(1+index('Outdoor Crop Production NW'!$K$2:$O$137,match( $B101,'Outdoor Crop Production NW'!$D$2:$D$137,0),match( Q$1,'Outdoor Crop Production NW'!$E$1:$I$1,0)))</f>
        <v>449.38686</v>
      </c>
      <c r="R101" s="77">
        <f t="array" ref="R101">index('Outdoor Crop Seasonality'!$E$2:$P$138,match( $B101,'Outdoor Crop Seasonality'!$B$2:$B$138,0),match(R$2,'Outdoor Crop Seasonality'!$E$1:$P$1,0))*vlookup($B101,'Outdoor Crop Baseline'!$B:$C,2,false)/10^3*(1+index('Outdoor Crop Production NW'!$K$2:$O$137,match( $B101,'Outdoor Crop Production NW'!$D$2:$D$137,0),match( R$1,'Outdoor Crop Production NW'!$E$1:$I$1,0)))</f>
        <v>187.6770135</v>
      </c>
      <c r="S101" s="77">
        <f t="array" ref="S101">index('Outdoor Crop Seasonality'!$E$2:$P$138,match( $B101,'Outdoor Crop Seasonality'!$B$2:$B$138,0),match(S$2,'Outdoor Crop Seasonality'!$E$1:$P$1,0))*vlookup($B101,'Outdoor Crop Baseline'!$B:$C,2,false)/10^3*(1+index('Outdoor Crop Production NW'!$K$2:$O$137,match( $B101,'Outdoor Crop Production NW'!$D$2:$D$137,0),match( S$1,'Outdoor Crop Production NW'!$E$1:$I$1,0)))</f>
        <v>22.14584577</v>
      </c>
      <c r="T101" s="77">
        <f t="array" ref="T101">index('Outdoor Crop Seasonality'!$E$2:$P$138,match( $B101,'Outdoor Crop Seasonality'!$B$2:$B$138,0),match(T$2,'Outdoor Crop Seasonality'!$E$1:$P$1,0))*vlookup($B101,'Outdoor Crop Baseline'!$B:$C,2,false)/10^3*(1+index('Outdoor Crop Production NW'!$K$2:$O$137,match( $B101,'Outdoor Crop Production NW'!$D$2:$D$137,0),match( T$1,'Outdoor Crop Production NW'!$E$1:$I$1,0)))</f>
        <v>216.1950964</v>
      </c>
      <c r="U101" s="77">
        <f t="array" ref="U101">index('Outdoor Crop Seasonality'!$E$2:$P$138,match( $B101,'Outdoor Crop Seasonality'!$B$2:$B$138,0),match(U$2,'Outdoor Crop Seasonality'!$E$1:$P$1,0))*vlookup($B101,'Outdoor Crop Baseline'!$B:$C,2,false)/10^3*(1+index('Outdoor Crop Production NW'!$K$2:$O$137,match( $B101,'Outdoor Crop Production NW'!$D$2:$D$137,0),match( U$1,'Outdoor Crop Production NW'!$E$1:$I$1,0)))</f>
        <v>194.0492507</v>
      </c>
      <c r="V101" s="77">
        <f t="array" ref="V101">index('Outdoor Crop Seasonality'!$E$2:$P$138,match( $B101,'Outdoor Crop Seasonality'!$B$2:$B$138,0),match(V$2,'Outdoor Crop Seasonality'!$E$1:$P$1,0))*vlookup($B101,'Outdoor Crop Baseline'!$B:$C,2,false)/10^3*(1+index('Outdoor Crop Production NW'!$K$2:$O$137,match( $B101,'Outdoor Crop Production NW'!$D$2:$D$137,0),match( V$1,'Outdoor Crop Production NW'!$E$1:$I$1,0)))</f>
        <v>194.0492507</v>
      </c>
      <c r="W101" s="77">
        <f t="array" ref="W101">index('Outdoor Crop Seasonality'!$E$2:$P$138,match( $B101,'Outdoor Crop Seasonality'!$B$2:$B$138,0),match(W$2,'Outdoor Crop Seasonality'!$E$1:$P$1,0))*vlookup($B101,'Outdoor Crop Baseline'!$B:$C,2,false)/10^3*(1+index('Outdoor Crop Production NW'!$K$2:$O$137,match( $B101,'Outdoor Crop Production NW'!$D$2:$D$137,0),match( W$1,'Outdoor Crop Production NW'!$E$1:$I$1,0)))</f>
        <v>219.7317314</v>
      </c>
      <c r="X101" s="77">
        <f t="array" ref="X101">index('Outdoor Crop Seasonality'!$E$2:$P$138,match( $B101,'Outdoor Crop Seasonality'!$B$2:$B$138,0),match(X$2,'Outdoor Crop Seasonality'!$E$1:$P$1,0))*vlookup($B101,'Outdoor Crop Baseline'!$B:$C,2,false)/10^3*(1+index('Outdoor Crop Production NW'!$K$2:$O$137,match( $B101,'Outdoor Crop Production NW'!$D$2:$D$137,0),match( X$1,'Outdoor Crop Production NW'!$E$1:$I$1,0)))</f>
        <v>25.68248076</v>
      </c>
      <c r="Y101" s="77">
        <f t="array" ref="Y101">index('Outdoor Crop Seasonality'!$E$2:$P$138,match( $B101,'Outdoor Crop Seasonality'!$B$2:$B$138,0),match(Y$2,'Outdoor Crop Seasonality'!$E$1:$P$1,0))*vlookup($B101,'Outdoor Crop Baseline'!$B:$C,2,false)/10^3*(1+index('Outdoor Crop Production NW'!$K$2:$O$137,match( $B101,'Outdoor Crop Production NW'!$D$2:$D$137,0),match( Y$1,'Outdoor Crop Production NW'!$E$1:$I$1,0)))</f>
        <v>25.68248076</v>
      </c>
      <c r="Z101" s="77">
        <f t="array" ref="Z101">index('Outdoor Crop Seasonality'!$E$2:$P$138,match( $B101,'Outdoor Crop Seasonality'!$B$2:$B$138,0),match(Z$2,'Outdoor Crop Seasonality'!$E$1:$P$1,0))*vlookup($B101,'Outdoor Crop Baseline'!$B:$C,2,false)/10^3*(1+index('Outdoor Crop Production NW'!$K$2:$O$137,match( $B101,'Outdoor Crop Production NW'!$D$2:$D$137,0),match( Z$1,'Outdoor Crop Production NW'!$E$1:$I$1,0)))</f>
        <v>287.3923273</v>
      </c>
    </row>
    <row r="102">
      <c r="A102" s="13" t="s">
        <v>232</v>
      </c>
      <c r="B102" s="13" t="s">
        <v>233</v>
      </c>
      <c r="C102" s="76">
        <f t="array" ref="C102">index('Outdoor Crop Seasonality'!$E$2:$P$138,match( $B102,'Outdoor Crop Seasonality'!$B$2:$B$138,0),match(C$2,'Outdoor Crop Seasonality'!$E$1:$P$1,0))*vlookup($B102,'Outdoor Crop Baseline'!$B:$C,2,false)/10^3*(1+index('Outdoor Crop Production NW'!$K$2:$O$137,match( $B102,'Outdoor Crop Production NW'!$D$2:$D$137,0),match( C$1,'Outdoor Crop Production NW'!$E$1:$I$1,0)))</f>
        <v>0</v>
      </c>
      <c r="D102" s="76">
        <f t="array" ref="D102">index('Outdoor Crop Seasonality'!$E$2:$P$138,match( $B102,'Outdoor Crop Seasonality'!$B$2:$B$138,0),match(D$2,'Outdoor Crop Seasonality'!$E$1:$P$1,0))*vlookup($B102,'Outdoor Crop Baseline'!$B:$C,2,false)/10^3*(1+index('Outdoor Crop Production NW'!$K$2:$O$137,match( $B102,'Outdoor Crop Production NW'!$D$2:$D$137,0),match( D$1,'Outdoor Crop Production NW'!$E$1:$I$1,0)))</f>
        <v>0</v>
      </c>
      <c r="E102" s="76">
        <f t="array" ref="E102">index('Outdoor Crop Seasonality'!$E$2:$P$138,match( $B102,'Outdoor Crop Seasonality'!$B$2:$B$138,0),match(E$2,'Outdoor Crop Seasonality'!$E$1:$P$1,0))*vlookup($B102,'Outdoor Crop Baseline'!$B:$C,2,false)/10^3*(1+index('Outdoor Crop Production NW'!$K$2:$O$137,match( $B102,'Outdoor Crop Production NW'!$D$2:$D$137,0),match( E$1,'Outdoor Crop Production NW'!$E$1:$I$1,0)))</f>
        <v>6962.444704</v>
      </c>
      <c r="F102" s="76">
        <f t="array" ref="F102">index('Outdoor Crop Seasonality'!$E$2:$P$138,match( $B102,'Outdoor Crop Seasonality'!$B$2:$B$138,0),match(F$2,'Outdoor Crop Seasonality'!$E$1:$P$1,0))*vlookup($B102,'Outdoor Crop Baseline'!$B:$C,2,false)/10^3*(1+index('Outdoor Crop Production NW'!$K$2:$O$137,match( $B102,'Outdoor Crop Production NW'!$D$2:$D$137,0),match( F$1,'Outdoor Crop Production NW'!$E$1:$I$1,0)))</f>
        <v>6962.444704</v>
      </c>
      <c r="G102" s="76">
        <f t="array" ref="G102">index('Outdoor Crop Seasonality'!$E$2:$P$138,match( $B102,'Outdoor Crop Seasonality'!$B$2:$B$138,0),match(G$2,'Outdoor Crop Seasonality'!$E$1:$P$1,0))*vlookup($B102,'Outdoor Crop Baseline'!$B:$C,2,false)/10^3*(1+index('Outdoor Crop Production NW'!$K$2:$O$137,match( $B102,'Outdoor Crop Production NW'!$D$2:$D$137,0),match( G$1,'Outdoor Crop Production NW'!$E$1:$I$1,0)))</f>
        <v>6962.444704</v>
      </c>
      <c r="H102" s="76">
        <f t="array" ref="H102">index('Outdoor Crop Seasonality'!$E$2:$P$138,match( $B102,'Outdoor Crop Seasonality'!$B$2:$B$138,0),match(H$2,'Outdoor Crop Seasonality'!$E$1:$P$1,0))*vlookup($B102,'Outdoor Crop Baseline'!$B:$C,2,false)/10^3*(1+index('Outdoor Crop Production NW'!$K$2:$O$137,match( $B102,'Outdoor Crop Production NW'!$D$2:$D$137,0),match( H$1,'Outdoor Crop Production NW'!$E$1:$I$1,0)))</f>
        <v>6962.444704</v>
      </c>
      <c r="I102" s="76">
        <f t="array" ref="I102">index('Outdoor Crop Seasonality'!$E$2:$P$138,match( $B102,'Outdoor Crop Seasonality'!$B$2:$B$138,0),match(I$2,'Outdoor Crop Seasonality'!$E$1:$P$1,0))*vlookup($B102,'Outdoor Crop Baseline'!$B:$C,2,false)/10^3*(1+index('Outdoor Crop Production NW'!$K$2:$O$137,match( $B102,'Outdoor Crop Production NW'!$D$2:$D$137,0),match( I$1,'Outdoor Crop Production NW'!$E$1:$I$1,0)))</f>
        <v>0</v>
      </c>
      <c r="J102" s="76">
        <f t="array" ref="J102">index('Outdoor Crop Seasonality'!$E$2:$P$138,match( $B102,'Outdoor Crop Seasonality'!$B$2:$B$138,0),match(J$2,'Outdoor Crop Seasonality'!$E$1:$P$1,0))*vlookup($B102,'Outdoor Crop Baseline'!$B:$C,2,false)/10^3*(1+index('Outdoor Crop Production NW'!$K$2:$O$137,match( $B102,'Outdoor Crop Production NW'!$D$2:$D$137,0),match( J$1,'Outdoor Crop Production NW'!$E$1:$I$1,0)))</f>
        <v>920.0243338</v>
      </c>
      <c r="K102" s="76">
        <f t="array" ref="K102">index('Outdoor Crop Seasonality'!$E$2:$P$138,match( $B102,'Outdoor Crop Seasonality'!$B$2:$B$138,0),match(K$2,'Outdoor Crop Seasonality'!$E$1:$P$1,0))*vlookup($B102,'Outdoor Crop Baseline'!$B:$C,2,false)/10^3*(1+index('Outdoor Crop Production NW'!$K$2:$O$137,match( $B102,'Outdoor Crop Production NW'!$D$2:$D$137,0),match( K$1,'Outdoor Crop Production NW'!$E$1:$I$1,0)))</f>
        <v>920.4707726</v>
      </c>
      <c r="L102" s="76">
        <f t="array" ref="L102">index('Outdoor Crop Seasonality'!$E$2:$P$138,match( $B102,'Outdoor Crop Seasonality'!$B$2:$B$138,0),match(L$2,'Outdoor Crop Seasonality'!$E$1:$P$1,0))*vlookup($B102,'Outdoor Crop Baseline'!$B:$C,2,false)/10^3*(1+index('Outdoor Crop Production NW'!$K$2:$O$137,match( $B102,'Outdoor Crop Production NW'!$D$2:$D$137,0),match( L$1,'Outdoor Crop Production NW'!$E$1:$I$1,0)))</f>
        <v>920.4707726</v>
      </c>
      <c r="M102" s="76">
        <f t="array" ref="M102">index('Outdoor Crop Seasonality'!$E$2:$P$138,match( $B102,'Outdoor Crop Seasonality'!$B$2:$B$138,0),match(M$2,'Outdoor Crop Seasonality'!$E$1:$P$1,0))*vlookup($B102,'Outdoor Crop Baseline'!$B:$C,2,false)/10^3*(1+index('Outdoor Crop Production NW'!$K$2:$O$137,match( $B102,'Outdoor Crop Production NW'!$D$2:$D$137,0),match( M$1,'Outdoor Crop Production NW'!$E$1:$I$1,0)))</f>
        <v>920.4707726</v>
      </c>
      <c r="N102" s="76">
        <f t="array" ref="N102">index('Outdoor Crop Seasonality'!$E$2:$P$138,match( $B102,'Outdoor Crop Seasonality'!$B$2:$B$138,0),match(N$2,'Outdoor Crop Seasonality'!$E$1:$P$1,0))*vlookup($B102,'Outdoor Crop Baseline'!$B:$C,2,false)/10^3*(1+index('Outdoor Crop Production NW'!$K$2:$O$137,match( $B102,'Outdoor Crop Production NW'!$D$2:$D$137,0),match( N$1,'Outdoor Crop Production NW'!$E$1:$I$1,0)))</f>
        <v>0.446438825</v>
      </c>
      <c r="O102" s="77">
        <f t="array" ref="O102">index('Outdoor Crop Seasonality'!$E$2:$P$138,match( $B102,'Outdoor Crop Seasonality'!$B$2:$B$138,0),match(O$2,'Outdoor Crop Seasonality'!$E$1:$P$1,0))*vlookup($B102,'Outdoor Crop Baseline'!$B:$C,2,false)/10^3*(1+index('Outdoor Crop Production NW'!$K$2:$O$137,match( $B102,'Outdoor Crop Production NW'!$D$2:$D$137,0),match( O$1,'Outdoor Crop Production NW'!$E$1:$I$1,0)))</f>
        <v>0</v>
      </c>
      <c r="P102" s="77">
        <f t="array" ref="P102">index('Outdoor Crop Seasonality'!$E$2:$P$138,match( $B102,'Outdoor Crop Seasonality'!$B$2:$B$138,0),match(P$2,'Outdoor Crop Seasonality'!$E$1:$P$1,0))*vlookup($B102,'Outdoor Crop Baseline'!$B:$C,2,false)/10^3*(1+index('Outdoor Crop Production NW'!$K$2:$O$137,match( $B102,'Outdoor Crop Production NW'!$D$2:$D$137,0),match( P$1,'Outdoor Crop Production NW'!$E$1:$I$1,0)))</f>
        <v>0</v>
      </c>
      <c r="Q102" s="77">
        <f t="array" ref="Q102">index('Outdoor Crop Seasonality'!$E$2:$P$138,match( $B102,'Outdoor Crop Seasonality'!$B$2:$B$138,0),match(Q$2,'Outdoor Crop Seasonality'!$E$1:$P$1,0))*vlookup($B102,'Outdoor Crop Baseline'!$B:$C,2,false)/10^3*(1+index('Outdoor Crop Production NW'!$K$2:$O$137,match( $B102,'Outdoor Crop Production NW'!$D$2:$D$137,0),match( Q$1,'Outdoor Crop Production NW'!$E$1:$I$1,0)))</f>
        <v>3821.877255</v>
      </c>
      <c r="R102" s="77">
        <f t="array" ref="R102">index('Outdoor Crop Seasonality'!$E$2:$P$138,match( $B102,'Outdoor Crop Seasonality'!$B$2:$B$138,0),match(R$2,'Outdoor Crop Seasonality'!$E$1:$P$1,0))*vlookup($B102,'Outdoor Crop Baseline'!$B:$C,2,false)/10^3*(1+index('Outdoor Crop Production NW'!$K$2:$O$137,match( $B102,'Outdoor Crop Production NW'!$D$2:$D$137,0),match( R$1,'Outdoor Crop Production NW'!$E$1:$I$1,0)))</f>
        <v>3821.877255</v>
      </c>
      <c r="S102" s="77">
        <f t="array" ref="S102">index('Outdoor Crop Seasonality'!$E$2:$P$138,match( $B102,'Outdoor Crop Seasonality'!$B$2:$B$138,0),match(S$2,'Outdoor Crop Seasonality'!$E$1:$P$1,0))*vlookup($B102,'Outdoor Crop Baseline'!$B:$C,2,false)/10^3*(1+index('Outdoor Crop Production NW'!$K$2:$O$137,match( $B102,'Outdoor Crop Production NW'!$D$2:$D$137,0),match( S$1,'Outdoor Crop Production NW'!$E$1:$I$1,0)))</f>
        <v>3821.877255</v>
      </c>
      <c r="T102" s="77">
        <f t="array" ref="T102">index('Outdoor Crop Seasonality'!$E$2:$P$138,match( $B102,'Outdoor Crop Seasonality'!$B$2:$B$138,0),match(T$2,'Outdoor Crop Seasonality'!$E$1:$P$1,0))*vlookup($B102,'Outdoor Crop Baseline'!$B:$C,2,false)/10^3*(1+index('Outdoor Crop Production NW'!$K$2:$O$137,match( $B102,'Outdoor Crop Production NW'!$D$2:$D$137,0),match( T$1,'Outdoor Crop Production NW'!$E$1:$I$1,0)))</f>
        <v>3821.877255</v>
      </c>
      <c r="U102" s="77">
        <f t="array" ref="U102">index('Outdoor Crop Seasonality'!$E$2:$P$138,match( $B102,'Outdoor Crop Seasonality'!$B$2:$B$138,0),match(U$2,'Outdoor Crop Seasonality'!$E$1:$P$1,0))*vlookup($B102,'Outdoor Crop Baseline'!$B:$C,2,false)/10^3*(1+index('Outdoor Crop Production NW'!$K$2:$O$137,match( $B102,'Outdoor Crop Production NW'!$D$2:$D$137,0),match( U$1,'Outdoor Crop Production NW'!$E$1:$I$1,0)))</f>
        <v>0</v>
      </c>
      <c r="V102" s="77">
        <f t="array" ref="V102">index('Outdoor Crop Seasonality'!$E$2:$P$138,match( $B102,'Outdoor Crop Seasonality'!$B$2:$B$138,0),match(V$2,'Outdoor Crop Seasonality'!$E$1:$P$1,0))*vlookup($B102,'Outdoor Crop Baseline'!$B:$C,2,false)/10^3*(1+index('Outdoor Crop Production NW'!$K$2:$O$137,match( $B102,'Outdoor Crop Production NW'!$D$2:$D$137,0),match( V$1,'Outdoor Crop Production NW'!$E$1:$I$1,0)))</f>
        <v>505.0266429</v>
      </c>
      <c r="W102" s="77">
        <f t="array" ref="W102">index('Outdoor Crop Seasonality'!$E$2:$P$138,match( $B102,'Outdoor Crop Seasonality'!$B$2:$B$138,0),match(W$2,'Outdoor Crop Seasonality'!$E$1:$P$1,0))*vlookup($B102,'Outdoor Crop Baseline'!$B:$C,2,false)/10^3*(1+index('Outdoor Crop Production NW'!$K$2:$O$137,match( $B102,'Outdoor Crop Production NW'!$D$2:$D$137,0),match( W$1,'Outdoor Crop Production NW'!$E$1:$I$1,0)))</f>
        <v>505.2717054</v>
      </c>
      <c r="X102" s="77">
        <f t="array" ref="X102">index('Outdoor Crop Seasonality'!$E$2:$P$138,match( $B102,'Outdoor Crop Seasonality'!$B$2:$B$138,0),match(X$2,'Outdoor Crop Seasonality'!$E$1:$P$1,0))*vlookup($B102,'Outdoor Crop Baseline'!$B:$C,2,false)/10^3*(1+index('Outdoor Crop Production NW'!$K$2:$O$137,match( $B102,'Outdoor Crop Production NW'!$D$2:$D$137,0),match( X$1,'Outdoor Crop Production NW'!$E$1:$I$1,0)))</f>
        <v>505.2717054</v>
      </c>
      <c r="Y102" s="77">
        <f t="array" ref="Y102">index('Outdoor Crop Seasonality'!$E$2:$P$138,match( $B102,'Outdoor Crop Seasonality'!$B$2:$B$138,0),match(Y$2,'Outdoor Crop Seasonality'!$E$1:$P$1,0))*vlookup($B102,'Outdoor Crop Baseline'!$B:$C,2,false)/10^3*(1+index('Outdoor Crop Production NW'!$K$2:$O$137,match( $B102,'Outdoor Crop Production NW'!$D$2:$D$137,0),match( Y$1,'Outdoor Crop Production NW'!$E$1:$I$1,0)))</f>
        <v>505.2717054</v>
      </c>
      <c r="Z102" s="77">
        <f t="array" ref="Z102">index('Outdoor Crop Seasonality'!$E$2:$P$138,match( $B102,'Outdoor Crop Seasonality'!$B$2:$B$138,0),match(Z$2,'Outdoor Crop Seasonality'!$E$1:$P$1,0))*vlookup($B102,'Outdoor Crop Baseline'!$B:$C,2,false)/10^3*(1+index('Outdoor Crop Production NW'!$K$2:$O$137,match( $B102,'Outdoor Crop Production NW'!$D$2:$D$137,0),match( Z$1,'Outdoor Crop Production NW'!$E$1:$I$1,0)))</f>
        <v>0.245062541</v>
      </c>
    </row>
    <row r="103">
      <c r="A103" s="13" t="s">
        <v>234</v>
      </c>
      <c r="B103" s="13" t="s">
        <v>235</v>
      </c>
      <c r="C103" s="76">
        <f t="array" ref="C103">index('Outdoor Crop Seasonality'!$E$2:$P$138,match( $B103,'Outdoor Crop Seasonality'!$B$2:$B$138,0),match(C$2,'Outdoor Crop Seasonality'!$E$1:$P$1,0))*vlookup($B103,'Outdoor Crop Baseline'!$B:$C,2,false)/10^3*(1+index('Outdoor Crop Production NW'!$K$2:$O$137,match( $B103,'Outdoor Crop Production NW'!$D$2:$D$137,0),match( C$1,'Outdoor Crop Production NW'!$E$1:$I$1,0)))</f>
        <v>0</v>
      </c>
      <c r="D103" s="76">
        <f t="array" ref="D103">index('Outdoor Crop Seasonality'!$E$2:$P$138,match( $B103,'Outdoor Crop Seasonality'!$B$2:$B$138,0),match(D$2,'Outdoor Crop Seasonality'!$E$1:$P$1,0))*vlookup($B103,'Outdoor Crop Baseline'!$B:$C,2,false)/10^3*(1+index('Outdoor Crop Production NW'!$K$2:$O$137,match( $B103,'Outdoor Crop Production NW'!$D$2:$D$137,0),match( D$1,'Outdoor Crop Production NW'!$E$1:$I$1,0)))</f>
        <v>0</v>
      </c>
      <c r="E103" s="76">
        <f t="array" ref="E103">index('Outdoor Crop Seasonality'!$E$2:$P$138,match( $B103,'Outdoor Crop Seasonality'!$B$2:$B$138,0),match(E$2,'Outdoor Crop Seasonality'!$E$1:$P$1,0))*vlookup($B103,'Outdoor Crop Baseline'!$B:$C,2,false)/10^3*(1+index('Outdoor Crop Production NW'!$K$2:$O$137,match( $B103,'Outdoor Crop Production NW'!$D$2:$D$137,0),match( E$1,'Outdoor Crop Production NW'!$E$1:$I$1,0)))</f>
        <v>0</v>
      </c>
      <c r="F103" s="76">
        <f t="array" ref="F103">index('Outdoor Crop Seasonality'!$E$2:$P$138,match( $B103,'Outdoor Crop Seasonality'!$B$2:$B$138,0),match(F$2,'Outdoor Crop Seasonality'!$E$1:$P$1,0))*vlookup($B103,'Outdoor Crop Baseline'!$B:$C,2,false)/10^3*(1+index('Outdoor Crop Production NW'!$K$2:$O$137,match( $B103,'Outdoor Crop Production NW'!$D$2:$D$137,0),match( F$1,'Outdoor Crop Production NW'!$E$1:$I$1,0)))</f>
        <v>0</v>
      </c>
      <c r="G103" s="76">
        <f t="array" ref="G103">index('Outdoor Crop Seasonality'!$E$2:$P$138,match( $B103,'Outdoor Crop Seasonality'!$B$2:$B$138,0),match(G$2,'Outdoor Crop Seasonality'!$E$1:$P$1,0))*vlookup($B103,'Outdoor Crop Baseline'!$B:$C,2,false)/10^3*(1+index('Outdoor Crop Production NW'!$K$2:$O$137,match( $B103,'Outdoor Crop Production NW'!$D$2:$D$137,0),match( G$1,'Outdoor Crop Production NW'!$E$1:$I$1,0)))</f>
        <v>0</v>
      </c>
      <c r="H103" s="76">
        <f t="array" ref="H103">index('Outdoor Crop Seasonality'!$E$2:$P$138,match( $B103,'Outdoor Crop Seasonality'!$B$2:$B$138,0),match(H$2,'Outdoor Crop Seasonality'!$E$1:$P$1,0))*vlookup($B103,'Outdoor Crop Baseline'!$B:$C,2,false)/10^3*(1+index('Outdoor Crop Production NW'!$K$2:$O$137,match( $B103,'Outdoor Crop Production NW'!$D$2:$D$137,0),match( H$1,'Outdoor Crop Production NW'!$E$1:$I$1,0)))</f>
        <v>0</v>
      </c>
      <c r="I103" s="76">
        <f t="array" ref="I103">index('Outdoor Crop Seasonality'!$E$2:$P$138,match( $B103,'Outdoor Crop Seasonality'!$B$2:$B$138,0),match(I$2,'Outdoor Crop Seasonality'!$E$1:$P$1,0))*vlookup($B103,'Outdoor Crop Baseline'!$B:$C,2,false)/10^3*(1+index('Outdoor Crop Production NW'!$K$2:$O$137,match( $B103,'Outdoor Crop Production NW'!$D$2:$D$137,0),match( I$1,'Outdoor Crop Production NW'!$E$1:$I$1,0)))</f>
        <v>0</v>
      </c>
      <c r="J103" s="76">
        <f t="array" ref="J103">index('Outdoor Crop Seasonality'!$E$2:$P$138,match( $B103,'Outdoor Crop Seasonality'!$B$2:$B$138,0),match(J$2,'Outdoor Crop Seasonality'!$E$1:$P$1,0))*vlookup($B103,'Outdoor Crop Baseline'!$B:$C,2,false)/10^3*(1+index('Outdoor Crop Production NW'!$K$2:$O$137,match( $B103,'Outdoor Crop Production NW'!$D$2:$D$137,0),match( J$1,'Outdoor Crop Production NW'!$E$1:$I$1,0)))</f>
        <v>0</v>
      </c>
      <c r="K103" s="76">
        <f t="array" ref="K103">index('Outdoor Crop Seasonality'!$E$2:$P$138,match( $B103,'Outdoor Crop Seasonality'!$B$2:$B$138,0),match(K$2,'Outdoor Crop Seasonality'!$E$1:$P$1,0))*vlookup($B103,'Outdoor Crop Baseline'!$B:$C,2,false)/10^3*(1+index('Outdoor Crop Production NW'!$K$2:$O$137,match( $B103,'Outdoor Crop Production NW'!$D$2:$D$137,0),match( K$1,'Outdoor Crop Production NW'!$E$1:$I$1,0)))</f>
        <v>0</v>
      </c>
      <c r="L103" s="76">
        <f t="array" ref="L103">index('Outdoor Crop Seasonality'!$E$2:$P$138,match( $B103,'Outdoor Crop Seasonality'!$B$2:$B$138,0),match(L$2,'Outdoor Crop Seasonality'!$E$1:$P$1,0))*vlookup($B103,'Outdoor Crop Baseline'!$B:$C,2,false)/10^3*(1+index('Outdoor Crop Production NW'!$K$2:$O$137,match( $B103,'Outdoor Crop Production NW'!$D$2:$D$137,0),match( L$1,'Outdoor Crop Production NW'!$E$1:$I$1,0)))</f>
        <v>0</v>
      </c>
      <c r="M103" s="76">
        <f t="array" ref="M103">index('Outdoor Crop Seasonality'!$E$2:$P$138,match( $B103,'Outdoor Crop Seasonality'!$B$2:$B$138,0),match(M$2,'Outdoor Crop Seasonality'!$E$1:$P$1,0))*vlookup($B103,'Outdoor Crop Baseline'!$B:$C,2,false)/10^3*(1+index('Outdoor Crop Production NW'!$K$2:$O$137,match( $B103,'Outdoor Crop Production NW'!$D$2:$D$137,0),match( M$1,'Outdoor Crop Production NW'!$E$1:$I$1,0)))</f>
        <v>0</v>
      </c>
      <c r="N103" s="76">
        <f t="array" ref="N103">index('Outdoor Crop Seasonality'!$E$2:$P$138,match( $B103,'Outdoor Crop Seasonality'!$B$2:$B$138,0),match(N$2,'Outdoor Crop Seasonality'!$E$1:$P$1,0))*vlookup($B103,'Outdoor Crop Baseline'!$B:$C,2,false)/10^3*(1+index('Outdoor Crop Production NW'!$K$2:$O$137,match( $B103,'Outdoor Crop Production NW'!$D$2:$D$137,0),match( N$1,'Outdoor Crop Production NW'!$E$1:$I$1,0)))</f>
        <v>0</v>
      </c>
      <c r="O103" s="77">
        <f t="array" ref="O103">index('Outdoor Crop Seasonality'!$E$2:$P$138,match( $B103,'Outdoor Crop Seasonality'!$B$2:$B$138,0),match(O$2,'Outdoor Crop Seasonality'!$E$1:$P$1,0))*vlookup($B103,'Outdoor Crop Baseline'!$B:$C,2,false)/10^3*(1+index('Outdoor Crop Production NW'!$K$2:$O$137,match( $B103,'Outdoor Crop Production NW'!$D$2:$D$137,0),match( O$1,'Outdoor Crop Production NW'!$E$1:$I$1,0)))</f>
        <v>0</v>
      </c>
      <c r="P103" s="77">
        <f t="array" ref="P103">index('Outdoor Crop Seasonality'!$E$2:$P$138,match( $B103,'Outdoor Crop Seasonality'!$B$2:$B$138,0),match(P$2,'Outdoor Crop Seasonality'!$E$1:$P$1,0))*vlookup($B103,'Outdoor Crop Baseline'!$B:$C,2,false)/10^3*(1+index('Outdoor Crop Production NW'!$K$2:$O$137,match( $B103,'Outdoor Crop Production NW'!$D$2:$D$137,0),match( P$1,'Outdoor Crop Production NW'!$E$1:$I$1,0)))</f>
        <v>0</v>
      </c>
      <c r="Q103" s="77">
        <f t="array" ref="Q103">index('Outdoor Crop Seasonality'!$E$2:$P$138,match( $B103,'Outdoor Crop Seasonality'!$B$2:$B$138,0),match(Q$2,'Outdoor Crop Seasonality'!$E$1:$P$1,0))*vlookup($B103,'Outdoor Crop Baseline'!$B:$C,2,false)/10^3*(1+index('Outdoor Crop Production NW'!$K$2:$O$137,match( $B103,'Outdoor Crop Production NW'!$D$2:$D$137,0),match( Q$1,'Outdoor Crop Production NW'!$E$1:$I$1,0)))</f>
        <v>0</v>
      </c>
      <c r="R103" s="77">
        <f t="array" ref="R103">index('Outdoor Crop Seasonality'!$E$2:$P$138,match( $B103,'Outdoor Crop Seasonality'!$B$2:$B$138,0),match(R$2,'Outdoor Crop Seasonality'!$E$1:$P$1,0))*vlookup($B103,'Outdoor Crop Baseline'!$B:$C,2,false)/10^3*(1+index('Outdoor Crop Production NW'!$K$2:$O$137,match( $B103,'Outdoor Crop Production NW'!$D$2:$D$137,0),match( R$1,'Outdoor Crop Production NW'!$E$1:$I$1,0)))</f>
        <v>0</v>
      </c>
      <c r="S103" s="77">
        <f t="array" ref="S103">index('Outdoor Crop Seasonality'!$E$2:$P$138,match( $B103,'Outdoor Crop Seasonality'!$B$2:$B$138,0),match(S$2,'Outdoor Crop Seasonality'!$E$1:$P$1,0))*vlookup($B103,'Outdoor Crop Baseline'!$B:$C,2,false)/10^3*(1+index('Outdoor Crop Production NW'!$K$2:$O$137,match( $B103,'Outdoor Crop Production NW'!$D$2:$D$137,0),match( S$1,'Outdoor Crop Production NW'!$E$1:$I$1,0)))</f>
        <v>0</v>
      </c>
      <c r="T103" s="77">
        <f t="array" ref="T103">index('Outdoor Crop Seasonality'!$E$2:$P$138,match( $B103,'Outdoor Crop Seasonality'!$B$2:$B$138,0),match(T$2,'Outdoor Crop Seasonality'!$E$1:$P$1,0))*vlookup($B103,'Outdoor Crop Baseline'!$B:$C,2,false)/10^3*(1+index('Outdoor Crop Production NW'!$K$2:$O$137,match( $B103,'Outdoor Crop Production NW'!$D$2:$D$137,0),match( T$1,'Outdoor Crop Production NW'!$E$1:$I$1,0)))</f>
        <v>0</v>
      </c>
      <c r="U103" s="77">
        <f t="array" ref="U103">index('Outdoor Crop Seasonality'!$E$2:$P$138,match( $B103,'Outdoor Crop Seasonality'!$B$2:$B$138,0),match(U$2,'Outdoor Crop Seasonality'!$E$1:$P$1,0))*vlookup($B103,'Outdoor Crop Baseline'!$B:$C,2,false)/10^3*(1+index('Outdoor Crop Production NW'!$K$2:$O$137,match( $B103,'Outdoor Crop Production NW'!$D$2:$D$137,0),match( U$1,'Outdoor Crop Production NW'!$E$1:$I$1,0)))</f>
        <v>0</v>
      </c>
      <c r="V103" s="77">
        <f t="array" ref="V103">index('Outdoor Crop Seasonality'!$E$2:$P$138,match( $B103,'Outdoor Crop Seasonality'!$B$2:$B$138,0),match(V$2,'Outdoor Crop Seasonality'!$E$1:$P$1,0))*vlookup($B103,'Outdoor Crop Baseline'!$B:$C,2,false)/10^3*(1+index('Outdoor Crop Production NW'!$K$2:$O$137,match( $B103,'Outdoor Crop Production NW'!$D$2:$D$137,0),match( V$1,'Outdoor Crop Production NW'!$E$1:$I$1,0)))</f>
        <v>0</v>
      </c>
      <c r="W103" s="77">
        <f t="array" ref="W103">index('Outdoor Crop Seasonality'!$E$2:$P$138,match( $B103,'Outdoor Crop Seasonality'!$B$2:$B$138,0),match(W$2,'Outdoor Crop Seasonality'!$E$1:$P$1,0))*vlookup($B103,'Outdoor Crop Baseline'!$B:$C,2,false)/10^3*(1+index('Outdoor Crop Production NW'!$K$2:$O$137,match( $B103,'Outdoor Crop Production NW'!$D$2:$D$137,0),match( W$1,'Outdoor Crop Production NW'!$E$1:$I$1,0)))</f>
        <v>0</v>
      </c>
      <c r="X103" s="77">
        <f t="array" ref="X103">index('Outdoor Crop Seasonality'!$E$2:$P$138,match( $B103,'Outdoor Crop Seasonality'!$B$2:$B$138,0),match(X$2,'Outdoor Crop Seasonality'!$E$1:$P$1,0))*vlookup($B103,'Outdoor Crop Baseline'!$B:$C,2,false)/10^3*(1+index('Outdoor Crop Production NW'!$K$2:$O$137,match( $B103,'Outdoor Crop Production NW'!$D$2:$D$137,0),match( X$1,'Outdoor Crop Production NW'!$E$1:$I$1,0)))</f>
        <v>0</v>
      </c>
      <c r="Y103" s="77">
        <f t="array" ref="Y103">index('Outdoor Crop Seasonality'!$E$2:$P$138,match( $B103,'Outdoor Crop Seasonality'!$B$2:$B$138,0),match(Y$2,'Outdoor Crop Seasonality'!$E$1:$P$1,0))*vlookup($B103,'Outdoor Crop Baseline'!$B:$C,2,false)/10^3*(1+index('Outdoor Crop Production NW'!$K$2:$O$137,match( $B103,'Outdoor Crop Production NW'!$D$2:$D$137,0),match( Y$1,'Outdoor Crop Production NW'!$E$1:$I$1,0)))</f>
        <v>0</v>
      </c>
      <c r="Z103" s="77">
        <f t="array" ref="Z103">index('Outdoor Crop Seasonality'!$E$2:$P$138,match( $B103,'Outdoor Crop Seasonality'!$B$2:$B$138,0),match(Z$2,'Outdoor Crop Seasonality'!$E$1:$P$1,0))*vlookup($B103,'Outdoor Crop Baseline'!$B:$C,2,false)/10^3*(1+index('Outdoor Crop Production NW'!$K$2:$O$137,match( $B103,'Outdoor Crop Production NW'!$D$2:$D$137,0),match( Z$1,'Outdoor Crop Production NW'!$E$1:$I$1,0)))</f>
        <v>0</v>
      </c>
    </row>
    <row r="104">
      <c r="A104" s="13" t="s">
        <v>236</v>
      </c>
      <c r="B104" s="13" t="s">
        <v>237</v>
      </c>
      <c r="C104" s="76">
        <f t="array" ref="C104">index('Outdoor Crop Seasonality'!$E$2:$P$138,match( $B104,'Outdoor Crop Seasonality'!$B$2:$B$138,0),match(C$2,'Outdoor Crop Seasonality'!$E$1:$P$1,0))*vlookup($B104,'Outdoor Crop Baseline'!$B:$C,2,false)/10^3*(1+index('Outdoor Crop Production NW'!$K$2:$O$137,match( $B104,'Outdoor Crop Production NW'!$D$2:$D$137,0),match( C$1,'Outdoor Crop Production NW'!$E$1:$I$1,0)))</f>
        <v>0</v>
      </c>
      <c r="D104" s="76">
        <f t="array" ref="D104">index('Outdoor Crop Seasonality'!$E$2:$P$138,match( $B104,'Outdoor Crop Seasonality'!$B$2:$B$138,0),match(D$2,'Outdoor Crop Seasonality'!$E$1:$P$1,0))*vlookup($B104,'Outdoor Crop Baseline'!$B:$C,2,false)/10^3*(1+index('Outdoor Crop Production NW'!$K$2:$O$137,match( $B104,'Outdoor Crop Production NW'!$D$2:$D$137,0),match( D$1,'Outdoor Crop Production NW'!$E$1:$I$1,0)))</f>
        <v>0</v>
      </c>
      <c r="E104" s="76">
        <f t="array" ref="E104">index('Outdoor Crop Seasonality'!$E$2:$P$138,match( $B104,'Outdoor Crop Seasonality'!$B$2:$B$138,0),match(E$2,'Outdoor Crop Seasonality'!$E$1:$P$1,0))*vlookup($B104,'Outdoor Crop Baseline'!$B:$C,2,false)/10^3*(1+index('Outdoor Crop Production NW'!$K$2:$O$137,match( $B104,'Outdoor Crop Production NW'!$D$2:$D$137,0),match( E$1,'Outdoor Crop Production NW'!$E$1:$I$1,0)))</f>
        <v>0</v>
      </c>
      <c r="F104" s="76">
        <f t="array" ref="F104">index('Outdoor Crop Seasonality'!$E$2:$P$138,match( $B104,'Outdoor Crop Seasonality'!$B$2:$B$138,0),match(F$2,'Outdoor Crop Seasonality'!$E$1:$P$1,0))*vlookup($B104,'Outdoor Crop Baseline'!$B:$C,2,false)/10^3*(1+index('Outdoor Crop Production NW'!$K$2:$O$137,match( $B104,'Outdoor Crop Production NW'!$D$2:$D$137,0),match( F$1,'Outdoor Crop Production NW'!$E$1:$I$1,0)))</f>
        <v>0</v>
      </c>
      <c r="G104" s="76">
        <f t="array" ref="G104">index('Outdoor Crop Seasonality'!$E$2:$P$138,match( $B104,'Outdoor Crop Seasonality'!$B$2:$B$138,0),match(G$2,'Outdoor Crop Seasonality'!$E$1:$P$1,0))*vlookup($B104,'Outdoor Crop Baseline'!$B:$C,2,false)/10^3*(1+index('Outdoor Crop Production NW'!$K$2:$O$137,match( $B104,'Outdoor Crop Production NW'!$D$2:$D$137,0),match( G$1,'Outdoor Crop Production NW'!$E$1:$I$1,0)))</f>
        <v>0</v>
      </c>
      <c r="H104" s="76">
        <f t="array" ref="H104">index('Outdoor Crop Seasonality'!$E$2:$P$138,match( $B104,'Outdoor Crop Seasonality'!$B$2:$B$138,0),match(H$2,'Outdoor Crop Seasonality'!$E$1:$P$1,0))*vlookup($B104,'Outdoor Crop Baseline'!$B:$C,2,false)/10^3*(1+index('Outdoor Crop Production NW'!$K$2:$O$137,match( $B104,'Outdoor Crop Production NW'!$D$2:$D$137,0),match( H$1,'Outdoor Crop Production NW'!$E$1:$I$1,0)))</f>
        <v>0</v>
      </c>
      <c r="I104" s="76">
        <f t="array" ref="I104">index('Outdoor Crop Seasonality'!$E$2:$P$138,match( $B104,'Outdoor Crop Seasonality'!$B$2:$B$138,0),match(I$2,'Outdoor Crop Seasonality'!$E$1:$P$1,0))*vlookup($B104,'Outdoor Crop Baseline'!$B:$C,2,false)/10^3*(1+index('Outdoor Crop Production NW'!$K$2:$O$137,match( $B104,'Outdoor Crop Production NW'!$D$2:$D$137,0),match( I$1,'Outdoor Crop Production NW'!$E$1:$I$1,0)))</f>
        <v>0</v>
      </c>
      <c r="J104" s="76">
        <f t="array" ref="J104">index('Outdoor Crop Seasonality'!$E$2:$P$138,match( $B104,'Outdoor Crop Seasonality'!$B$2:$B$138,0),match(J$2,'Outdoor Crop Seasonality'!$E$1:$P$1,0))*vlookup($B104,'Outdoor Crop Baseline'!$B:$C,2,false)/10^3*(1+index('Outdoor Crop Production NW'!$K$2:$O$137,match( $B104,'Outdoor Crop Production NW'!$D$2:$D$137,0),match( J$1,'Outdoor Crop Production NW'!$E$1:$I$1,0)))</f>
        <v>0</v>
      </c>
      <c r="K104" s="76">
        <f t="array" ref="K104">index('Outdoor Crop Seasonality'!$E$2:$P$138,match( $B104,'Outdoor Crop Seasonality'!$B$2:$B$138,0),match(K$2,'Outdoor Crop Seasonality'!$E$1:$P$1,0))*vlookup($B104,'Outdoor Crop Baseline'!$B:$C,2,false)/10^3*(1+index('Outdoor Crop Production NW'!$K$2:$O$137,match( $B104,'Outdoor Crop Production NW'!$D$2:$D$137,0),match( K$1,'Outdoor Crop Production NW'!$E$1:$I$1,0)))</f>
        <v>0</v>
      </c>
      <c r="L104" s="76">
        <f t="array" ref="L104">index('Outdoor Crop Seasonality'!$E$2:$P$138,match( $B104,'Outdoor Crop Seasonality'!$B$2:$B$138,0),match(L$2,'Outdoor Crop Seasonality'!$E$1:$P$1,0))*vlookup($B104,'Outdoor Crop Baseline'!$B:$C,2,false)/10^3*(1+index('Outdoor Crop Production NW'!$K$2:$O$137,match( $B104,'Outdoor Crop Production NW'!$D$2:$D$137,0),match( L$1,'Outdoor Crop Production NW'!$E$1:$I$1,0)))</f>
        <v>0</v>
      </c>
      <c r="M104" s="76">
        <f t="array" ref="M104">index('Outdoor Crop Seasonality'!$E$2:$P$138,match( $B104,'Outdoor Crop Seasonality'!$B$2:$B$138,0),match(M$2,'Outdoor Crop Seasonality'!$E$1:$P$1,0))*vlookup($B104,'Outdoor Crop Baseline'!$B:$C,2,false)/10^3*(1+index('Outdoor Crop Production NW'!$K$2:$O$137,match( $B104,'Outdoor Crop Production NW'!$D$2:$D$137,0),match( M$1,'Outdoor Crop Production NW'!$E$1:$I$1,0)))</f>
        <v>0</v>
      </c>
      <c r="N104" s="76">
        <f t="array" ref="N104">index('Outdoor Crop Seasonality'!$E$2:$P$138,match( $B104,'Outdoor Crop Seasonality'!$B$2:$B$138,0),match(N$2,'Outdoor Crop Seasonality'!$E$1:$P$1,0))*vlookup($B104,'Outdoor Crop Baseline'!$B:$C,2,false)/10^3*(1+index('Outdoor Crop Production NW'!$K$2:$O$137,match( $B104,'Outdoor Crop Production NW'!$D$2:$D$137,0),match( N$1,'Outdoor Crop Production NW'!$E$1:$I$1,0)))</f>
        <v>0</v>
      </c>
      <c r="O104" s="77">
        <f t="array" ref="O104">index('Outdoor Crop Seasonality'!$E$2:$P$138,match( $B104,'Outdoor Crop Seasonality'!$B$2:$B$138,0),match(O$2,'Outdoor Crop Seasonality'!$E$1:$P$1,0))*vlookup($B104,'Outdoor Crop Baseline'!$B:$C,2,false)/10^3*(1+index('Outdoor Crop Production NW'!$K$2:$O$137,match( $B104,'Outdoor Crop Production NW'!$D$2:$D$137,0),match( O$1,'Outdoor Crop Production NW'!$E$1:$I$1,0)))</f>
        <v>0</v>
      </c>
      <c r="P104" s="77">
        <f t="array" ref="P104">index('Outdoor Crop Seasonality'!$E$2:$P$138,match( $B104,'Outdoor Crop Seasonality'!$B$2:$B$138,0),match(P$2,'Outdoor Crop Seasonality'!$E$1:$P$1,0))*vlookup($B104,'Outdoor Crop Baseline'!$B:$C,2,false)/10^3*(1+index('Outdoor Crop Production NW'!$K$2:$O$137,match( $B104,'Outdoor Crop Production NW'!$D$2:$D$137,0),match( P$1,'Outdoor Crop Production NW'!$E$1:$I$1,0)))</f>
        <v>0</v>
      </c>
      <c r="Q104" s="77">
        <f t="array" ref="Q104">index('Outdoor Crop Seasonality'!$E$2:$P$138,match( $B104,'Outdoor Crop Seasonality'!$B$2:$B$138,0),match(Q$2,'Outdoor Crop Seasonality'!$E$1:$P$1,0))*vlookup($B104,'Outdoor Crop Baseline'!$B:$C,2,false)/10^3*(1+index('Outdoor Crop Production NW'!$K$2:$O$137,match( $B104,'Outdoor Crop Production NW'!$D$2:$D$137,0),match( Q$1,'Outdoor Crop Production NW'!$E$1:$I$1,0)))</f>
        <v>0</v>
      </c>
      <c r="R104" s="77">
        <f t="array" ref="R104">index('Outdoor Crop Seasonality'!$E$2:$P$138,match( $B104,'Outdoor Crop Seasonality'!$B$2:$B$138,0),match(R$2,'Outdoor Crop Seasonality'!$E$1:$P$1,0))*vlookup($B104,'Outdoor Crop Baseline'!$B:$C,2,false)/10^3*(1+index('Outdoor Crop Production NW'!$K$2:$O$137,match( $B104,'Outdoor Crop Production NW'!$D$2:$D$137,0),match( R$1,'Outdoor Crop Production NW'!$E$1:$I$1,0)))</f>
        <v>0</v>
      </c>
      <c r="S104" s="77">
        <f t="array" ref="S104">index('Outdoor Crop Seasonality'!$E$2:$P$138,match( $B104,'Outdoor Crop Seasonality'!$B$2:$B$138,0),match(S$2,'Outdoor Crop Seasonality'!$E$1:$P$1,0))*vlookup($B104,'Outdoor Crop Baseline'!$B:$C,2,false)/10^3*(1+index('Outdoor Crop Production NW'!$K$2:$O$137,match( $B104,'Outdoor Crop Production NW'!$D$2:$D$137,0),match( S$1,'Outdoor Crop Production NW'!$E$1:$I$1,0)))</f>
        <v>0</v>
      </c>
      <c r="T104" s="77">
        <f t="array" ref="T104">index('Outdoor Crop Seasonality'!$E$2:$P$138,match( $B104,'Outdoor Crop Seasonality'!$B$2:$B$138,0),match(T$2,'Outdoor Crop Seasonality'!$E$1:$P$1,0))*vlookup($B104,'Outdoor Crop Baseline'!$B:$C,2,false)/10^3*(1+index('Outdoor Crop Production NW'!$K$2:$O$137,match( $B104,'Outdoor Crop Production NW'!$D$2:$D$137,0),match( T$1,'Outdoor Crop Production NW'!$E$1:$I$1,0)))</f>
        <v>0</v>
      </c>
      <c r="U104" s="77">
        <f t="array" ref="U104">index('Outdoor Crop Seasonality'!$E$2:$P$138,match( $B104,'Outdoor Crop Seasonality'!$B$2:$B$138,0),match(U$2,'Outdoor Crop Seasonality'!$E$1:$P$1,0))*vlookup($B104,'Outdoor Crop Baseline'!$B:$C,2,false)/10^3*(1+index('Outdoor Crop Production NW'!$K$2:$O$137,match( $B104,'Outdoor Crop Production NW'!$D$2:$D$137,0),match( U$1,'Outdoor Crop Production NW'!$E$1:$I$1,0)))</f>
        <v>0</v>
      </c>
      <c r="V104" s="77">
        <f t="array" ref="V104">index('Outdoor Crop Seasonality'!$E$2:$P$138,match( $B104,'Outdoor Crop Seasonality'!$B$2:$B$138,0),match(V$2,'Outdoor Crop Seasonality'!$E$1:$P$1,0))*vlookup($B104,'Outdoor Crop Baseline'!$B:$C,2,false)/10^3*(1+index('Outdoor Crop Production NW'!$K$2:$O$137,match( $B104,'Outdoor Crop Production NW'!$D$2:$D$137,0),match( V$1,'Outdoor Crop Production NW'!$E$1:$I$1,0)))</f>
        <v>0</v>
      </c>
      <c r="W104" s="77">
        <f t="array" ref="W104">index('Outdoor Crop Seasonality'!$E$2:$P$138,match( $B104,'Outdoor Crop Seasonality'!$B$2:$B$138,0),match(W$2,'Outdoor Crop Seasonality'!$E$1:$P$1,0))*vlookup($B104,'Outdoor Crop Baseline'!$B:$C,2,false)/10^3*(1+index('Outdoor Crop Production NW'!$K$2:$O$137,match( $B104,'Outdoor Crop Production NW'!$D$2:$D$137,0),match( W$1,'Outdoor Crop Production NW'!$E$1:$I$1,0)))</f>
        <v>0</v>
      </c>
      <c r="X104" s="77">
        <f t="array" ref="X104">index('Outdoor Crop Seasonality'!$E$2:$P$138,match( $B104,'Outdoor Crop Seasonality'!$B$2:$B$138,0),match(X$2,'Outdoor Crop Seasonality'!$E$1:$P$1,0))*vlookup($B104,'Outdoor Crop Baseline'!$B:$C,2,false)/10^3*(1+index('Outdoor Crop Production NW'!$K$2:$O$137,match( $B104,'Outdoor Crop Production NW'!$D$2:$D$137,0),match( X$1,'Outdoor Crop Production NW'!$E$1:$I$1,0)))</f>
        <v>0</v>
      </c>
      <c r="Y104" s="77">
        <f t="array" ref="Y104">index('Outdoor Crop Seasonality'!$E$2:$P$138,match( $B104,'Outdoor Crop Seasonality'!$B$2:$B$138,0),match(Y$2,'Outdoor Crop Seasonality'!$E$1:$P$1,0))*vlookup($B104,'Outdoor Crop Baseline'!$B:$C,2,false)/10^3*(1+index('Outdoor Crop Production NW'!$K$2:$O$137,match( $B104,'Outdoor Crop Production NW'!$D$2:$D$137,0),match( Y$1,'Outdoor Crop Production NW'!$E$1:$I$1,0)))</f>
        <v>0</v>
      </c>
      <c r="Z104" s="77">
        <f t="array" ref="Z104">index('Outdoor Crop Seasonality'!$E$2:$P$138,match( $B104,'Outdoor Crop Seasonality'!$B$2:$B$138,0),match(Z$2,'Outdoor Crop Seasonality'!$E$1:$P$1,0))*vlookup($B104,'Outdoor Crop Baseline'!$B:$C,2,false)/10^3*(1+index('Outdoor Crop Production NW'!$K$2:$O$137,match( $B104,'Outdoor Crop Production NW'!$D$2:$D$137,0),match( Z$1,'Outdoor Crop Production NW'!$E$1:$I$1,0)))</f>
        <v>0</v>
      </c>
    </row>
    <row r="105">
      <c r="A105" s="13" t="s">
        <v>238</v>
      </c>
      <c r="B105" s="13" t="s">
        <v>239</v>
      </c>
      <c r="C105" s="76">
        <f t="array" ref="C105">index('Outdoor Crop Seasonality'!$E$2:$P$138,match( $B105,'Outdoor Crop Seasonality'!$B$2:$B$138,0),match(C$2,'Outdoor Crop Seasonality'!$E$1:$P$1,0))*vlookup($B105,'Outdoor Crop Baseline'!$B:$C,2,false)/10^3*(1+index('Outdoor Crop Production NW'!$K$2:$O$137,match( $B105,'Outdoor Crop Production NW'!$D$2:$D$137,0),match( C$1,'Outdoor Crop Production NW'!$E$1:$I$1,0)))</f>
        <v>12.72499894</v>
      </c>
      <c r="D105" s="76">
        <f t="array" ref="D105">index('Outdoor Crop Seasonality'!$E$2:$P$138,match( $B105,'Outdoor Crop Seasonality'!$B$2:$B$138,0),match(D$2,'Outdoor Crop Seasonality'!$E$1:$P$1,0))*vlookup($B105,'Outdoor Crop Baseline'!$B:$C,2,false)/10^3*(1+index('Outdoor Crop Production NW'!$K$2:$O$137,match( $B105,'Outdoor Crop Production NW'!$D$2:$D$137,0),match( D$1,'Outdoor Crop Production NW'!$E$1:$I$1,0)))</f>
        <v>12.72499894</v>
      </c>
      <c r="E105" s="76">
        <f t="array" ref="E105">index('Outdoor Crop Seasonality'!$E$2:$P$138,match( $B105,'Outdoor Crop Seasonality'!$B$2:$B$138,0),match(E$2,'Outdoor Crop Seasonality'!$E$1:$P$1,0))*vlookup($B105,'Outdoor Crop Baseline'!$B:$C,2,false)/10^3*(1+index('Outdoor Crop Production NW'!$K$2:$O$137,match( $B105,'Outdoor Crop Production NW'!$D$2:$D$137,0),match( E$1,'Outdoor Crop Production NW'!$E$1:$I$1,0)))</f>
        <v>83.05126827</v>
      </c>
      <c r="F105" s="76">
        <f t="array" ref="F105">index('Outdoor Crop Seasonality'!$E$2:$P$138,match( $B105,'Outdoor Crop Seasonality'!$B$2:$B$138,0),match(F$2,'Outdoor Crop Seasonality'!$E$1:$P$1,0))*vlookup($B105,'Outdoor Crop Baseline'!$B:$C,2,false)/10^3*(1+index('Outdoor Crop Production NW'!$K$2:$O$137,match( $B105,'Outdoor Crop Production NW'!$D$2:$D$137,0),match( F$1,'Outdoor Crop Production NW'!$E$1:$I$1,0)))</f>
        <v>83.05126827</v>
      </c>
      <c r="G105" s="76">
        <f t="array" ref="G105">index('Outdoor Crop Seasonality'!$E$2:$P$138,match( $B105,'Outdoor Crop Seasonality'!$B$2:$B$138,0),match(G$2,'Outdoor Crop Seasonality'!$E$1:$P$1,0))*vlookup($B105,'Outdoor Crop Baseline'!$B:$C,2,false)/10^3*(1+index('Outdoor Crop Production NW'!$K$2:$O$137,match( $B105,'Outdoor Crop Production NW'!$D$2:$D$137,0),match( G$1,'Outdoor Crop Production NW'!$E$1:$I$1,0)))</f>
        <v>70.32626933</v>
      </c>
      <c r="H105" s="76">
        <f t="array" ref="H105">index('Outdoor Crop Seasonality'!$E$2:$P$138,match( $B105,'Outdoor Crop Seasonality'!$B$2:$B$138,0),match(H$2,'Outdoor Crop Seasonality'!$E$1:$P$1,0))*vlookup($B105,'Outdoor Crop Baseline'!$B:$C,2,false)/10^3*(1+index('Outdoor Crop Production NW'!$K$2:$O$137,match( $B105,'Outdoor Crop Production NW'!$D$2:$D$137,0),match( H$1,'Outdoor Crop Production NW'!$E$1:$I$1,0)))</f>
        <v>70.32626933</v>
      </c>
      <c r="I105" s="76">
        <f t="array" ref="I105">index('Outdoor Crop Seasonality'!$E$2:$P$138,match( $B105,'Outdoor Crop Seasonality'!$B$2:$B$138,0),match(I$2,'Outdoor Crop Seasonality'!$E$1:$P$1,0))*vlookup($B105,'Outdoor Crop Baseline'!$B:$C,2,false)/10^3*(1+index('Outdoor Crop Production NW'!$K$2:$O$137,match( $B105,'Outdoor Crop Production NW'!$D$2:$D$137,0),match( I$1,'Outdoor Crop Production NW'!$E$1:$I$1,0)))</f>
        <v>0</v>
      </c>
      <c r="J105" s="76">
        <f t="array" ref="J105">index('Outdoor Crop Seasonality'!$E$2:$P$138,match( $B105,'Outdoor Crop Seasonality'!$B$2:$B$138,0),match(J$2,'Outdoor Crop Seasonality'!$E$1:$P$1,0))*vlookup($B105,'Outdoor Crop Baseline'!$B:$C,2,false)/10^3*(1+index('Outdoor Crop Production NW'!$K$2:$O$137,match( $B105,'Outdoor Crop Production NW'!$D$2:$D$137,0),match( J$1,'Outdoor Crop Production NW'!$E$1:$I$1,0)))</f>
        <v>0</v>
      </c>
      <c r="K105" s="76">
        <f t="array" ref="K105">index('Outdoor Crop Seasonality'!$E$2:$P$138,match( $B105,'Outdoor Crop Seasonality'!$B$2:$B$138,0),match(K$2,'Outdoor Crop Seasonality'!$E$1:$P$1,0))*vlookup($B105,'Outdoor Crop Baseline'!$B:$C,2,false)/10^3*(1+index('Outdoor Crop Production NW'!$K$2:$O$137,match( $B105,'Outdoor Crop Production NW'!$D$2:$D$137,0),match( K$1,'Outdoor Crop Production NW'!$E$1:$I$1,0)))</f>
        <v>426.7758141</v>
      </c>
      <c r="L105" s="76">
        <f t="array" ref="L105">index('Outdoor Crop Seasonality'!$E$2:$P$138,match( $B105,'Outdoor Crop Seasonality'!$B$2:$B$138,0),match(L$2,'Outdoor Crop Seasonality'!$E$1:$P$1,0))*vlookup($B105,'Outdoor Crop Baseline'!$B:$C,2,false)/10^3*(1+index('Outdoor Crop Production NW'!$K$2:$O$137,match( $B105,'Outdoor Crop Production NW'!$D$2:$D$137,0),match( L$1,'Outdoor Crop Production NW'!$E$1:$I$1,0)))</f>
        <v>426.7758141</v>
      </c>
      <c r="M105" s="76">
        <f t="array" ref="M105">index('Outdoor Crop Seasonality'!$E$2:$P$138,match( $B105,'Outdoor Crop Seasonality'!$B$2:$B$138,0),match(M$2,'Outdoor Crop Seasonality'!$E$1:$P$1,0))*vlookup($B105,'Outdoor Crop Baseline'!$B:$C,2,false)/10^3*(1+index('Outdoor Crop Production NW'!$K$2:$O$137,match( $B105,'Outdoor Crop Production NW'!$D$2:$D$137,0),match( M$1,'Outdoor Crop Production NW'!$E$1:$I$1,0)))</f>
        <v>426.7758141</v>
      </c>
      <c r="N105" s="76">
        <f t="array" ref="N105">index('Outdoor Crop Seasonality'!$E$2:$P$138,match( $B105,'Outdoor Crop Seasonality'!$B$2:$B$138,0),match(N$2,'Outdoor Crop Seasonality'!$E$1:$P$1,0))*vlookup($B105,'Outdoor Crop Baseline'!$B:$C,2,false)/10^3*(1+index('Outdoor Crop Production NW'!$K$2:$O$137,match( $B105,'Outdoor Crop Production NW'!$D$2:$D$137,0),match( N$1,'Outdoor Crop Production NW'!$E$1:$I$1,0)))</f>
        <v>426.7758141</v>
      </c>
      <c r="O105" s="77">
        <f t="array" ref="O105">index('Outdoor Crop Seasonality'!$E$2:$P$138,match( $B105,'Outdoor Crop Seasonality'!$B$2:$B$138,0),match(O$2,'Outdoor Crop Seasonality'!$E$1:$P$1,0))*vlookup($B105,'Outdoor Crop Baseline'!$B:$C,2,false)/10^3*(1+index('Outdoor Crop Production NW'!$K$2:$O$137,match( $B105,'Outdoor Crop Production NW'!$D$2:$D$137,0),match( O$1,'Outdoor Crop Production NW'!$E$1:$I$1,0)))</f>
        <v>1.239191351</v>
      </c>
      <c r="P105" s="77">
        <f t="array" ref="P105">index('Outdoor Crop Seasonality'!$E$2:$P$138,match( $B105,'Outdoor Crop Seasonality'!$B$2:$B$138,0),match(P$2,'Outdoor Crop Seasonality'!$E$1:$P$1,0))*vlookup($B105,'Outdoor Crop Baseline'!$B:$C,2,false)/10^3*(1+index('Outdoor Crop Production NW'!$K$2:$O$137,match( $B105,'Outdoor Crop Production NW'!$D$2:$D$137,0),match( P$1,'Outdoor Crop Production NW'!$E$1:$I$1,0)))</f>
        <v>1.239191351</v>
      </c>
      <c r="Q105" s="77">
        <f t="array" ref="Q105">index('Outdoor Crop Seasonality'!$E$2:$P$138,match( $B105,'Outdoor Crop Seasonality'!$B$2:$B$138,0),match(Q$2,'Outdoor Crop Seasonality'!$E$1:$P$1,0))*vlookup($B105,'Outdoor Crop Baseline'!$B:$C,2,false)/10^3*(1+index('Outdoor Crop Production NW'!$K$2:$O$137,match( $B105,'Outdoor Crop Production NW'!$D$2:$D$137,0),match( Q$1,'Outdoor Crop Production NW'!$E$1:$I$1,0)))</f>
        <v>8.087734533</v>
      </c>
      <c r="R105" s="77">
        <f t="array" ref="R105">index('Outdoor Crop Seasonality'!$E$2:$P$138,match( $B105,'Outdoor Crop Seasonality'!$B$2:$B$138,0),match(R$2,'Outdoor Crop Seasonality'!$E$1:$P$1,0))*vlookup($B105,'Outdoor Crop Baseline'!$B:$C,2,false)/10^3*(1+index('Outdoor Crop Production NW'!$K$2:$O$137,match( $B105,'Outdoor Crop Production NW'!$D$2:$D$137,0),match( R$1,'Outdoor Crop Production NW'!$E$1:$I$1,0)))</f>
        <v>8.087734533</v>
      </c>
      <c r="S105" s="77">
        <f t="array" ref="S105">index('Outdoor Crop Seasonality'!$E$2:$P$138,match( $B105,'Outdoor Crop Seasonality'!$B$2:$B$138,0),match(S$2,'Outdoor Crop Seasonality'!$E$1:$P$1,0))*vlookup($B105,'Outdoor Crop Baseline'!$B:$C,2,false)/10^3*(1+index('Outdoor Crop Production NW'!$K$2:$O$137,match( $B105,'Outdoor Crop Production NW'!$D$2:$D$137,0),match( S$1,'Outdoor Crop Production NW'!$E$1:$I$1,0)))</f>
        <v>6.848543182</v>
      </c>
      <c r="T105" s="77">
        <f t="array" ref="T105">index('Outdoor Crop Seasonality'!$E$2:$P$138,match( $B105,'Outdoor Crop Seasonality'!$B$2:$B$138,0),match(T$2,'Outdoor Crop Seasonality'!$E$1:$P$1,0))*vlookup($B105,'Outdoor Crop Baseline'!$B:$C,2,false)/10^3*(1+index('Outdoor Crop Production NW'!$K$2:$O$137,match( $B105,'Outdoor Crop Production NW'!$D$2:$D$137,0),match( T$1,'Outdoor Crop Production NW'!$E$1:$I$1,0)))</f>
        <v>6.848543182</v>
      </c>
      <c r="U105" s="77">
        <f t="array" ref="U105">index('Outdoor Crop Seasonality'!$E$2:$P$138,match( $B105,'Outdoor Crop Seasonality'!$B$2:$B$138,0),match(U$2,'Outdoor Crop Seasonality'!$E$1:$P$1,0))*vlookup($B105,'Outdoor Crop Baseline'!$B:$C,2,false)/10^3*(1+index('Outdoor Crop Production NW'!$K$2:$O$137,match( $B105,'Outdoor Crop Production NW'!$D$2:$D$137,0),match( U$1,'Outdoor Crop Production NW'!$E$1:$I$1,0)))</f>
        <v>0</v>
      </c>
      <c r="V105" s="77">
        <f t="array" ref="V105">index('Outdoor Crop Seasonality'!$E$2:$P$138,match( $B105,'Outdoor Crop Seasonality'!$B$2:$B$138,0),match(V$2,'Outdoor Crop Seasonality'!$E$1:$P$1,0))*vlookup($B105,'Outdoor Crop Baseline'!$B:$C,2,false)/10^3*(1+index('Outdoor Crop Production NW'!$K$2:$O$137,match( $B105,'Outdoor Crop Production NW'!$D$2:$D$137,0),match( V$1,'Outdoor Crop Production NW'!$E$1:$I$1,0)))</f>
        <v>0</v>
      </c>
      <c r="W105" s="77">
        <f t="array" ref="W105">index('Outdoor Crop Seasonality'!$E$2:$P$138,match( $B105,'Outdoor Crop Seasonality'!$B$2:$B$138,0),match(W$2,'Outdoor Crop Seasonality'!$E$1:$P$1,0))*vlookup($B105,'Outdoor Crop Baseline'!$B:$C,2,false)/10^3*(1+index('Outdoor Crop Production NW'!$K$2:$O$137,match( $B105,'Outdoor Crop Production NW'!$D$2:$D$137,0),match( W$1,'Outdoor Crop Production NW'!$E$1:$I$1,0)))</f>
        <v>41.56046694</v>
      </c>
      <c r="X105" s="77">
        <f t="array" ref="X105">index('Outdoor Crop Seasonality'!$E$2:$P$138,match( $B105,'Outdoor Crop Seasonality'!$B$2:$B$138,0),match(X$2,'Outdoor Crop Seasonality'!$E$1:$P$1,0))*vlookup($B105,'Outdoor Crop Baseline'!$B:$C,2,false)/10^3*(1+index('Outdoor Crop Production NW'!$K$2:$O$137,match( $B105,'Outdoor Crop Production NW'!$D$2:$D$137,0),match( X$1,'Outdoor Crop Production NW'!$E$1:$I$1,0)))</f>
        <v>41.56046694</v>
      </c>
      <c r="Y105" s="77">
        <f t="array" ref="Y105">index('Outdoor Crop Seasonality'!$E$2:$P$138,match( $B105,'Outdoor Crop Seasonality'!$B$2:$B$138,0),match(Y$2,'Outdoor Crop Seasonality'!$E$1:$P$1,0))*vlookup($B105,'Outdoor Crop Baseline'!$B:$C,2,false)/10^3*(1+index('Outdoor Crop Production NW'!$K$2:$O$137,match( $B105,'Outdoor Crop Production NW'!$D$2:$D$137,0),match( Y$1,'Outdoor Crop Production NW'!$E$1:$I$1,0)))</f>
        <v>41.56046694</v>
      </c>
      <c r="Z105" s="77">
        <f t="array" ref="Z105">index('Outdoor Crop Seasonality'!$E$2:$P$138,match( $B105,'Outdoor Crop Seasonality'!$B$2:$B$138,0),match(Z$2,'Outdoor Crop Seasonality'!$E$1:$P$1,0))*vlookup($B105,'Outdoor Crop Baseline'!$B:$C,2,false)/10^3*(1+index('Outdoor Crop Production NW'!$K$2:$O$137,match( $B105,'Outdoor Crop Production NW'!$D$2:$D$137,0),match( Z$1,'Outdoor Crop Production NW'!$E$1:$I$1,0)))</f>
        <v>41.56046694</v>
      </c>
    </row>
    <row r="106">
      <c r="A106" s="13" t="s">
        <v>240</v>
      </c>
      <c r="B106" s="13" t="s">
        <v>241</v>
      </c>
      <c r="C106" s="76">
        <f t="array" ref="C106">index('Outdoor Crop Seasonality'!$E$2:$P$138,match( $B106,'Outdoor Crop Seasonality'!$B$2:$B$138,0),match(C$2,'Outdoor Crop Seasonality'!$E$1:$P$1,0))*vlookup($B106,'Outdoor Crop Baseline'!$B:$C,2,false)/10^3*(1+index('Outdoor Crop Production NW'!$K$2:$O$137,match( $B106,'Outdoor Crop Production NW'!$D$2:$D$137,0),match( C$1,'Outdoor Crop Production NW'!$E$1:$I$1,0)))</f>
        <v>0</v>
      </c>
      <c r="D106" s="76">
        <f t="array" ref="D106">index('Outdoor Crop Seasonality'!$E$2:$P$138,match( $B106,'Outdoor Crop Seasonality'!$B$2:$B$138,0),match(D$2,'Outdoor Crop Seasonality'!$E$1:$P$1,0))*vlookup($B106,'Outdoor Crop Baseline'!$B:$C,2,false)/10^3*(1+index('Outdoor Crop Production NW'!$K$2:$O$137,match( $B106,'Outdoor Crop Production NW'!$D$2:$D$137,0),match( D$1,'Outdoor Crop Production NW'!$E$1:$I$1,0)))</f>
        <v>0</v>
      </c>
      <c r="E106" s="76">
        <f t="array" ref="E106">index('Outdoor Crop Seasonality'!$E$2:$P$138,match( $B106,'Outdoor Crop Seasonality'!$B$2:$B$138,0),match(E$2,'Outdoor Crop Seasonality'!$E$1:$P$1,0))*vlookup($B106,'Outdoor Crop Baseline'!$B:$C,2,false)/10^3*(1+index('Outdoor Crop Production NW'!$K$2:$O$137,match( $B106,'Outdoor Crop Production NW'!$D$2:$D$137,0),match( E$1,'Outdoor Crop Production NW'!$E$1:$I$1,0)))</f>
        <v>255.5334366</v>
      </c>
      <c r="F106" s="76">
        <f t="array" ref="F106">index('Outdoor Crop Seasonality'!$E$2:$P$138,match( $B106,'Outdoor Crop Seasonality'!$B$2:$B$138,0),match(F$2,'Outdoor Crop Seasonality'!$E$1:$P$1,0))*vlookup($B106,'Outdoor Crop Baseline'!$B:$C,2,false)/10^3*(1+index('Outdoor Crop Production NW'!$K$2:$O$137,match( $B106,'Outdoor Crop Production NW'!$D$2:$D$137,0),match( F$1,'Outdoor Crop Production NW'!$E$1:$I$1,0)))</f>
        <v>255.5334366</v>
      </c>
      <c r="G106" s="76">
        <f t="array" ref="G106">index('Outdoor Crop Seasonality'!$E$2:$P$138,match( $B106,'Outdoor Crop Seasonality'!$B$2:$B$138,0),match(G$2,'Outdoor Crop Seasonality'!$E$1:$P$1,0))*vlookup($B106,'Outdoor Crop Baseline'!$B:$C,2,false)/10^3*(1+index('Outdoor Crop Production NW'!$K$2:$O$137,match( $B106,'Outdoor Crop Production NW'!$D$2:$D$137,0),match( G$1,'Outdoor Crop Production NW'!$E$1:$I$1,0)))</f>
        <v>255.5334366</v>
      </c>
      <c r="H106" s="76">
        <f t="array" ref="H106">index('Outdoor Crop Seasonality'!$E$2:$P$138,match( $B106,'Outdoor Crop Seasonality'!$B$2:$B$138,0),match(H$2,'Outdoor Crop Seasonality'!$E$1:$P$1,0))*vlookup($B106,'Outdoor Crop Baseline'!$B:$C,2,false)/10^3*(1+index('Outdoor Crop Production NW'!$K$2:$O$137,match( $B106,'Outdoor Crop Production NW'!$D$2:$D$137,0),match( H$1,'Outdoor Crop Production NW'!$E$1:$I$1,0)))</f>
        <v>274.7842193</v>
      </c>
      <c r="I106" s="76">
        <f t="array" ref="I106">index('Outdoor Crop Seasonality'!$E$2:$P$138,match( $B106,'Outdoor Crop Seasonality'!$B$2:$B$138,0),match(I$2,'Outdoor Crop Seasonality'!$E$1:$P$1,0))*vlookup($B106,'Outdoor Crop Baseline'!$B:$C,2,false)/10^3*(1+index('Outdoor Crop Production NW'!$K$2:$O$137,match( $B106,'Outdoor Crop Production NW'!$D$2:$D$137,0),match( I$1,'Outdoor Crop Production NW'!$E$1:$I$1,0)))</f>
        <v>19.25078268</v>
      </c>
      <c r="J106" s="76">
        <f t="array" ref="J106">index('Outdoor Crop Seasonality'!$E$2:$P$138,match( $B106,'Outdoor Crop Seasonality'!$B$2:$B$138,0),match(J$2,'Outdoor Crop Seasonality'!$E$1:$P$1,0))*vlookup($B106,'Outdoor Crop Baseline'!$B:$C,2,false)/10^3*(1+index('Outdoor Crop Production NW'!$K$2:$O$137,match( $B106,'Outdoor Crop Production NW'!$D$2:$D$137,0),match( J$1,'Outdoor Crop Production NW'!$E$1:$I$1,0)))</f>
        <v>19.25078268</v>
      </c>
      <c r="K106" s="76">
        <f t="array" ref="K106">index('Outdoor Crop Seasonality'!$E$2:$P$138,match( $B106,'Outdoor Crop Seasonality'!$B$2:$B$138,0),match(K$2,'Outdoor Crop Seasonality'!$E$1:$P$1,0))*vlookup($B106,'Outdoor Crop Baseline'!$B:$C,2,false)/10^3*(1+index('Outdoor Crop Production NW'!$K$2:$O$137,match( $B106,'Outdoor Crop Production NW'!$D$2:$D$137,0),match( K$1,'Outdoor Crop Production NW'!$E$1:$I$1,0)))</f>
        <v>19.25078268</v>
      </c>
      <c r="L106" s="76">
        <f t="array" ref="L106">index('Outdoor Crop Seasonality'!$E$2:$P$138,match( $B106,'Outdoor Crop Seasonality'!$B$2:$B$138,0),match(L$2,'Outdoor Crop Seasonality'!$E$1:$P$1,0))*vlookup($B106,'Outdoor Crop Baseline'!$B:$C,2,false)/10^3*(1+index('Outdoor Crop Production NW'!$K$2:$O$137,match( $B106,'Outdoor Crop Production NW'!$D$2:$D$137,0),match( L$1,'Outdoor Crop Production NW'!$E$1:$I$1,0)))</f>
        <v>0</v>
      </c>
      <c r="M106" s="76">
        <f t="array" ref="M106">index('Outdoor Crop Seasonality'!$E$2:$P$138,match( $B106,'Outdoor Crop Seasonality'!$B$2:$B$138,0),match(M$2,'Outdoor Crop Seasonality'!$E$1:$P$1,0))*vlookup($B106,'Outdoor Crop Baseline'!$B:$C,2,false)/10^3*(1+index('Outdoor Crop Production NW'!$K$2:$O$137,match( $B106,'Outdoor Crop Production NW'!$D$2:$D$137,0),match( M$1,'Outdoor Crop Production NW'!$E$1:$I$1,0)))</f>
        <v>0</v>
      </c>
      <c r="N106" s="76">
        <f t="array" ref="N106">index('Outdoor Crop Seasonality'!$E$2:$P$138,match( $B106,'Outdoor Crop Seasonality'!$B$2:$B$138,0),match(N$2,'Outdoor Crop Seasonality'!$E$1:$P$1,0))*vlookup($B106,'Outdoor Crop Baseline'!$B:$C,2,false)/10^3*(1+index('Outdoor Crop Production NW'!$K$2:$O$137,match( $B106,'Outdoor Crop Production NW'!$D$2:$D$137,0),match( N$1,'Outdoor Crop Production NW'!$E$1:$I$1,0)))</f>
        <v>0</v>
      </c>
      <c r="O106" s="77">
        <f t="array" ref="O106">index('Outdoor Crop Seasonality'!$E$2:$P$138,match( $B106,'Outdoor Crop Seasonality'!$B$2:$B$138,0),match(O$2,'Outdoor Crop Seasonality'!$E$1:$P$1,0))*vlookup($B106,'Outdoor Crop Baseline'!$B:$C,2,false)/10^3*(1+index('Outdoor Crop Production NW'!$K$2:$O$137,match( $B106,'Outdoor Crop Production NW'!$D$2:$D$137,0),match( O$1,'Outdoor Crop Production NW'!$E$1:$I$1,0)))</f>
        <v>0</v>
      </c>
      <c r="P106" s="77">
        <f t="array" ref="P106">index('Outdoor Crop Seasonality'!$E$2:$P$138,match( $B106,'Outdoor Crop Seasonality'!$B$2:$B$138,0),match(P$2,'Outdoor Crop Seasonality'!$E$1:$P$1,0))*vlookup($B106,'Outdoor Crop Baseline'!$B:$C,2,false)/10^3*(1+index('Outdoor Crop Production NW'!$K$2:$O$137,match( $B106,'Outdoor Crop Production NW'!$D$2:$D$137,0),match( P$1,'Outdoor Crop Production NW'!$E$1:$I$1,0)))</f>
        <v>0</v>
      </c>
      <c r="Q106" s="77">
        <f t="array" ref="Q106">index('Outdoor Crop Seasonality'!$E$2:$P$138,match( $B106,'Outdoor Crop Seasonality'!$B$2:$B$138,0),match(Q$2,'Outdoor Crop Seasonality'!$E$1:$P$1,0))*vlookup($B106,'Outdoor Crop Baseline'!$B:$C,2,false)/10^3*(1+index('Outdoor Crop Production NW'!$K$2:$O$137,match( $B106,'Outdoor Crop Production NW'!$D$2:$D$137,0),match( Q$1,'Outdoor Crop Production NW'!$E$1:$I$1,0)))</f>
        <v>87.39607514</v>
      </c>
      <c r="R106" s="77">
        <f t="array" ref="R106">index('Outdoor Crop Seasonality'!$E$2:$P$138,match( $B106,'Outdoor Crop Seasonality'!$B$2:$B$138,0),match(R$2,'Outdoor Crop Seasonality'!$E$1:$P$1,0))*vlookup($B106,'Outdoor Crop Baseline'!$B:$C,2,false)/10^3*(1+index('Outdoor Crop Production NW'!$K$2:$O$137,match( $B106,'Outdoor Crop Production NW'!$D$2:$D$137,0),match( R$1,'Outdoor Crop Production NW'!$E$1:$I$1,0)))</f>
        <v>87.39607514</v>
      </c>
      <c r="S106" s="77">
        <f t="array" ref="S106">index('Outdoor Crop Seasonality'!$E$2:$P$138,match( $B106,'Outdoor Crop Seasonality'!$B$2:$B$138,0),match(S$2,'Outdoor Crop Seasonality'!$E$1:$P$1,0))*vlookup($B106,'Outdoor Crop Baseline'!$B:$C,2,false)/10^3*(1+index('Outdoor Crop Production NW'!$K$2:$O$137,match( $B106,'Outdoor Crop Production NW'!$D$2:$D$137,0),match( S$1,'Outdoor Crop Production NW'!$E$1:$I$1,0)))</f>
        <v>87.39607514</v>
      </c>
      <c r="T106" s="77">
        <f t="array" ref="T106">index('Outdoor Crop Seasonality'!$E$2:$P$138,match( $B106,'Outdoor Crop Seasonality'!$B$2:$B$138,0),match(T$2,'Outdoor Crop Seasonality'!$E$1:$P$1,0))*vlookup($B106,'Outdoor Crop Baseline'!$B:$C,2,false)/10^3*(1+index('Outdoor Crop Production NW'!$K$2:$O$137,match( $B106,'Outdoor Crop Production NW'!$D$2:$D$137,0),match( T$1,'Outdoor Crop Production NW'!$E$1:$I$1,0)))</f>
        <v>93.98011702</v>
      </c>
      <c r="U106" s="77">
        <f t="array" ref="U106">index('Outdoor Crop Seasonality'!$E$2:$P$138,match( $B106,'Outdoor Crop Seasonality'!$B$2:$B$138,0),match(U$2,'Outdoor Crop Seasonality'!$E$1:$P$1,0))*vlookup($B106,'Outdoor Crop Baseline'!$B:$C,2,false)/10^3*(1+index('Outdoor Crop Production NW'!$K$2:$O$137,match( $B106,'Outdoor Crop Production NW'!$D$2:$D$137,0),match( U$1,'Outdoor Crop Production NW'!$E$1:$I$1,0)))</f>
        <v>6.584041885</v>
      </c>
      <c r="V106" s="77">
        <f t="array" ref="V106">index('Outdoor Crop Seasonality'!$E$2:$P$138,match( $B106,'Outdoor Crop Seasonality'!$B$2:$B$138,0),match(V$2,'Outdoor Crop Seasonality'!$E$1:$P$1,0))*vlookup($B106,'Outdoor Crop Baseline'!$B:$C,2,false)/10^3*(1+index('Outdoor Crop Production NW'!$K$2:$O$137,match( $B106,'Outdoor Crop Production NW'!$D$2:$D$137,0),match( V$1,'Outdoor Crop Production NW'!$E$1:$I$1,0)))</f>
        <v>6.584041885</v>
      </c>
      <c r="W106" s="77">
        <f t="array" ref="W106">index('Outdoor Crop Seasonality'!$E$2:$P$138,match( $B106,'Outdoor Crop Seasonality'!$B$2:$B$138,0),match(W$2,'Outdoor Crop Seasonality'!$E$1:$P$1,0))*vlookup($B106,'Outdoor Crop Baseline'!$B:$C,2,false)/10^3*(1+index('Outdoor Crop Production NW'!$K$2:$O$137,match( $B106,'Outdoor Crop Production NW'!$D$2:$D$137,0),match( W$1,'Outdoor Crop Production NW'!$E$1:$I$1,0)))</f>
        <v>6.584041885</v>
      </c>
      <c r="X106" s="77">
        <f t="array" ref="X106">index('Outdoor Crop Seasonality'!$E$2:$P$138,match( $B106,'Outdoor Crop Seasonality'!$B$2:$B$138,0),match(X$2,'Outdoor Crop Seasonality'!$E$1:$P$1,0))*vlookup($B106,'Outdoor Crop Baseline'!$B:$C,2,false)/10^3*(1+index('Outdoor Crop Production NW'!$K$2:$O$137,match( $B106,'Outdoor Crop Production NW'!$D$2:$D$137,0),match( X$1,'Outdoor Crop Production NW'!$E$1:$I$1,0)))</f>
        <v>0</v>
      </c>
      <c r="Y106" s="77">
        <f t="array" ref="Y106">index('Outdoor Crop Seasonality'!$E$2:$P$138,match( $B106,'Outdoor Crop Seasonality'!$B$2:$B$138,0),match(Y$2,'Outdoor Crop Seasonality'!$E$1:$P$1,0))*vlookup($B106,'Outdoor Crop Baseline'!$B:$C,2,false)/10^3*(1+index('Outdoor Crop Production NW'!$K$2:$O$137,match( $B106,'Outdoor Crop Production NW'!$D$2:$D$137,0),match( Y$1,'Outdoor Crop Production NW'!$E$1:$I$1,0)))</f>
        <v>0</v>
      </c>
      <c r="Z106" s="77">
        <f t="array" ref="Z106">index('Outdoor Crop Seasonality'!$E$2:$P$138,match( $B106,'Outdoor Crop Seasonality'!$B$2:$B$138,0),match(Z$2,'Outdoor Crop Seasonality'!$E$1:$P$1,0))*vlookup($B106,'Outdoor Crop Baseline'!$B:$C,2,false)/10^3*(1+index('Outdoor Crop Production NW'!$K$2:$O$137,match( $B106,'Outdoor Crop Production NW'!$D$2:$D$137,0),match( Z$1,'Outdoor Crop Production NW'!$E$1:$I$1,0)))</f>
        <v>0</v>
      </c>
    </row>
    <row r="107">
      <c r="A107" s="13" t="s">
        <v>242</v>
      </c>
      <c r="B107" s="13" t="s">
        <v>243</v>
      </c>
      <c r="C107" s="76">
        <f t="array" ref="C107">index('Outdoor Crop Seasonality'!$E$2:$P$138,match( $B107,'Outdoor Crop Seasonality'!$B$2:$B$138,0),match(C$2,'Outdoor Crop Seasonality'!$E$1:$P$1,0))*vlookup($B107,'Outdoor Crop Baseline'!$B:$C,2,false)/10^3*(1+index('Outdoor Crop Production NW'!$K$2:$O$137,match( $B107,'Outdoor Crop Production NW'!$D$2:$D$137,0),match( C$1,'Outdoor Crop Production NW'!$E$1:$I$1,0)))</f>
        <v>138.7220429</v>
      </c>
      <c r="D107" s="76">
        <f t="array" ref="D107">index('Outdoor Crop Seasonality'!$E$2:$P$138,match( $B107,'Outdoor Crop Seasonality'!$B$2:$B$138,0),match(D$2,'Outdoor Crop Seasonality'!$E$1:$P$1,0))*vlookup($B107,'Outdoor Crop Baseline'!$B:$C,2,false)/10^3*(1+index('Outdoor Crop Production NW'!$K$2:$O$137,match( $B107,'Outdoor Crop Production NW'!$D$2:$D$137,0),match( D$1,'Outdoor Crop Production NW'!$E$1:$I$1,0)))</f>
        <v>138.7220429</v>
      </c>
      <c r="E107" s="76">
        <f t="array" ref="E107">index('Outdoor Crop Seasonality'!$E$2:$P$138,match( $B107,'Outdoor Crop Seasonality'!$B$2:$B$138,0),match(E$2,'Outdoor Crop Seasonality'!$E$1:$P$1,0))*vlookup($B107,'Outdoor Crop Baseline'!$B:$C,2,false)/10^3*(1+index('Outdoor Crop Production NW'!$K$2:$O$137,match( $B107,'Outdoor Crop Production NW'!$D$2:$D$137,0),match( E$1,'Outdoor Crop Production NW'!$E$1:$I$1,0)))</f>
        <v>138.7220429</v>
      </c>
      <c r="F107" s="76">
        <f t="array" ref="F107">index('Outdoor Crop Seasonality'!$E$2:$P$138,match( $B107,'Outdoor Crop Seasonality'!$B$2:$B$138,0),match(F$2,'Outdoor Crop Seasonality'!$E$1:$P$1,0))*vlookup($B107,'Outdoor Crop Baseline'!$B:$C,2,false)/10^3*(1+index('Outdoor Crop Production NW'!$K$2:$O$137,match( $B107,'Outdoor Crop Production NW'!$D$2:$D$137,0),match( F$1,'Outdoor Crop Production NW'!$E$1:$I$1,0)))</f>
        <v>138.7220429</v>
      </c>
      <c r="G107" s="76">
        <f t="array" ref="G107">index('Outdoor Crop Seasonality'!$E$2:$P$138,match( $B107,'Outdoor Crop Seasonality'!$B$2:$B$138,0),match(G$2,'Outdoor Crop Seasonality'!$E$1:$P$1,0))*vlookup($B107,'Outdoor Crop Baseline'!$B:$C,2,false)/10^3*(1+index('Outdoor Crop Production NW'!$K$2:$O$137,match( $B107,'Outdoor Crop Production NW'!$D$2:$D$137,0),match( G$1,'Outdoor Crop Production NW'!$E$1:$I$1,0)))</f>
        <v>0</v>
      </c>
      <c r="H107" s="76">
        <f t="array" ref="H107">index('Outdoor Crop Seasonality'!$E$2:$P$138,match( $B107,'Outdoor Crop Seasonality'!$B$2:$B$138,0),match(H$2,'Outdoor Crop Seasonality'!$E$1:$P$1,0))*vlookup($B107,'Outdoor Crop Baseline'!$B:$C,2,false)/10^3*(1+index('Outdoor Crop Production NW'!$K$2:$O$137,match( $B107,'Outdoor Crop Production NW'!$D$2:$D$137,0),match( H$1,'Outdoor Crop Production NW'!$E$1:$I$1,0)))</f>
        <v>1253.649887</v>
      </c>
      <c r="I107" s="76">
        <f t="array" ref="I107">index('Outdoor Crop Seasonality'!$E$2:$P$138,match( $B107,'Outdoor Crop Seasonality'!$B$2:$B$138,0),match(I$2,'Outdoor Crop Seasonality'!$E$1:$P$1,0))*vlookup($B107,'Outdoor Crop Baseline'!$B:$C,2,false)/10^3*(1+index('Outdoor Crop Production NW'!$K$2:$O$137,match( $B107,'Outdoor Crop Production NW'!$D$2:$D$137,0),match( I$1,'Outdoor Crop Production NW'!$E$1:$I$1,0)))</f>
        <v>1253.649887</v>
      </c>
      <c r="J107" s="76">
        <f t="array" ref="J107">index('Outdoor Crop Seasonality'!$E$2:$P$138,match( $B107,'Outdoor Crop Seasonality'!$B$2:$B$138,0),match(J$2,'Outdoor Crop Seasonality'!$E$1:$P$1,0))*vlookup($B107,'Outdoor Crop Baseline'!$B:$C,2,false)/10^3*(1+index('Outdoor Crop Production NW'!$K$2:$O$137,match( $B107,'Outdoor Crop Production NW'!$D$2:$D$137,0),match( J$1,'Outdoor Crop Production NW'!$E$1:$I$1,0)))</f>
        <v>1253.649887</v>
      </c>
      <c r="K107" s="76">
        <f t="array" ref="K107">index('Outdoor Crop Seasonality'!$E$2:$P$138,match( $B107,'Outdoor Crop Seasonality'!$B$2:$B$138,0),match(K$2,'Outdoor Crop Seasonality'!$E$1:$P$1,0))*vlookup($B107,'Outdoor Crop Baseline'!$B:$C,2,false)/10^3*(1+index('Outdoor Crop Production NW'!$K$2:$O$137,match( $B107,'Outdoor Crop Production NW'!$D$2:$D$137,0),match( K$1,'Outdoor Crop Production NW'!$E$1:$I$1,0)))</f>
        <v>1253.649887</v>
      </c>
      <c r="L107" s="76">
        <f t="array" ref="L107">index('Outdoor Crop Seasonality'!$E$2:$P$138,match( $B107,'Outdoor Crop Seasonality'!$B$2:$B$138,0),match(L$2,'Outdoor Crop Seasonality'!$E$1:$P$1,0))*vlookup($B107,'Outdoor Crop Baseline'!$B:$C,2,false)/10^3*(1+index('Outdoor Crop Production NW'!$K$2:$O$137,match( $B107,'Outdoor Crop Production NW'!$D$2:$D$137,0),match( L$1,'Outdoor Crop Production NW'!$E$1:$I$1,0)))</f>
        <v>0</v>
      </c>
      <c r="M107" s="76">
        <f t="array" ref="M107">index('Outdoor Crop Seasonality'!$E$2:$P$138,match( $B107,'Outdoor Crop Seasonality'!$B$2:$B$138,0),match(M$2,'Outdoor Crop Seasonality'!$E$1:$P$1,0))*vlookup($B107,'Outdoor Crop Baseline'!$B:$C,2,false)/10^3*(1+index('Outdoor Crop Production NW'!$K$2:$O$137,match( $B107,'Outdoor Crop Production NW'!$D$2:$D$137,0),match( M$1,'Outdoor Crop Production NW'!$E$1:$I$1,0)))</f>
        <v>0</v>
      </c>
      <c r="N107" s="76">
        <f t="array" ref="N107">index('Outdoor Crop Seasonality'!$E$2:$P$138,match( $B107,'Outdoor Crop Seasonality'!$B$2:$B$138,0),match(N$2,'Outdoor Crop Seasonality'!$E$1:$P$1,0))*vlookup($B107,'Outdoor Crop Baseline'!$B:$C,2,false)/10^3*(1+index('Outdoor Crop Production NW'!$K$2:$O$137,match( $B107,'Outdoor Crop Production NW'!$D$2:$D$137,0),match( N$1,'Outdoor Crop Production NW'!$E$1:$I$1,0)))</f>
        <v>0</v>
      </c>
      <c r="O107" s="77">
        <f t="array" ref="O107">index('Outdoor Crop Seasonality'!$E$2:$P$138,match( $B107,'Outdoor Crop Seasonality'!$B$2:$B$138,0),match(O$2,'Outdoor Crop Seasonality'!$E$1:$P$1,0))*vlookup($B107,'Outdoor Crop Baseline'!$B:$C,2,false)/10^3*(1+index('Outdoor Crop Production NW'!$K$2:$O$137,match( $B107,'Outdoor Crop Production NW'!$D$2:$D$137,0),match( O$1,'Outdoor Crop Production NW'!$E$1:$I$1,0)))</f>
        <v>94.64654012</v>
      </c>
      <c r="P107" s="77">
        <f t="array" ref="P107">index('Outdoor Crop Seasonality'!$E$2:$P$138,match( $B107,'Outdoor Crop Seasonality'!$B$2:$B$138,0),match(P$2,'Outdoor Crop Seasonality'!$E$1:$P$1,0))*vlookup($B107,'Outdoor Crop Baseline'!$B:$C,2,false)/10^3*(1+index('Outdoor Crop Production NW'!$K$2:$O$137,match( $B107,'Outdoor Crop Production NW'!$D$2:$D$137,0),match( P$1,'Outdoor Crop Production NW'!$E$1:$I$1,0)))</f>
        <v>94.64654012</v>
      </c>
      <c r="Q107" s="77">
        <f t="array" ref="Q107">index('Outdoor Crop Seasonality'!$E$2:$P$138,match( $B107,'Outdoor Crop Seasonality'!$B$2:$B$138,0),match(Q$2,'Outdoor Crop Seasonality'!$E$1:$P$1,0))*vlookup($B107,'Outdoor Crop Baseline'!$B:$C,2,false)/10^3*(1+index('Outdoor Crop Production NW'!$K$2:$O$137,match( $B107,'Outdoor Crop Production NW'!$D$2:$D$137,0),match( Q$1,'Outdoor Crop Production NW'!$E$1:$I$1,0)))</f>
        <v>94.64654012</v>
      </c>
      <c r="R107" s="77">
        <f t="array" ref="R107">index('Outdoor Crop Seasonality'!$E$2:$P$138,match( $B107,'Outdoor Crop Seasonality'!$B$2:$B$138,0),match(R$2,'Outdoor Crop Seasonality'!$E$1:$P$1,0))*vlookup($B107,'Outdoor Crop Baseline'!$B:$C,2,false)/10^3*(1+index('Outdoor Crop Production NW'!$K$2:$O$137,match( $B107,'Outdoor Crop Production NW'!$D$2:$D$137,0),match( R$1,'Outdoor Crop Production NW'!$E$1:$I$1,0)))</f>
        <v>94.64654012</v>
      </c>
      <c r="S107" s="77">
        <f t="array" ref="S107">index('Outdoor Crop Seasonality'!$E$2:$P$138,match( $B107,'Outdoor Crop Seasonality'!$B$2:$B$138,0),match(S$2,'Outdoor Crop Seasonality'!$E$1:$P$1,0))*vlookup($B107,'Outdoor Crop Baseline'!$B:$C,2,false)/10^3*(1+index('Outdoor Crop Production NW'!$K$2:$O$137,match( $B107,'Outdoor Crop Production NW'!$D$2:$D$137,0),match( S$1,'Outdoor Crop Production NW'!$E$1:$I$1,0)))</f>
        <v>0</v>
      </c>
      <c r="T107" s="77">
        <f t="array" ref="T107">index('Outdoor Crop Seasonality'!$E$2:$P$138,match( $B107,'Outdoor Crop Seasonality'!$B$2:$B$138,0),match(T$2,'Outdoor Crop Seasonality'!$E$1:$P$1,0))*vlookup($B107,'Outdoor Crop Baseline'!$B:$C,2,false)/10^3*(1+index('Outdoor Crop Production NW'!$K$2:$O$137,match( $B107,'Outdoor Crop Production NW'!$D$2:$D$137,0),match( T$1,'Outdoor Crop Production NW'!$E$1:$I$1,0)))</f>
        <v>855.3335998</v>
      </c>
      <c r="U107" s="77">
        <f t="array" ref="U107">index('Outdoor Crop Seasonality'!$E$2:$P$138,match( $B107,'Outdoor Crop Seasonality'!$B$2:$B$138,0),match(U$2,'Outdoor Crop Seasonality'!$E$1:$P$1,0))*vlookup($B107,'Outdoor Crop Baseline'!$B:$C,2,false)/10^3*(1+index('Outdoor Crop Production NW'!$K$2:$O$137,match( $B107,'Outdoor Crop Production NW'!$D$2:$D$137,0),match( U$1,'Outdoor Crop Production NW'!$E$1:$I$1,0)))</f>
        <v>855.3335998</v>
      </c>
      <c r="V107" s="77">
        <f t="array" ref="V107">index('Outdoor Crop Seasonality'!$E$2:$P$138,match( $B107,'Outdoor Crop Seasonality'!$B$2:$B$138,0),match(V$2,'Outdoor Crop Seasonality'!$E$1:$P$1,0))*vlookup($B107,'Outdoor Crop Baseline'!$B:$C,2,false)/10^3*(1+index('Outdoor Crop Production NW'!$K$2:$O$137,match( $B107,'Outdoor Crop Production NW'!$D$2:$D$137,0),match( V$1,'Outdoor Crop Production NW'!$E$1:$I$1,0)))</f>
        <v>855.3335998</v>
      </c>
      <c r="W107" s="77">
        <f t="array" ref="W107">index('Outdoor Crop Seasonality'!$E$2:$P$138,match( $B107,'Outdoor Crop Seasonality'!$B$2:$B$138,0),match(W$2,'Outdoor Crop Seasonality'!$E$1:$P$1,0))*vlookup($B107,'Outdoor Crop Baseline'!$B:$C,2,false)/10^3*(1+index('Outdoor Crop Production NW'!$K$2:$O$137,match( $B107,'Outdoor Crop Production NW'!$D$2:$D$137,0),match( W$1,'Outdoor Crop Production NW'!$E$1:$I$1,0)))</f>
        <v>855.3335998</v>
      </c>
      <c r="X107" s="77">
        <f t="array" ref="X107">index('Outdoor Crop Seasonality'!$E$2:$P$138,match( $B107,'Outdoor Crop Seasonality'!$B$2:$B$138,0),match(X$2,'Outdoor Crop Seasonality'!$E$1:$P$1,0))*vlookup($B107,'Outdoor Crop Baseline'!$B:$C,2,false)/10^3*(1+index('Outdoor Crop Production NW'!$K$2:$O$137,match( $B107,'Outdoor Crop Production NW'!$D$2:$D$137,0),match( X$1,'Outdoor Crop Production NW'!$E$1:$I$1,0)))</f>
        <v>0</v>
      </c>
      <c r="Y107" s="77">
        <f t="array" ref="Y107">index('Outdoor Crop Seasonality'!$E$2:$P$138,match( $B107,'Outdoor Crop Seasonality'!$B$2:$B$138,0),match(Y$2,'Outdoor Crop Seasonality'!$E$1:$P$1,0))*vlookup($B107,'Outdoor Crop Baseline'!$B:$C,2,false)/10^3*(1+index('Outdoor Crop Production NW'!$K$2:$O$137,match( $B107,'Outdoor Crop Production NW'!$D$2:$D$137,0),match( Y$1,'Outdoor Crop Production NW'!$E$1:$I$1,0)))</f>
        <v>0</v>
      </c>
      <c r="Z107" s="77">
        <f t="array" ref="Z107">index('Outdoor Crop Seasonality'!$E$2:$P$138,match( $B107,'Outdoor Crop Seasonality'!$B$2:$B$138,0),match(Z$2,'Outdoor Crop Seasonality'!$E$1:$P$1,0))*vlookup($B107,'Outdoor Crop Baseline'!$B:$C,2,false)/10^3*(1+index('Outdoor Crop Production NW'!$K$2:$O$137,match( $B107,'Outdoor Crop Production NW'!$D$2:$D$137,0),match( Z$1,'Outdoor Crop Production NW'!$E$1:$I$1,0)))</f>
        <v>0</v>
      </c>
    </row>
    <row r="108">
      <c r="A108" s="13" t="s">
        <v>244</v>
      </c>
      <c r="B108" s="13" t="s">
        <v>245</v>
      </c>
      <c r="C108" s="76">
        <f t="array" ref="C108">index('Outdoor Crop Seasonality'!$E$2:$P$138,match( $B108,'Outdoor Crop Seasonality'!$B$2:$B$138,0),match(C$2,'Outdoor Crop Seasonality'!$E$1:$P$1,0))*vlookup($B108,'Outdoor Crop Baseline'!$B:$C,2,false)/10^3*(1+index('Outdoor Crop Production NW'!$K$2:$O$137,match( $B108,'Outdoor Crop Production NW'!$D$2:$D$137,0),match( C$1,'Outdoor Crop Production NW'!$E$1:$I$1,0)))</f>
        <v>0</v>
      </c>
      <c r="D108" s="76">
        <f t="array" ref="D108">index('Outdoor Crop Seasonality'!$E$2:$P$138,match( $B108,'Outdoor Crop Seasonality'!$B$2:$B$138,0),match(D$2,'Outdoor Crop Seasonality'!$E$1:$P$1,0))*vlookup($B108,'Outdoor Crop Baseline'!$B:$C,2,false)/10^3*(1+index('Outdoor Crop Production NW'!$K$2:$O$137,match( $B108,'Outdoor Crop Production NW'!$D$2:$D$137,0),match( D$1,'Outdoor Crop Production NW'!$E$1:$I$1,0)))</f>
        <v>0</v>
      </c>
      <c r="E108" s="76">
        <f t="array" ref="E108">index('Outdoor Crop Seasonality'!$E$2:$P$138,match( $B108,'Outdoor Crop Seasonality'!$B$2:$B$138,0),match(E$2,'Outdoor Crop Seasonality'!$E$1:$P$1,0))*vlookup($B108,'Outdoor Crop Baseline'!$B:$C,2,false)/10^3*(1+index('Outdoor Crop Production NW'!$K$2:$O$137,match( $B108,'Outdoor Crop Production NW'!$D$2:$D$137,0),match( E$1,'Outdoor Crop Production NW'!$E$1:$I$1,0)))</f>
        <v>0</v>
      </c>
      <c r="F108" s="76">
        <f t="array" ref="F108">index('Outdoor Crop Seasonality'!$E$2:$P$138,match( $B108,'Outdoor Crop Seasonality'!$B$2:$B$138,0),match(F$2,'Outdoor Crop Seasonality'!$E$1:$P$1,0))*vlookup($B108,'Outdoor Crop Baseline'!$B:$C,2,false)/10^3*(1+index('Outdoor Crop Production NW'!$K$2:$O$137,match( $B108,'Outdoor Crop Production NW'!$D$2:$D$137,0),match( F$1,'Outdoor Crop Production NW'!$E$1:$I$1,0)))</f>
        <v>0</v>
      </c>
      <c r="G108" s="76">
        <f t="array" ref="G108">index('Outdoor Crop Seasonality'!$E$2:$P$138,match( $B108,'Outdoor Crop Seasonality'!$B$2:$B$138,0),match(G$2,'Outdoor Crop Seasonality'!$E$1:$P$1,0))*vlookup($B108,'Outdoor Crop Baseline'!$B:$C,2,false)/10^3*(1+index('Outdoor Crop Production NW'!$K$2:$O$137,match( $B108,'Outdoor Crop Production NW'!$D$2:$D$137,0),match( G$1,'Outdoor Crop Production NW'!$E$1:$I$1,0)))</f>
        <v>0</v>
      </c>
      <c r="H108" s="76">
        <f t="array" ref="H108">index('Outdoor Crop Seasonality'!$E$2:$P$138,match( $B108,'Outdoor Crop Seasonality'!$B$2:$B$138,0),match(H$2,'Outdoor Crop Seasonality'!$E$1:$P$1,0))*vlookup($B108,'Outdoor Crop Baseline'!$B:$C,2,false)/10^3*(1+index('Outdoor Crop Production NW'!$K$2:$O$137,match( $B108,'Outdoor Crop Production NW'!$D$2:$D$137,0),match( H$1,'Outdoor Crop Production NW'!$E$1:$I$1,0)))</f>
        <v>0</v>
      </c>
      <c r="I108" s="76">
        <f t="array" ref="I108">index('Outdoor Crop Seasonality'!$E$2:$P$138,match( $B108,'Outdoor Crop Seasonality'!$B$2:$B$138,0),match(I$2,'Outdoor Crop Seasonality'!$E$1:$P$1,0))*vlookup($B108,'Outdoor Crop Baseline'!$B:$C,2,false)/10^3*(1+index('Outdoor Crop Production NW'!$K$2:$O$137,match( $B108,'Outdoor Crop Production NW'!$D$2:$D$137,0),match( I$1,'Outdoor Crop Production NW'!$E$1:$I$1,0)))</f>
        <v>0</v>
      </c>
      <c r="J108" s="76">
        <f t="array" ref="J108">index('Outdoor Crop Seasonality'!$E$2:$P$138,match( $B108,'Outdoor Crop Seasonality'!$B$2:$B$138,0),match(J$2,'Outdoor Crop Seasonality'!$E$1:$P$1,0))*vlookup($B108,'Outdoor Crop Baseline'!$B:$C,2,false)/10^3*(1+index('Outdoor Crop Production NW'!$K$2:$O$137,match( $B108,'Outdoor Crop Production NW'!$D$2:$D$137,0),match( J$1,'Outdoor Crop Production NW'!$E$1:$I$1,0)))</f>
        <v>0</v>
      </c>
      <c r="K108" s="76">
        <f t="array" ref="K108">index('Outdoor Crop Seasonality'!$E$2:$P$138,match( $B108,'Outdoor Crop Seasonality'!$B$2:$B$138,0),match(K$2,'Outdoor Crop Seasonality'!$E$1:$P$1,0))*vlookup($B108,'Outdoor Crop Baseline'!$B:$C,2,false)/10^3*(1+index('Outdoor Crop Production NW'!$K$2:$O$137,match( $B108,'Outdoor Crop Production NW'!$D$2:$D$137,0),match( K$1,'Outdoor Crop Production NW'!$E$1:$I$1,0)))</f>
        <v>0</v>
      </c>
      <c r="L108" s="76">
        <f t="array" ref="L108">index('Outdoor Crop Seasonality'!$E$2:$P$138,match( $B108,'Outdoor Crop Seasonality'!$B$2:$B$138,0),match(L$2,'Outdoor Crop Seasonality'!$E$1:$P$1,0))*vlookup($B108,'Outdoor Crop Baseline'!$B:$C,2,false)/10^3*(1+index('Outdoor Crop Production NW'!$K$2:$O$137,match( $B108,'Outdoor Crop Production NW'!$D$2:$D$137,0),match( L$1,'Outdoor Crop Production NW'!$E$1:$I$1,0)))</f>
        <v>0</v>
      </c>
      <c r="M108" s="76">
        <f t="array" ref="M108">index('Outdoor Crop Seasonality'!$E$2:$P$138,match( $B108,'Outdoor Crop Seasonality'!$B$2:$B$138,0),match(M$2,'Outdoor Crop Seasonality'!$E$1:$P$1,0))*vlookup($B108,'Outdoor Crop Baseline'!$B:$C,2,false)/10^3*(1+index('Outdoor Crop Production NW'!$K$2:$O$137,match( $B108,'Outdoor Crop Production NW'!$D$2:$D$137,0),match( M$1,'Outdoor Crop Production NW'!$E$1:$I$1,0)))</f>
        <v>0</v>
      </c>
      <c r="N108" s="76">
        <f t="array" ref="N108">index('Outdoor Crop Seasonality'!$E$2:$P$138,match( $B108,'Outdoor Crop Seasonality'!$B$2:$B$138,0),match(N$2,'Outdoor Crop Seasonality'!$E$1:$P$1,0))*vlookup($B108,'Outdoor Crop Baseline'!$B:$C,2,false)/10^3*(1+index('Outdoor Crop Production NW'!$K$2:$O$137,match( $B108,'Outdoor Crop Production NW'!$D$2:$D$137,0),match( N$1,'Outdoor Crop Production NW'!$E$1:$I$1,0)))</f>
        <v>0</v>
      </c>
      <c r="O108" s="77">
        <f t="array" ref="O108">index('Outdoor Crop Seasonality'!$E$2:$P$138,match( $B108,'Outdoor Crop Seasonality'!$B$2:$B$138,0),match(O$2,'Outdoor Crop Seasonality'!$E$1:$P$1,0))*vlookup($B108,'Outdoor Crop Baseline'!$B:$C,2,false)/10^3*(1+index('Outdoor Crop Production NW'!$K$2:$O$137,match( $B108,'Outdoor Crop Production NW'!$D$2:$D$137,0),match( O$1,'Outdoor Crop Production NW'!$E$1:$I$1,0)))</f>
        <v>0</v>
      </c>
      <c r="P108" s="77">
        <f t="array" ref="P108">index('Outdoor Crop Seasonality'!$E$2:$P$138,match( $B108,'Outdoor Crop Seasonality'!$B$2:$B$138,0),match(P$2,'Outdoor Crop Seasonality'!$E$1:$P$1,0))*vlookup($B108,'Outdoor Crop Baseline'!$B:$C,2,false)/10^3*(1+index('Outdoor Crop Production NW'!$K$2:$O$137,match( $B108,'Outdoor Crop Production NW'!$D$2:$D$137,0),match( P$1,'Outdoor Crop Production NW'!$E$1:$I$1,0)))</f>
        <v>0</v>
      </c>
      <c r="Q108" s="77">
        <f t="array" ref="Q108">index('Outdoor Crop Seasonality'!$E$2:$P$138,match( $B108,'Outdoor Crop Seasonality'!$B$2:$B$138,0),match(Q$2,'Outdoor Crop Seasonality'!$E$1:$P$1,0))*vlookup($B108,'Outdoor Crop Baseline'!$B:$C,2,false)/10^3*(1+index('Outdoor Crop Production NW'!$K$2:$O$137,match( $B108,'Outdoor Crop Production NW'!$D$2:$D$137,0),match( Q$1,'Outdoor Crop Production NW'!$E$1:$I$1,0)))</f>
        <v>0</v>
      </c>
      <c r="R108" s="77">
        <f t="array" ref="R108">index('Outdoor Crop Seasonality'!$E$2:$P$138,match( $B108,'Outdoor Crop Seasonality'!$B$2:$B$138,0),match(R$2,'Outdoor Crop Seasonality'!$E$1:$P$1,0))*vlookup($B108,'Outdoor Crop Baseline'!$B:$C,2,false)/10^3*(1+index('Outdoor Crop Production NW'!$K$2:$O$137,match( $B108,'Outdoor Crop Production NW'!$D$2:$D$137,0),match( R$1,'Outdoor Crop Production NW'!$E$1:$I$1,0)))</f>
        <v>0</v>
      </c>
      <c r="S108" s="77">
        <f t="array" ref="S108">index('Outdoor Crop Seasonality'!$E$2:$P$138,match( $B108,'Outdoor Crop Seasonality'!$B$2:$B$138,0),match(S$2,'Outdoor Crop Seasonality'!$E$1:$P$1,0))*vlookup($B108,'Outdoor Crop Baseline'!$B:$C,2,false)/10^3*(1+index('Outdoor Crop Production NW'!$K$2:$O$137,match( $B108,'Outdoor Crop Production NW'!$D$2:$D$137,0),match( S$1,'Outdoor Crop Production NW'!$E$1:$I$1,0)))</f>
        <v>0</v>
      </c>
      <c r="T108" s="77">
        <f t="array" ref="T108">index('Outdoor Crop Seasonality'!$E$2:$P$138,match( $B108,'Outdoor Crop Seasonality'!$B$2:$B$138,0),match(T$2,'Outdoor Crop Seasonality'!$E$1:$P$1,0))*vlookup($B108,'Outdoor Crop Baseline'!$B:$C,2,false)/10^3*(1+index('Outdoor Crop Production NW'!$K$2:$O$137,match( $B108,'Outdoor Crop Production NW'!$D$2:$D$137,0),match( T$1,'Outdoor Crop Production NW'!$E$1:$I$1,0)))</f>
        <v>0</v>
      </c>
      <c r="U108" s="77">
        <f t="array" ref="U108">index('Outdoor Crop Seasonality'!$E$2:$P$138,match( $B108,'Outdoor Crop Seasonality'!$B$2:$B$138,0),match(U$2,'Outdoor Crop Seasonality'!$E$1:$P$1,0))*vlookup($B108,'Outdoor Crop Baseline'!$B:$C,2,false)/10^3*(1+index('Outdoor Crop Production NW'!$K$2:$O$137,match( $B108,'Outdoor Crop Production NW'!$D$2:$D$137,0),match( U$1,'Outdoor Crop Production NW'!$E$1:$I$1,0)))</f>
        <v>0</v>
      </c>
      <c r="V108" s="77">
        <f t="array" ref="V108">index('Outdoor Crop Seasonality'!$E$2:$P$138,match( $B108,'Outdoor Crop Seasonality'!$B$2:$B$138,0),match(V$2,'Outdoor Crop Seasonality'!$E$1:$P$1,0))*vlookup($B108,'Outdoor Crop Baseline'!$B:$C,2,false)/10^3*(1+index('Outdoor Crop Production NW'!$K$2:$O$137,match( $B108,'Outdoor Crop Production NW'!$D$2:$D$137,0),match( V$1,'Outdoor Crop Production NW'!$E$1:$I$1,0)))</f>
        <v>0</v>
      </c>
      <c r="W108" s="77">
        <f t="array" ref="W108">index('Outdoor Crop Seasonality'!$E$2:$P$138,match( $B108,'Outdoor Crop Seasonality'!$B$2:$B$138,0),match(W$2,'Outdoor Crop Seasonality'!$E$1:$P$1,0))*vlookup($B108,'Outdoor Crop Baseline'!$B:$C,2,false)/10^3*(1+index('Outdoor Crop Production NW'!$K$2:$O$137,match( $B108,'Outdoor Crop Production NW'!$D$2:$D$137,0),match( W$1,'Outdoor Crop Production NW'!$E$1:$I$1,0)))</f>
        <v>0</v>
      </c>
      <c r="X108" s="77">
        <f t="array" ref="X108">index('Outdoor Crop Seasonality'!$E$2:$P$138,match( $B108,'Outdoor Crop Seasonality'!$B$2:$B$138,0),match(X$2,'Outdoor Crop Seasonality'!$E$1:$P$1,0))*vlookup($B108,'Outdoor Crop Baseline'!$B:$C,2,false)/10^3*(1+index('Outdoor Crop Production NW'!$K$2:$O$137,match( $B108,'Outdoor Crop Production NW'!$D$2:$D$137,0),match( X$1,'Outdoor Crop Production NW'!$E$1:$I$1,0)))</f>
        <v>0</v>
      </c>
      <c r="Y108" s="77">
        <f t="array" ref="Y108">index('Outdoor Crop Seasonality'!$E$2:$P$138,match( $B108,'Outdoor Crop Seasonality'!$B$2:$B$138,0),match(Y$2,'Outdoor Crop Seasonality'!$E$1:$P$1,0))*vlookup($B108,'Outdoor Crop Baseline'!$B:$C,2,false)/10^3*(1+index('Outdoor Crop Production NW'!$K$2:$O$137,match( $B108,'Outdoor Crop Production NW'!$D$2:$D$137,0),match( Y$1,'Outdoor Crop Production NW'!$E$1:$I$1,0)))</f>
        <v>0</v>
      </c>
      <c r="Z108" s="77">
        <f t="array" ref="Z108">index('Outdoor Crop Seasonality'!$E$2:$P$138,match( $B108,'Outdoor Crop Seasonality'!$B$2:$B$138,0),match(Z$2,'Outdoor Crop Seasonality'!$E$1:$P$1,0))*vlookup($B108,'Outdoor Crop Baseline'!$B:$C,2,false)/10^3*(1+index('Outdoor Crop Production NW'!$K$2:$O$137,match( $B108,'Outdoor Crop Production NW'!$D$2:$D$137,0),match( Z$1,'Outdoor Crop Production NW'!$E$1:$I$1,0)))</f>
        <v>0</v>
      </c>
    </row>
    <row r="109">
      <c r="A109" s="13" t="s">
        <v>246</v>
      </c>
      <c r="B109" s="13" t="s">
        <v>247</v>
      </c>
      <c r="C109" s="76">
        <f t="array" ref="C109">index('Outdoor Crop Seasonality'!$E$2:$P$138,match( $B109,'Outdoor Crop Seasonality'!$B$2:$B$138,0),match(C$2,'Outdoor Crop Seasonality'!$E$1:$P$1,0))*vlookup($B109,'Outdoor Crop Baseline'!$B:$C,2,false)/10^3*(1+index('Outdoor Crop Production NW'!$K$2:$O$137,match( $B109,'Outdoor Crop Production NW'!$D$2:$D$137,0),match( C$1,'Outdoor Crop Production NW'!$E$1:$I$1,0)))</f>
        <v>4.695428228</v>
      </c>
      <c r="D109" s="76">
        <f t="array" ref="D109">index('Outdoor Crop Seasonality'!$E$2:$P$138,match( $B109,'Outdoor Crop Seasonality'!$B$2:$B$138,0),match(D$2,'Outdoor Crop Seasonality'!$E$1:$P$1,0))*vlookup($B109,'Outdoor Crop Baseline'!$B:$C,2,false)/10^3*(1+index('Outdoor Crop Production NW'!$K$2:$O$137,match( $B109,'Outdoor Crop Production NW'!$D$2:$D$137,0),match( D$1,'Outdoor Crop Production NW'!$E$1:$I$1,0)))</f>
        <v>4.695428228</v>
      </c>
      <c r="E109" s="76">
        <f t="array" ref="E109">index('Outdoor Crop Seasonality'!$E$2:$P$138,match( $B109,'Outdoor Crop Seasonality'!$B$2:$B$138,0),match(E$2,'Outdoor Crop Seasonality'!$E$1:$P$1,0))*vlookup($B109,'Outdoor Crop Baseline'!$B:$C,2,false)/10^3*(1+index('Outdoor Crop Production NW'!$K$2:$O$137,match( $B109,'Outdoor Crop Production NW'!$D$2:$D$137,0),match( E$1,'Outdoor Crop Production NW'!$E$1:$I$1,0)))</f>
        <v>4.695428228</v>
      </c>
      <c r="F109" s="76">
        <f t="array" ref="F109">index('Outdoor Crop Seasonality'!$E$2:$P$138,match( $B109,'Outdoor Crop Seasonality'!$B$2:$B$138,0),match(F$2,'Outdoor Crop Seasonality'!$E$1:$P$1,0))*vlookup($B109,'Outdoor Crop Baseline'!$B:$C,2,false)/10^3*(1+index('Outdoor Crop Production NW'!$K$2:$O$137,match( $B109,'Outdoor Crop Production NW'!$D$2:$D$137,0),match( F$1,'Outdoor Crop Production NW'!$E$1:$I$1,0)))</f>
        <v>4.695428228</v>
      </c>
      <c r="G109" s="76">
        <f t="array" ref="G109">index('Outdoor Crop Seasonality'!$E$2:$P$138,match( $B109,'Outdoor Crop Seasonality'!$B$2:$B$138,0),match(G$2,'Outdoor Crop Seasonality'!$E$1:$P$1,0))*vlookup($B109,'Outdoor Crop Baseline'!$B:$C,2,false)/10^3*(1+index('Outdoor Crop Production NW'!$K$2:$O$137,match( $B109,'Outdoor Crop Production NW'!$D$2:$D$137,0),match( G$1,'Outdoor Crop Production NW'!$E$1:$I$1,0)))</f>
        <v>0</v>
      </c>
      <c r="H109" s="76">
        <f t="array" ref="H109">index('Outdoor Crop Seasonality'!$E$2:$P$138,match( $B109,'Outdoor Crop Seasonality'!$B$2:$B$138,0),match(H$2,'Outdoor Crop Seasonality'!$E$1:$P$1,0))*vlookup($B109,'Outdoor Crop Baseline'!$B:$C,2,false)/10^3*(1+index('Outdoor Crop Production NW'!$K$2:$O$137,match( $B109,'Outdoor Crop Production NW'!$D$2:$D$137,0),match( H$1,'Outdoor Crop Production NW'!$E$1:$I$1,0)))</f>
        <v>461.1908299</v>
      </c>
      <c r="I109" s="76">
        <f t="array" ref="I109">index('Outdoor Crop Seasonality'!$E$2:$P$138,match( $B109,'Outdoor Crop Seasonality'!$B$2:$B$138,0),match(I$2,'Outdoor Crop Seasonality'!$E$1:$P$1,0))*vlookup($B109,'Outdoor Crop Baseline'!$B:$C,2,false)/10^3*(1+index('Outdoor Crop Production NW'!$K$2:$O$137,match( $B109,'Outdoor Crop Production NW'!$D$2:$D$137,0),match( I$1,'Outdoor Crop Production NW'!$E$1:$I$1,0)))</f>
        <v>461.1908299</v>
      </c>
      <c r="J109" s="76">
        <f t="array" ref="J109">index('Outdoor Crop Seasonality'!$E$2:$P$138,match( $B109,'Outdoor Crop Seasonality'!$B$2:$B$138,0),match(J$2,'Outdoor Crop Seasonality'!$E$1:$P$1,0))*vlookup($B109,'Outdoor Crop Baseline'!$B:$C,2,false)/10^3*(1+index('Outdoor Crop Production NW'!$K$2:$O$137,match( $B109,'Outdoor Crop Production NW'!$D$2:$D$137,0),match( J$1,'Outdoor Crop Production NW'!$E$1:$I$1,0)))</f>
        <v>461.1908299</v>
      </c>
      <c r="K109" s="76">
        <f t="array" ref="K109">index('Outdoor Crop Seasonality'!$E$2:$P$138,match( $B109,'Outdoor Crop Seasonality'!$B$2:$B$138,0),match(K$2,'Outdoor Crop Seasonality'!$E$1:$P$1,0))*vlookup($B109,'Outdoor Crop Baseline'!$B:$C,2,false)/10^3*(1+index('Outdoor Crop Production NW'!$K$2:$O$137,match( $B109,'Outdoor Crop Production NW'!$D$2:$D$137,0),match( K$1,'Outdoor Crop Production NW'!$E$1:$I$1,0)))</f>
        <v>461.1908299</v>
      </c>
      <c r="L109" s="76">
        <f t="array" ref="L109">index('Outdoor Crop Seasonality'!$E$2:$P$138,match( $B109,'Outdoor Crop Seasonality'!$B$2:$B$138,0),match(L$2,'Outdoor Crop Seasonality'!$E$1:$P$1,0))*vlookup($B109,'Outdoor Crop Baseline'!$B:$C,2,false)/10^3*(1+index('Outdoor Crop Production NW'!$K$2:$O$137,match( $B109,'Outdoor Crop Production NW'!$D$2:$D$137,0),match( L$1,'Outdoor Crop Production NW'!$E$1:$I$1,0)))</f>
        <v>0</v>
      </c>
      <c r="M109" s="76">
        <f t="array" ref="M109">index('Outdoor Crop Seasonality'!$E$2:$P$138,match( $B109,'Outdoor Crop Seasonality'!$B$2:$B$138,0),match(M$2,'Outdoor Crop Seasonality'!$E$1:$P$1,0))*vlookup($B109,'Outdoor Crop Baseline'!$B:$C,2,false)/10^3*(1+index('Outdoor Crop Production NW'!$K$2:$O$137,match( $B109,'Outdoor Crop Production NW'!$D$2:$D$137,0),match( M$1,'Outdoor Crop Production NW'!$E$1:$I$1,0)))</f>
        <v>0</v>
      </c>
      <c r="N109" s="76">
        <f t="array" ref="N109">index('Outdoor Crop Seasonality'!$E$2:$P$138,match( $B109,'Outdoor Crop Seasonality'!$B$2:$B$138,0),match(N$2,'Outdoor Crop Seasonality'!$E$1:$P$1,0))*vlookup($B109,'Outdoor Crop Baseline'!$B:$C,2,false)/10^3*(1+index('Outdoor Crop Production NW'!$K$2:$O$137,match( $B109,'Outdoor Crop Production NW'!$D$2:$D$137,0),match( N$1,'Outdoor Crop Production NW'!$E$1:$I$1,0)))</f>
        <v>0</v>
      </c>
      <c r="O109" s="77">
        <f t="array" ref="O109">index('Outdoor Crop Seasonality'!$E$2:$P$138,match( $B109,'Outdoor Crop Seasonality'!$B$2:$B$138,0),match(O$2,'Outdoor Crop Seasonality'!$E$1:$P$1,0))*vlookup($B109,'Outdoor Crop Baseline'!$B:$C,2,false)/10^3*(1+index('Outdoor Crop Production NW'!$K$2:$O$137,match( $B109,'Outdoor Crop Production NW'!$D$2:$D$137,0),match( O$1,'Outdoor Crop Production NW'!$E$1:$I$1,0)))</f>
        <v>0.793484615</v>
      </c>
      <c r="P109" s="77">
        <f t="array" ref="P109">index('Outdoor Crop Seasonality'!$E$2:$P$138,match( $B109,'Outdoor Crop Seasonality'!$B$2:$B$138,0),match(P$2,'Outdoor Crop Seasonality'!$E$1:$P$1,0))*vlookup($B109,'Outdoor Crop Baseline'!$B:$C,2,false)/10^3*(1+index('Outdoor Crop Production NW'!$K$2:$O$137,match( $B109,'Outdoor Crop Production NW'!$D$2:$D$137,0),match( P$1,'Outdoor Crop Production NW'!$E$1:$I$1,0)))</f>
        <v>0.793484615</v>
      </c>
      <c r="Q109" s="77">
        <f t="array" ref="Q109">index('Outdoor Crop Seasonality'!$E$2:$P$138,match( $B109,'Outdoor Crop Seasonality'!$B$2:$B$138,0),match(Q$2,'Outdoor Crop Seasonality'!$E$1:$P$1,0))*vlookup($B109,'Outdoor Crop Baseline'!$B:$C,2,false)/10^3*(1+index('Outdoor Crop Production NW'!$K$2:$O$137,match( $B109,'Outdoor Crop Production NW'!$D$2:$D$137,0),match( Q$1,'Outdoor Crop Production NW'!$E$1:$I$1,0)))</f>
        <v>0.793484615</v>
      </c>
      <c r="R109" s="77">
        <f t="array" ref="R109">index('Outdoor Crop Seasonality'!$E$2:$P$138,match( $B109,'Outdoor Crop Seasonality'!$B$2:$B$138,0),match(R$2,'Outdoor Crop Seasonality'!$E$1:$P$1,0))*vlookup($B109,'Outdoor Crop Baseline'!$B:$C,2,false)/10^3*(1+index('Outdoor Crop Production NW'!$K$2:$O$137,match( $B109,'Outdoor Crop Production NW'!$D$2:$D$137,0),match( R$1,'Outdoor Crop Production NW'!$E$1:$I$1,0)))</f>
        <v>0.793484615</v>
      </c>
      <c r="S109" s="77">
        <f t="array" ref="S109">index('Outdoor Crop Seasonality'!$E$2:$P$138,match( $B109,'Outdoor Crop Seasonality'!$B$2:$B$138,0),match(S$2,'Outdoor Crop Seasonality'!$E$1:$P$1,0))*vlookup($B109,'Outdoor Crop Baseline'!$B:$C,2,false)/10^3*(1+index('Outdoor Crop Production NW'!$K$2:$O$137,match( $B109,'Outdoor Crop Production NW'!$D$2:$D$137,0),match( S$1,'Outdoor Crop Production NW'!$E$1:$I$1,0)))</f>
        <v>0</v>
      </c>
      <c r="T109" s="77">
        <f t="array" ref="T109">index('Outdoor Crop Seasonality'!$E$2:$P$138,match( $B109,'Outdoor Crop Seasonality'!$B$2:$B$138,0),match(T$2,'Outdoor Crop Seasonality'!$E$1:$P$1,0))*vlookup($B109,'Outdoor Crop Baseline'!$B:$C,2,false)/10^3*(1+index('Outdoor Crop Production NW'!$K$2:$O$137,match( $B109,'Outdoor Crop Production NW'!$D$2:$D$137,0),match( T$1,'Outdoor Crop Production NW'!$E$1:$I$1,0)))</f>
        <v>77.93705074</v>
      </c>
      <c r="U109" s="77">
        <f t="array" ref="U109">index('Outdoor Crop Seasonality'!$E$2:$P$138,match( $B109,'Outdoor Crop Seasonality'!$B$2:$B$138,0),match(U$2,'Outdoor Crop Seasonality'!$E$1:$P$1,0))*vlookup($B109,'Outdoor Crop Baseline'!$B:$C,2,false)/10^3*(1+index('Outdoor Crop Production NW'!$K$2:$O$137,match( $B109,'Outdoor Crop Production NW'!$D$2:$D$137,0),match( U$1,'Outdoor Crop Production NW'!$E$1:$I$1,0)))</f>
        <v>77.93705074</v>
      </c>
      <c r="V109" s="77">
        <f t="array" ref="V109">index('Outdoor Crop Seasonality'!$E$2:$P$138,match( $B109,'Outdoor Crop Seasonality'!$B$2:$B$138,0),match(V$2,'Outdoor Crop Seasonality'!$E$1:$P$1,0))*vlookup($B109,'Outdoor Crop Baseline'!$B:$C,2,false)/10^3*(1+index('Outdoor Crop Production NW'!$K$2:$O$137,match( $B109,'Outdoor Crop Production NW'!$D$2:$D$137,0),match( V$1,'Outdoor Crop Production NW'!$E$1:$I$1,0)))</f>
        <v>77.93705074</v>
      </c>
      <c r="W109" s="77">
        <f t="array" ref="W109">index('Outdoor Crop Seasonality'!$E$2:$P$138,match( $B109,'Outdoor Crop Seasonality'!$B$2:$B$138,0),match(W$2,'Outdoor Crop Seasonality'!$E$1:$P$1,0))*vlookup($B109,'Outdoor Crop Baseline'!$B:$C,2,false)/10^3*(1+index('Outdoor Crop Production NW'!$K$2:$O$137,match( $B109,'Outdoor Crop Production NW'!$D$2:$D$137,0),match( W$1,'Outdoor Crop Production NW'!$E$1:$I$1,0)))</f>
        <v>77.93705074</v>
      </c>
      <c r="X109" s="77">
        <f t="array" ref="X109">index('Outdoor Crop Seasonality'!$E$2:$P$138,match( $B109,'Outdoor Crop Seasonality'!$B$2:$B$138,0),match(X$2,'Outdoor Crop Seasonality'!$E$1:$P$1,0))*vlookup($B109,'Outdoor Crop Baseline'!$B:$C,2,false)/10^3*(1+index('Outdoor Crop Production NW'!$K$2:$O$137,match( $B109,'Outdoor Crop Production NW'!$D$2:$D$137,0),match( X$1,'Outdoor Crop Production NW'!$E$1:$I$1,0)))</f>
        <v>0</v>
      </c>
      <c r="Y109" s="77">
        <f t="array" ref="Y109">index('Outdoor Crop Seasonality'!$E$2:$P$138,match( $B109,'Outdoor Crop Seasonality'!$B$2:$B$138,0),match(Y$2,'Outdoor Crop Seasonality'!$E$1:$P$1,0))*vlookup($B109,'Outdoor Crop Baseline'!$B:$C,2,false)/10^3*(1+index('Outdoor Crop Production NW'!$K$2:$O$137,match( $B109,'Outdoor Crop Production NW'!$D$2:$D$137,0),match( Y$1,'Outdoor Crop Production NW'!$E$1:$I$1,0)))</f>
        <v>0</v>
      </c>
      <c r="Z109" s="77">
        <f t="array" ref="Z109">index('Outdoor Crop Seasonality'!$E$2:$P$138,match( $B109,'Outdoor Crop Seasonality'!$B$2:$B$138,0),match(Z$2,'Outdoor Crop Seasonality'!$E$1:$P$1,0))*vlookup($B109,'Outdoor Crop Baseline'!$B:$C,2,false)/10^3*(1+index('Outdoor Crop Production NW'!$K$2:$O$137,match( $B109,'Outdoor Crop Production NW'!$D$2:$D$137,0),match( Z$1,'Outdoor Crop Production NW'!$E$1:$I$1,0)))</f>
        <v>0</v>
      </c>
    </row>
    <row r="110">
      <c r="A110" s="13" t="s">
        <v>248</v>
      </c>
      <c r="B110" s="13" t="s">
        <v>249</v>
      </c>
      <c r="C110" s="76">
        <f t="array" ref="C110">index('Outdoor Crop Seasonality'!$E$2:$P$138,match( $B110,'Outdoor Crop Seasonality'!$B$2:$B$138,0),match(C$2,'Outdoor Crop Seasonality'!$E$1:$P$1,0))*vlookup($B110,'Outdoor Crop Baseline'!$B:$C,2,false)/10^3*(1+index('Outdoor Crop Production NW'!$K$2:$O$137,match( $B110,'Outdoor Crop Production NW'!$D$2:$D$137,0),match( C$1,'Outdoor Crop Production NW'!$E$1:$I$1,0)))</f>
        <v>0</v>
      </c>
      <c r="D110" s="76">
        <f t="array" ref="D110">index('Outdoor Crop Seasonality'!$E$2:$P$138,match( $B110,'Outdoor Crop Seasonality'!$B$2:$B$138,0),match(D$2,'Outdoor Crop Seasonality'!$E$1:$P$1,0))*vlookup($B110,'Outdoor Crop Baseline'!$B:$C,2,false)/10^3*(1+index('Outdoor Crop Production NW'!$K$2:$O$137,match( $B110,'Outdoor Crop Production NW'!$D$2:$D$137,0),match( D$1,'Outdoor Crop Production NW'!$E$1:$I$1,0)))</f>
        <v>0</v>
      </c>
      <c r="E110" s="76">
        <f t="array" ref="E110">index('Outdoor Crop Seasonality'!$E$2:$P$138,match( $B110,'Outdoor Crop Seasonality'!$B$2:$B$138,0),match(E$2,'Outdoor Crop Seasonality'!$E$1:$P$1,0))*vlookup($B110,'Outdoor Crop Baseline'!$B:$C,2,false)/10^3*(1+index('Outdoor Crop Production NW'!$K$2:$O$137,match( $B110,'Outdoor Crop Production NW'!$D$2:$D$137,0),match( E$1,'Outdoor Crop Production NW'!$E$1:$I$1,0)))</f>
        <v>0</v>
      </c>
      <c r="F110" s="76">
        <f t="array" ref="F110">index('Outdoor Crop Seasonality'!$E$2:$P$138,match( $B110,'Outdoor Crop Seasonality'!$B$2:$B$138,0),match(F$2,'Outdoor Crop Seasonality'!$E$1:$P$1,0))*vlookup($B110,'Outdoor Crop Baseline'!$B:$C,2,false)/10^3*(1+index('Outdoor Crop Production NW'!$K$2:$O$137,match( $B110,'Outdoor Crop Production NW'!$D$2:$D$137,0),match( F$1,'Outdoor Crop Production NW'!$E$1:$I$1,0)))</f>
        <v>0</v>
      </c>
      <c r="G110" s="76">
        <f t="array" ref="G110">index('Outdoor Crop Seasonality'!$E$2:$P$138,match( $B110,'Outdoor Crop Seasonality'!$B$2:$B$138,0),match(G$2,'Outdoor Crop Seasonality'!$E$1:$P$1,0))*vlookup($B110,'Outdoor Crop Baseline'!$B:$C,2,false)/10^3*(1+index('Outdoor Crop Production NW'!$K$2:$O$137,match( $B110,'Outdoor Crop Production NW'!$D$2:$D$137,0),match( G$1,'Outdoor Crop Production NW'!$E$1:$I$1,0)))</f>
        <v>0</v>
      </c>
      <c r="H110" s="76">
        <f t="array" ref="H110">index('Outdoor Crop Seasonality'!$E$2:$P$138,match( $B110,'Outdoor Crop Seasonality'!$B$2:$B$138,0),match(H$2,'Outdoor Crop Seasonality'!$E$1:$P$1,0))*vlookup($B110,'Outdoor Crop Baseline'!$B:$C,2,false)/10^3*(1+index('Outdoor Crop Production NW'!$K$2:$O$137,match( $B110,'Outdoor Crop Production NW'!$D$2:$D$137,0),match( H$1,'Outdoor Crop Production NW'!$E$1:$I$1,0)))</f>
        <v>0</v>
      </c>
      <c r="I110" s="76">
        <f t="array" ref="I110">index('Outdoor Crop Seasonality'!$E$2:$P$138,match( $B110,'Outdoor Crop Seasonality'!$B$2:$B$138,0),match(I$2,'Outdoor Crop Seasonality'!$E$1:$P$1,0))*vlookup($B110,'Outdoor Crop Baseline'!$B:$C,2,false)/10^3*(1+index('Outdoor Crop Production NW'!$K$2:$O$137,match( $B110,'Outdoor Crop Production NW'!$D$2:$D$137,0),match( I$1,'Outdoor Crop Production NW'!$E$1:$I$1,0)))</f>
        <v>0</v>
      </c>
      <c r="J110" s="76">
        <f t="array" ref="J110">index('Outdoor Crop Seasonality'!$E$2:$P$138,match( $B110,'Outdoor Crop Seasonality'!$B$2:$B$138,0),match(J$2,'Outdoor Crop Seasonality'!$E$1:$P$1,0))*vlookup($B110,'Outdoor Crop Baseline'!$B:$C,2,false)/10^3*(1+index('Outdoor Crop Production NW'!$K$2:$O$137,match( $B110,'Outdoor Crop Production NW'!$D$2:$D$137,0),match( J$1,'Outdoor Crop Production NW'!$E$1:$I$1,0)))</f>
        <v>0</v>
      </c>
      <c r="K110" s="76">
        <f t="array" ref="K110">index('Outdoor Crop Seasonality'!$E$2:$P$138,match( $B110,'Outdoor Crop Seasonality'!$B$2:$B$138,0),match(K$2,'Outdoor Crop Seasonality'!$E$1:$P$1,0))*vlookup($B110,'Outdoor Crop Baseline'!$B:$C,2,false)/10^3*(1+index('Outdoor Crop Production NW'!$K$2:$O$137,match( $B110,'Outdoor Crop Production NW'!$D$2:$D$137,0),match( K$1,'Outdoor Crop Production NW'!$E$1:$I$1,0)))</f>
        <v>0</v>
      </c>
      <c r="L110" s="76">
        <f t="array" ref="L110">index('Outdoor Crop Seasonality'!$E$2:$P$138,match( $B110,'Outdoor Crop Seasonality'!$B$2:$B$138,0),match(L$2,'Outdoor Crop Seasonality'!$E$1:$P$1,0))*vlookup($B110,'Outdoor Crop Baseline'!$B:$C,2,false)/10^3*(1+index('Outdoor Crop Production NW'!$K$2:$O$137,match( $B110,'Outdoor Crop Production NW'!$D$2:$D$137,0),match( L$1,'Outdoor Crop Production NW'!$E$1:$I$1,0)))</f>
        <v>0</v>
      </c>
      <c r="M110" s="76">
        <f t="array" ref="M110">index('Outdoor Crop Seasonality'!$E$2:$P$138,match( $B110,'Outdoor Crop Seasonality'!$B$2:$B$138,0),match(M$2,'Outdoor Crop Seasonality'!$E$1:$P$1,0))*vlookup($B110,'Outdoor Crop Baseline'!$B:$C,2,false)/10^3*(1+index('Outdoor Crop Production NW'!$K$2:$O$137,match( $B110,'Outdoor Crop Production NW'!$D$2:$D$137,0),match( M$1,'Outdoor Crop Production NW'!$E$1:$I$1,0)))</f>
        <v>0</v>
      </c>
      <c r="N110" s="76">
        <f t="array" ref="N110">index('Outdoor Crop Seasonality'!$E$2:$P$138,match( $B110,'Outdoor Crop Seasonality'!$B$2:$B$138,0),match(N$2,'Outdoor Crop Seasonality'!$E$1:$P$1,0))*vlookup($B110,'Outdoor Crop Baseline'!$B:$C,2,false)/10^3*(1+index('Outdoor Crop Production NW'!$K$2:$O$137,match( $B110,'Outdoor Crop Production NW'!$D$2:$D$137,0),match( N$1,'Outdoor Crop Production NW'!$E$1:$I$1,0)))</f>
        <v>0</v>
      </c>
      <c r="O110" s="77">
        <f t="array" ref="O110">index('Outdoor Crop Seasonality'!$E$2:$P$138,match( $B110,'Outdoor Crop Seasonality'!$B$2:$B$138,0),match(O$2,'Outdoor Crop Seasonality'!$E$1:$P$1,0))*vlookup($B110,'Outdoor Crop Baseline'!$B:$C,2,false)/10^3*(1+index('Outdoor Crop Production NW'!$K$2:$O$137,match( $B110,'Outdoor Crop Production NW'!$D$2:$D$137,0),match( O$1,'Outdoor Crop Production NW'!$E$1:$I$1,0)))</f>
        <v>0</v>
      </c>
      <c r="P110" s="77">
        <f t="array" ref="P110">index('Outdoor Crop Seasonality'!$E$2:$P$138,match( $B110,'Outdoor Crop Seasonality'!$B$2:$B$138,0),match(P$2,'Outdoor Crop Seasonality'!$E$1:$P$1,0))*vlookup($B110,'Outdoor Crop Baseline'!$B:$C,2,false)/10^3*(1+index('Outdoor Crop Production NW'!$K$2:$O$137,match( $B110,'Outdoor Crop Production NW'!$D$2:$D$137,0),match( P$1,'Outdoor Crop Production NW'!$E$1:$I$1,0)))</f>
        <v>0</v>
      </c>
      <c r="Q110" s="77">
        <f t="array" ref="Q110">index('Outdoor Crop Seasonality'!$E$2:$P$138,match( $B110,'Outdoor Crop Seasonality'!$B$2:$B$138,0),match(Q$2,'Outdoor Crop Seasonality'!$E$1:$P$1,0))*vlookup($B110,'Outdoor Crop Baseline'!$B:$C,2,false)/10^3*(1+index('Outdoor Crop Production NW'!$K$2:$O$137,match( $B110,'Outdoor Crop Production NW'!$D$2:$D$137,0),match( Q$1,'Outdoor Crop Production NW'!$E$1:$I$1,0)))</f>
        <v>0</v>
      </c>
      <c r="R110" s="77">
        <f t="array" ref="R110">index('Outdoor Crop Seasonality'!$E$2:$P$138,match( $B110,'Outdoor Crop Seasonality'!$B$2:$B$138,0),match(R$2,'Outdoor Crop Seasonality'!$E$1:$P$1,0))*vlookup($B110,'Outdoor Crop Baseline'!$B:$C,2,false)/10^3*(1+index('Outdoor Crop Production NW'!$K$2:$O$137,match( $B110,'Outdoor Crop Production NW'!$D$2:$D$137,0),match( R$1,'Outdoor Crop Production NW'!$E$1:$I$1,0)))</f>
        <v>0</v>
      </c>
      <c r="S110" s="77">
        <f t="array" ref="S110">index('Outdoor Crop Seasonality'!$E$2:$P$138,match( $B110,'Outdoor Crop Seasonality'!$B$2:$B$138,0),match(S$2,'Outdoor Crop Seasonality'!$E$1:$P$1,0))*vlookup($B110,'Outdoor Crop Baseline'!$B:$C,2,false)/10^3*(1+index('Outdoor Crop Production NW'!$K$2:$O$137,match( $B110,'Outdoor Crop Production NW'!$D$2:$D$137,0),match( S$1,'Outdoor Crop Production NW'!$E$1:$I$1,0)))</f>
        <v>0</v>
      </c>
      <c r="T110" s="77">
        <f t="array" ref="T110">index('Outdoor Crop Seasonality'!$E$2:$P$138,match( $B110,'Outdoor Crop Seasonality'!$B$2:$B$138,0),match(T$2,'Outdoor Crop Seasonality'!$E$1:$P$1,0))*vlookup($B110,'Outdoor Crop Baseline'!$B:$C,2,false)/10^3*(1+index('Outdoor Crop Production NW'!$K$2:$O$137,match( $B110,'Outdoor Crop Production NW'!$D$2:$D$137,0),match( T$1,'Outdoor Crop Production NW'!$E$1:$I$1,0)))</f>
        <v>0</v>
      </c>
      <c r="U110" s="77">
        <f t="array" ref="U110">index('Outdoor Crop Seasonality'!$E$2:$P$138,match( $B110,'Outdoor Crop Seasonality'!$B$2:$B$138,0),match(U$2,'Outdoor Crop Seasonality'!$E$1:$P$1,0))*vlookup($B110,'Outdoor Crop Baseline'!$B:$C,2,false)/10^3*(1+index('Outdoor Crop Production NW'!$K$2:$O$137,match( $B110,'Outdoor Crop Production NW'!$D$2:$D$137,0),match( U$1,'Outdoor Crop Production NW'!$E$1:$I$1,0)))</f>
        <v>0</v>
      </c>
      <c r="V110" s="77">
        <f t="array" ref="V110">index('Outdoor Crop Seasonality'!$E$2:$P$138,match( $B110,'Outdoor Crop Seasonality'!$B$2:$B$138,0),match(V$2,'Outdoor Crop Seasonality'!$E$1:$P$1,0))*vlookup($B110,'Outdoor Crop Baseline'!$B:$C,2,false)/10^3*(1+index('Outdoor Crop Production NW'!$K$2:$O$137,match( $B110,'Outdoor Crop Production NW'!$D$2:$D$137,0),match( V$1,'Outdoor Crop Production NW'!$E$1:$I$1,0)))</f>
        <v>0</v>
      </c>
      <c r="W110" s="77">
        <f t="array" ref="W110">index('Outdoor Crop Seasonality'!$E$2:$P$138,match( $B110,'Outdoor Crop Seasonality'!$B$2:$B$138,0),match(W$2,'Outdoor Crop Seasonality'!$E$1:$P$1,0))*vlookup($B110,'Outdoor Crop Baseline'!$B:$C,2,false)/10^3*(1+index('Outdoor Crop Production NW'!$K$2:$O$137,match( $B110,'Outdoor Crop Production NW'!$D$2:$D$137,0),match( W$1,'Outdoor Crop Production NW'!$E$1:$I$1,0)))</f>
        <v>0</v>
      </c>
      <c r="X110" s="77">
        <f t="array" ref="X110">index('Outdoor Crop Seasonality'!$E$2:$P$138,match( $B110,'Outdoor Crop Seasonality'!$B$2:$B$138,0),match(X$2,'Outdoor Crop Seasonality'!$E$1:$P$1,0))*vlookup($B110,'Outdoor Crop Baseline'!$B:$C,2,false)/10^3*(1+index('Outdoor Crop Production NW'!$K$2:$O$137,match( $B110,'Outdoor Crop Production NW'!$D$2:$D$137,0),match( X$1,'Outdoor Crop Production NW'!$E$1:$I$1,0)))</f>
        <v>0</v>
      </c>
      <c r="Y110" s="77">
        <f t="array" ref="Y110">index('Outdoor Crop Seasonality'!$E$2:$P$138,match( $B110,'Outdoor Crop Seasonality'!$B$2:$B$138,0),match(Y$2,'Outdoor Crop Seasonality'!$E$1:$P$1,0))*vlookup($B110,'Outdoor Crop Baseline'!$B:$C,2,false)/10^3*(1+index('Outdoor Crop Production NW'!$K$2:$O$137,match( $B110,'Outdoor Crop Production NW'!$D$2:$D$137,0),match( Y$1,'Outdoor Crop Production NW'!$E$1:$I$1,0)))</f>
        <v>0</v>
      </c>
      <c r="Z110" s="77">
        <f t="array" ref="Z110">index('Outdoor Crop Seasonality'!$E$2:$P$138,match( $B110,'Outdoor Crop Seasonality'!$B$2:$B$138,0),match(Z$2,'Outdoor Crop Seasonality'!$E$1:$P$1,0))*vlookup($B110,'Outdoor Crop Baseline'!$B:$C,2,false)/10^3*(1+index('Outdoor Crop Production NW'!$K$2:$O$137,match( $B110,'Outdoor Crop Production NW'!$D$2:$D$137,0),match( Z$1,'Outdoor Crop Production NW'!$E$1:$I$1,0)))</f>
        <v>0</v>
      </c>
    </row>
    <row r="111">
      <c r="A111" s="13" t="s">
        <v>250</v>
      </c>
      <c r="B111" s="13" t="s">
        <v>251</v>
      </c>
      <c r="C111" s="76">
        <f t="array" ref="C111">index('Outdoor Crop Seasonality'!$E$2:$P$138,match( $B111,'Outdoor Crop Seasonality'!$B$2:$B$138,0),match(C$2,'Outdoor Crop Seasonality'!$E$1:$P$1,0))*vlookup($B111,'Outdoor Crop Baseline'!$B:$C,2,false)/10^3*(1+index('Outdoor Crop Production NW'!$K$2:$O$137,match( $B111,'Outdoor Crop Production NW'!$D$2:$D$137,0),match( C$1,'Outdoor Crop Production NW'!$E$1:$I$1,0)))</f>
        <v>19.18967881</v>
      </c>
      <c r="D111" s="76">
        <f t="array" ref="D111">index('Outdoor Crop Seasonality'!$E$2:$P$138,match( $B111,'Outdoor Crop Seasonality'!$B$2:$B$138,0),match(D$2,'Outdoor Crop Seasonality'!$E$1:$P$1,0))*vlookup($B111,'Outdoor Crop Baseline'!$B:$C,2,false)/10^3*(1+index('Outdoor Crop Production NW'!$K$2:$O$137,match( $B111,'Outdoor Crop Production NW'!$D$2:$D$137,0),match( D$1,'Outdoor Crop Production NW'!$E$1:$I$1,0)))</f>
        <v>19.18967881</v>
      </c>
      <c r="E111" s="76">
        <f t="array" ref="E111">index('Outdoor Crop Seasonality'!$E$2:$P$138,match( $B111,'Outdoor Crop Seasonality'!$B$2:$B$138,0),match(E$2,'Outdoor Crop Seasonality'!$E$1:$P$1,0))*vlookup($B111,'Outdoor Crop Baseline'!$B:$C,2,false)/10^3*(1+index('Outdoor Crop Production NW'!$K$2:$O$137,match( $B111,'Outdoor Crop Production NW'!$D$2:$D$137,0),match( E$1,'Outdoor Crop Production NW'!$E$1:$I$1,0)))</f>
        <v>19.18967881</v>
      </c>
      <c r="F111" s="76">
        <f t="array" ref="F111">index('Outdoor Crop Seasonality'!$E$2:$P$138,match( $B111,'Outdoor Crop Seasonality'!$B$2:$B$138,0),match(F$2,'Outdoor Crop Seasonality'!$E$1:$P$1,0))*vlookup($B111,'Outdoor Crop Baseline'!$B:$C,2,false)/10^3*(1+index('Outdoor Crop Production NW'!$K$2:$O$137,match( $B111,'Outdoor Crop Production NW'!$D$2:$D$137,0),match( F$1,'Outdoor Crop Production NW'!$E$1:$I$1,0)))</f>
        <v>19.18967881</v>
      </c>
      <c r="G111" s="76">
        <f t="array" ref="G111">index('Outdoor Crop Seasonality'!$E$2:$P$138,match( $B111,'Outdoor Crop Seasonality'!$B$2:$B$138,0),match(G$2,'Outdoor Crop Seasonality'!$E$1:$P$1,0))*vlookup($B111,'Outdoor Crop Baseline'!$B:$C,2,false)/10^3*(1+index('Outdoor Crop Production NW'!$K$2:$O$137,match( $B111,'Outdoor Crop Production NW'!$D$2:$D$137,0),match( G$1,'Outdoor Crop Production NW'!$E$1:$I$1,0)))</f>
        <v>0</v>
      </c>
      <c r="H111" s="76">
        <f t="array" ref="H111">index('Outdoor Crop Seasonality'!$E$2:$P$138,match( $B111,'Outdoor Crop Seasonality'!$B$2:$B$138,0),match(H$2,'Outdoor Crop Seasonality'!$E$1:$P$1,0))*vlookup($B111,'Outdoor Crop Baseline'!$B:$C,2,false)/10^3*(1+index('Outdoor Crop Production NW'!$K$2:$O$137,match( $B111,'Outdoor Crop Production NW'!$D$2:$D$137,0),match( H$1,'Outdoor Crop Production NW'!$E$1:$I$1,0)))</f>
        <v>75.37057296</v>
      </c>
      <c r="I111" s="76">
        <f t="array" ref="I111">index('Outdoor Crop Seasonality'!$E$2:$P$138,match( $B111,'Outdoor Crop Seasonality'!$B$2:$B$138,0),match(I$2,'Outdoor Crop Seasonality'!$E$1:$P$1,0))*vlookup($B111,'Outdoor Crop Baseline'!$B:$C,2,false)/10^3*(1+index('Outdoor Crop Production NW'!$K$2:$O$137,match( $B111,'Outdoor Crop Production NW'!$D$2:$D$137,0),match( I$1,'Outdoor Crop Production NW'!$E$1:$I$1,0)))</f>
        <v>75.37057296</v>
      </c>
      <c r="J111" s="76">
        <f t="array" ref="J111">index('Outdoor Crop Seasonality'!$E$2:$P$138,match( $B111,'Outdoor Crop Seasonality'!$B$2:$B$138,0),match(J$2,'Outdoor Crop Seasonality'!$E$1:$P$1,0))*vlookup($B111,'Outdoor Crop Baseline'!$B:$C,2,false)/10^3*(1+index('Outdoor Crop Production NW'!$K$2:$O$137,match( $B111,'Outdoor Crop Production NW'!$D$2:$D$137,0),match( J$1,'Outdoor Crop Production NW'!$E$1:$I$1,0)))</f>
        <v>75.37057296</v>
      </c>
      <c r="K111" s="76">
        <f t="array" ref="K111">index('Outdoor Crop Seasonality'!$E$2:$P$138,match( $B111,'Outdoor Crop Seasonality'!$B$2:$B$138,0),match(K$2,'Outdoor Crop Seasonality'!$E$1:$P$1,0))*vlookup($B111,'Outdoor Crop Baseline'!$B:$C,2,false)/10^3*(1+index('Outdoor Crop Production NW'!$K$2:$O$137,match( $B111,'Outdoor Crop Production NW'!$D$2:$D$137,0),match( K$1,'Outdoor Crop Production NW'!$E$1:$I$1,0)))</f>
        <v>75.37057296</v>
      </c>
      <c r="L111" s="76">
        <f t="array" ref="L111">index('Outdoor Crop Seasonality'!$E$2:$P$138,match( $B111,'Outdoor Crop Seasonality'!$B$2:$B$138,0),match(L$2,'Outdoor Crop Seasonality'!$E$1:$P$1,0))*vlookup($B111,'Outdoor Crop Baseline'!$B:$C,2,false)/10^3*(1+index('Outdoor Crop Production NW'!$K$2:$O$137,match( $B111,'Outdoor Crop Production NW'!$D$2:$D$137,0),match( L$1,'Outdoor Crop Production NW'!$E$1:$I$1,0)))</f>
        <v>0</v>
      </c>
      <c r="M111" s="76">
        <f t="array" ref="M111">index('Outdoor Crop Seasonality'!$E$2:$P$138,match( $B111,'Outdoor Crop Seasonality'!$B$2:$B$138,0),match(M$2,'Outdoor Crop Seasonality'!$E$1:$P$1,0))*vlookup($B111,'Outdoor Crop Baseline'!$B:$C,2,false)/10^3*(1+index('Outdoor Crop Production NW'!$K$2:$O$137,match( $B111,'Outdoor Crop Production NW'!$D$2:$D$137,0),match( M$1,'Outdoor Crop Production NW'!$E$1:$I$1,0)))</f>
        <v>0</v>
      </c>
      <c r="N111" s="76">
        <f t="array" ref="N111">index('Outdoor Crop Seasonality'!$E$2:$P$138,match( $B111,'Outdoor Crop Seasonality'!$B$2:$B$138,0),match(N$2,'Outdoor Crop Seasonality'!$E$1:$P$1,0))*vlookup($B111,'Outdoor Crop Baseline'!$B:$C,2,false)/10^3*(1+index('Outdoor Crop Production NW'!$K$2:$O$137,match( $B111,'Outdoor Crop Production NW'!$D$2:$D$137,0),match( N$1,'Outdoor Crop Production NW'!$E$1:$I$1,0)))</f>
        <v>0</v>
      </c>
      <c r="O111" s="77">
        <f t="array" ref="O111">index('Outdoor Crop Seasonality'!$E$2:$P$138,match( $B111,'Outdoor Crop Seasonality'!$B$2:$B$138,0),match(O$2,'Outdoor Crop Seasonality'!$E$1:$P$1,0))*vlookup($B111,'Outdoor Crop Baseline'!$B:$C,2,false)/10^3*(1+index('Outdoor Crop Production NW'!$K$2:$O$137,match( $B111,'Outdoor Crop Production NW'!$D$2:$D$137,0),match( O$1,'Outdoor Crop Production NW'!$E$1:$I$1,0)))</f>
        <v>15.84901376</v>
      </c>
      <c r="P111" s="77">
        <f t="array" ref="P111">index('Outdoor Crop Seasonality'!$E$2:$P$138,match( $B111,'Outdoor Crop Seasonality'!$B$2:$B$138,0),match(P$2,'Outdoor Crop Seasonality'!$E$1:$P$1,0))*vlookup($B111,'Outdoor Crop Baseline'!$B:$C,2,false)/10^3*(1+index('Outdoor Crop Production NW'!$K$2:$O$137,match( $B111,'Outdoor Crop Production NW'!$D$2:$D$137,0),match( P$1,'Outdoor Crop Production NW'!$E$1:$I$1,0)))</f>
        <v>15.84901376</v>
      </c>
      <c r="Q111" s="77">
        <f t="array" ref="Q111">index('Outdoor Crop Seasonality'!$E$2:$P$138,match( $B111,'Outdoor Crop Seasonality'!$B$2:$B$138,0),match(Q$2,'Outdoor Crop Seasonality'!$E$1:$P$1,0))*vlookup($B111,'Outdoor Crop Baseline'!$B:$C,2,false)/10^3*(1+index('Outdoor Crop Production NW'!$K$2:$O$137,match( $B111,'Outdoor Crop Production NW'!$D$2:$D$137,0),match( Q$1,'Outdoor Crop Production NW'!$E$1:$I$1,0)))</f>
        <v>15.84901376</v>
      </c>
      <c r="R111" s="77">
        <f t="array" ref="R111">index('Outdoor Crop Seasonality'!$E$2:$P$138,match( $B111,'Outdoor Crop Seasonality'!$B$2:$B$138,0),match(R$2,'Outdoor Crop Seasonality'!$E$1:$P$1,0))*vlookup($B111,'Outdoor Crop Baseline'!$B:$C,2,false)/10^3*(1+index('Outdoor Crop Production NW'!$K$2:$O$137,match( $B111,'Outdoor Crop Production NW'!$D$2:$D$137,0),match( R$1,'Outdoor Crop Production NW'!$E$1:$I$1,0)))</f>
        <v>15.84901376</v>
      </c>
      <c r="S111" s="77">
        <f t="array" ref="S111">index('Outdoor Crop Seasonality'!$E$2:$P$138,match( $B111,'Outdoor Crop Seasonality'!$B$2:$B$138,0),match(S$2,'Outdoor Crop Seasonality'!$E$1:$P$1,0))*vlookup($B111,'Outdoor Crop Baseline'!$B:$C,2,false)/10^3*(1+index('Outdoor Crop Production NW'!$K$2:$O$137,match( $B111,'Outdoor Crop Production NW'!$D$2:$D$137,0),match( S$1,'Outdoor Crop Production NW'!$E$1:$I$1,0)))</f>
        <v>0</v>
      </c>
      <c r="T111" s="77">
        <f t="array" ref="T111">index('Outdoor Crop Seasonality'!$E$2:$P$138,match( $B111,'Outdoor Crop Seasonality'!$B$2:$B$138,0),match(T$2,'Outdoor Crop Seasonality'!$E$1:$P$1,0))*vlookup($B111,'Outdoor Crop Baseline'!$B:$C,2,false)/10^3*(1+index('Outdoor Crop Production NW'!$K$2:$O$137,match( $B111,'Outdoor Crop Production NW'!$D$2:$D$137,0),match( T$1,'Outdoor Crop Production NW'!$E$1:$I$1,0)))</f>
        <v>62.24956966</v>
      </c>
      <c r="U111" s="77">
        <f t="array" ref="U111">index('Outdoor Crop Seasonality'!$E$2:$P$138,match( $B111,'Outdoor Crop Seasonality'!$B$2:$B$138,0),match(U$2,'Outdoor Crop Seasonality'!$E$1:$P$1,0))*vlookup($B111,'Outdoor Crop Baseline'!$B:$C,2,false)/10^3*(1+index('Outdoor Crop Production NW'!$K$2:$O$137,match( $B111,'Outdoor Crop Production NW'!$D$2:$D$137,0),match( U$1,'Outdoor Crop Production NW'!$E$1:$I$1,0)))</f>
        <v>62.24956966</v>
      </c>
      <c r="V111" s="77">
        <f t="array" ref="V111">index('Outdoor Crop Seasonality'!$E$2:$P$138,match( $B111,'Outdoor Crop Seasonality'!$B$2:$B$138,0),match(V$2,'Outdoor Crop Seasonality'!$E$1:$P$1,0))*vlookup($B111,'Outdoor Crop Baseline'!$B:$C,2,false)/10^3*(1+index('Outdoor Crop Production NW'!$K$2:$O$137,match( $B111,'Outdoor Crop Production NW'!$D$2:$D$137,0),match( V$1,'Outdoor Crop Production NW'!$E$1:$I$1,0)))</f>
        <v>62.24956966</v>
      </c>
      <c r="W111" s="77">
        <f t="array" ref="W111">index('Outdoor Crop Seasonality'!$E$2:$P$138,match( $B111,'Outdoor Crop Seasonality'!$B$2:$B$138,0),match(W$2,'Outdoor Crop Seasonality'!$E$1:$P$1,0))*vlookup($B111,'Outdoor Crop Baseline'!$B:$C,2,false)/10^3*(1+index('Outdoor Crop Production NW'!$K$2:$O$137,match( $B111,'Outdoor Crop Production NW'!$D$2:$D$137,0),match( W$1,'Outdoor Crop Production NW'!$E$1:$I$1,0)))</f>
        <v>62.24956966</v>
      </c>
      <c r="X111" s="77">
        <f t="array" ref="X111">index('Outdoor Crop Seasonality'!$E$2:$P$138,match( $B111,'Outdoor Crop Seasonality'!$B$2:$B$138,0),match(X$2,'Outdoor Crop Seasonality'!$E$1:$P$1,0))*vlookup($B111,'Outdoor Crop Baseline'!$B:$C,2,false)/10^3*(1+index('Outdoor Crop Production NW'!$K$2:$O$137,match( $B111,'Outdoor Crop Production NW'!$D$2:$D$137,0),match( X$1,'Outdoor Crop Production NW'!$E$1:$I$1,0)))</f>
        <v>0</v>
      </c>
      <c r="Y111" s="77">
        <f t="array" ref="Y111">index('Outdoor Crop Seasonality'!$E$2:$P$138,match( $B111,'Outdoor Crop Seasonality'!$B$2:$B$138,0),match(Y$2,'Outdoor Crop Seasonality'!$E$1:$P$1,0))*vlookup($B111,'Outdoor Crop Baseline'!$B:$C,2,false)/10^3*(1+index('Outdoor Crop Production NW'!$K$2:$O$137,match( $B111,'Outdoor Crop Production NW'!$D$2:$D$137,0),match( Y$1,'Outdoor Crop Production NW'!$E$1:$I$1,0)))</f>
        <v>0</v>
      </c>
      <c r="Z111" s="77">
        <f t="array" ref="Z111">index('Outdoor Crop Seasonality'!$E$2:$P$138,match( $B111,'Outdoor Crop Seasonality'!$B$2:$B$138,0),match(Z$2,'Outdoor Crop Seasonality'!$E$1:$P$1,0))*vlookup($B111,'Outdoor Crop Baseline'!$B:$C,2,false)/10^3*(1+index('Outdoor Crop Production NW'!$K$2:$O$137,match( $B111,'Outdoor Crop Production NW'!$D$2:$D$137,0),match( Z$1,'Outdoor Crop Production NW'!$E$1:$I$1,0)))</f>
        <v>0</v>
      </c>
    </row>
    <row r="112">
      <c r="A112" s="13" t="s">
        <v>252</v>
      </c>
      <c r="B112" s="13" t="s">
        <v>253</v>
      </c>
      <c r="C112" s="76">
        <f t="array" ref="C112">index('Outdoor Crop Seasonality'!$E$2:$P$138,match( $B112,'Outdoor Crop Seasonality'!$B$2:$B$138,0),match(C$2,'Outdoor Crop Seasonality'!$E$1:$P$1,0))*vlookup($B112,'Outdoor Crop Baseline'!$B:$C,2,false)/10^3*(1+index('Outdoor Crop Production NW'!$K$2:$O$137,match( $B112,'Outdoor Crop Production NW'!$D$2:$D$137,0),match( C$1,'Outdoor Crop Production NW'!$E$1:$I$1,0)))</f>
        <v>2802.668119</v>
      </c>
      <c r="D112" s="76">
        <f t="array" ref="D112">index('Outdoor Crop Seasonality'!$E$2:$P$138,match( $B112,'Outdoor Crop Seasonality'!$B$2:$B$138,0),match(D$2,'Outdoor Crop Seasonality'!$E$1:$P$1,0))*vlookup($B112,'Outdoor Crop Baseline'!$B:$C,2,false)/10^3*(1+index('Outdoor Crop Production NW'!$K$2:$O$137,match( $B112,'Outdoor Crop Production NW'!$D$2:$D$137,0),match( D$1,'Outdoor Crop Production NW'!$E$1:$I$1,0)))</f>
        <v>3078.87098</v>
      </c>
      <c r="E112" s="76">
        <f t="array" ref="E112">index('Outdoor Crop Seasonality'!$E$2:$P$138,match( $B112,'Outdoor Crop Seasonality'!$B$2:$B$138,0),match(E$2,'Outdoor Crop Seasonality'!$E$1:$P$1,0))*vlookup($B112,'Outdoor Crop Baseline'!$B:$C,2,false)/10^3*(1+index('Outdoor Crop Production NW'!$K$2:$O$137,match( $B112,'Outdoor Crop Production NW'!$D$2:$D$137,0),match( E$1,'Outdoor Crop Production NW'!$E$1:$I$1,0)))</f>
        <v>3078.87098</v>
      </c>
      <c r="F112" s="76">
        <f t="array" ref="F112">index('Outdoor Crop Seasonality'!$E$2:$P$138,match( $B112,'Outdoor Crop Seasonality'!$B$2:$B$138,0),match(F$2,'Outdoor Crop Seasonality'!$E$1:$P$1,0))*vlookup($B112,'Outdoor Crop Baseline'!$B:$C,2,false)/10^3*(1+index('Outdoor Crop Production NW'!$K$2:$O$137,match( $B112,'Outdoor Crop Production NW'!$D$2:$D$137,0),match( F$1,'Outdoor Crop Production NW'!$E$1:$I$1,0)))</f>
        <v>3078.87098</v>
      </c>
      <c r="G112" s="76">
        <f t="array" ref="G112">index('Outdoor Crop Seasonality'!$E$2:$P$138,match( $B112,'Outdoor Crop Seasonality'!$B$2:$B$138,0),match(G$2,'Outdoor Crop Seasonality'!$E$1:$P$1,0))*vlookup($B112,'Outdoor Crop Baseline'!$B:$C,2,false)/10^3*(1+index('Outdoor Crop Production NW'!$K$2:$O$137,match( $B112,'Outdoor Crop Production NW'!$D$2:$D$137,0),match( G$1,'Outdoor Crop Production NW'!$E$1:$I$1,0)))</f>
        <v>276.2028612</v>
      </c>
      <c r="H112" s="76">
        <f t="array" ref="H112">index('Outdoor Crop Seasonality'!$E$2:$P$138,match( $B112,'Outdoor Crop Seasonality'!$B$2:$B$138,0),match(H$2,'Outdoor Crop Seasonality'!$E$1:$P$1,0))*vlookup($B112,'Outdoor Crop Baseline'!$B:$C,2,false)/10^3*(1+index('Outdoor Crop Production NW'!$K$2:$O$137,match( $B112,'Outdoor Crop Production NW'!$D$2:$D$137,0),match( H$1,'Outdoor Crop Production NW'!$E$1:$I$1,0)))</f>
        <v>297.2636789</v>
      </c>
      <c r="I112" s="76">
        <f t="array" ref="I112">index('Outdoor Crop Seasonality'!$E$2:$P$138,match( $B112,'Outdoor Crop Seasonality'!$B$2:$B$138,0),match(I$2,'Outdoor Crop Seasonality'!$E$1:$P$1,0))*vlookup($B112,'Outdoor Crop Baseline'!$B:$C,2,false)/10^3*(1+index('Outdoor Crop Production NW'!$K$2:$O$137,match( $B112,'Outdoor Crop Production NW'!$D$2:$D$137,0),match( I$1,'Outdoor Crop Production NW'!$E$1:$I$1,0)))</f>
        <v>361.5235122</v>
      </c>
      <c r="J112" s="76">
        <f t="array" ref="J112">index('Outdoor Crop Seasonality'!$E$2:$P$138,match( $B112,'Outdoor Crop Seasonality'!$B$2:$B$138,0),match(J$2,'Outdoor Crop Seasonality'!$E$1:$P$1,0))*vlookup($B112,'Outdoor Crop Baseline'!$B:$C,2,false)/10^3*(1+index('Outdoor Crop Production NW'!$K$2:$O$137,match( $B112,'Outdoor Crop Production NW'!$D$2:$D$137,0),match( J$1,'Outdoor Crop Production NW'!$E$1:$I$1,0)))</f>
        <v>361.5235122</v>
      </c>
      <c r="K112" s="76">
        <f t="array" ref="K112">index('Outdoor Crop Seasonality'!$E$2:$P$138,match( $B112,'Outdoor Crop Seasonality'!$B$2:$B$138,0),match(K$2,'Outdoor Crop Seasonality'!$E$1:$P$1,0))*vlookup($B112,'Outdoor Crop Baseline'!$B:$C,2,false)/10^3*(1+index('Outdoor Crop Production NW'!$K$2:$O$137,match( $B112,'Outdoor Crop Production NW'!$D$2:$D$137,0),match( K$1,'Outdoor Crop Production NW'!$E$1:$I$1,0)))</f>
        <v>361.5235122</v>
      </c>
      <c r="L112" s="76">
        <f t="array" ref="L112">index('Outdoor Crop Seasonality'!$E$2:$P$138,match( $B112,'Outdoor Crop Seasonality'!$B$2:$B$138,0),match(L$2,'Outdoor Crop Seasonality'!$E$1:$P$1,0))*vlookup($B112,'Outdoor Crop Baseline'!$B:$C,2,false)/10^3*(1+index('Outdoor Crop Production NW'!$K$2:$O$137,match( $B112,'Outdoor Crop Production NW'!$D$2:$D$137,0),match( L$1,'Outdoor Crop Production NW'!$E$1:$I$1,0)))</f>
        <v>64.25983325</v>
      </c>
      <c r="M112" s="76">
        <f t="array" ref="M112">index('Outdoor Crop Seasonality'!$E$2:$P$138,match( $B112,'Outdoor Crop Seasonality'!$B$2:$B$138,0),match(M$2,'Outdoor Crop Seasonality'!$E$1:$P$1,0))*vlookup($B112,'Outdoor Crop Baseline'!$B:$C,2,false)/10^3*(1+index('Outdoor Crop Production NW'!$K$2:$O$137,match( $B112,'Outdoor Crop Production NW'!$D$2:$D$137,0),match( M$1,'Outdoor Crop Production NW'!$E$1:$I$1,0)))</f>
        <v>0</v>
      </c>
      <c r="N112" s="76">
        <f t="array" ref="N112">index('Outdoor Crop Seasonality'!$E$2:$P$138,match( $B112,'Outdoor Crop Seasonality'!$B$2:$B$138,0),match(N$2,'Outdoor Crop Seasonality'!$E$1:$P$1,0))*vlookup($B112,'Outdoor Crop Baseline'!$B:$C,2,false)/10^3*(1+index('Outdoor Crop Production NW'!$K$2:$O$137,match( $B112,'Outdoor Crop Production NW'!$D$2:$D$137,0),match( N$1,'Outdoor Crop Production NW'!$E$1:$I$1,0)))</f>
        <v>0</v>
      </c>
      <c r="O112" s="77">
        <f t="array" ref="O112">index('Outdoor Crop Seasonality'!$E$2:$P$138,match( $B112,'Outdoor Crop Seasonality'!$B$2:$B$138,0),match(O$2,'Outdoor Crop Seasonality'!$E$1:$P$1,0))*vlookup($B112,'Outdoor Crop Baseline'!$B:$C,2,false)/10^3*(1+index('Outdoor Crop Production NW'!$K$2:$O$137,match( $B112,'Outdoor Crop Production NW'!$D$2:$D$137,0),match( O$1,'Outdoor Crop Production NW'!$E$1:$I$1,0)))</f>
        <v>1200.319394</v>
      </c>
      <c r="P112" s="77">
        <f t="array" ref="P112">index('Outdoor Crop Seasonality'!$E$2:$P$138,match( $B112,'Outdoor Crop Seasonality'!$B$2:$B$138,0),match(P$2,'Outdoor Crop Seasonality'!$E$1:$P$1,0))*vlookup($B112,'Outdoor Crop Baseline'!$B:$C,2,false)/10^3*(1+index('Outdoor Crop Production NW'!$K$2:$O$137,match( $B112,'Outdoor Crop Production NW'!$D$2:$D$137,0),match( P$1,'Outdoor Crop Production NW'!$E$1:$I$1,0)))</f>
        <v>1318.610835</v>
      </c>
      <c r="Q112" s="77">
        <f t="array" ref="Q112">index('Outdoor Crop Seasonality'!$E$2:$P$138,match( $B112,'Outdoor Crop Seasonality'!$B$2:$B$138,0),match(Q$2,'Outdoor Crop Seasonality'!$E$1:$P$1,0))*vlookup($B112,'Outdoor Crop Baseline'!$B:$C,2,false)/10^3*(1+index('Outdoor Crop Production NW'!$K$2:$O$137,match( $B112,'Outdoor Crop Production NW'!$D$2:$D$137,0),match( Q$1,'Outdoor Crop Production NW'!$E$1:$I$1,0)))</f>
        <v>1318.610835</v>
      </c>
      <c r="R112" s="77">
        <f t="array" ref="R112">index('Outdoor Crop Seasonality'!$E$2:$P$138,match( $B112,'Outdoor Crop Seasonality'!$B$2:$B$138,0),match(R$2,'Outdoor Crop Seasonality'!$E$1:$P$1,0))*vlookup($B112,'Outdoor Crop Baseline'!$B:$C,2,false)/10^3*(1+index('Outdoor Crop Production NW'!$K$2:$O$137,match( $B112,'Outdoor Crop Production NW'!$D$2:$D$137,0),match( R$1,'Outdoor Crop Production NW'!$E$1:$I$1,0)))</f>
        <v>1318.610835</v>
      </c>
      <c r="S112" s="77">
        <f t="array" ref="S112">index('Outdoor Crop Seasonality'!$E$2:$P$138,match( $B112,'Outdoor Crop Seasonality'!$B$2:$B$138,0),match(S$2,'Outdoor Crop Seasonality'!$E$1:$P$1,0))*vlookup($B112,'Outdoor Crop Baseline'!$B:$C,2,false)/10^3*(1+index('Outdoor Crop Production NW'!$K$2:$O$137,match( $B112,'Outdoor Crop Production NW'!$D$2:$D$137,0),match( S$1,'Outdoor Crop Production NW'!$E$1:$I$1,0)))</f>
        <v>118.2914412</v>
      </c>
      <c r="T112" s="77">
        <f t="array" ref="T112">index('Outdoor Crop Seasonality'!$E$2:$P$138,match( $B112,'Outdoor Crop Seasonality'!$B$2:$B$138,0),match(T$2,'Outdoor Crop Seasonality'!$E$1:$P$1,0))*vlookup($B112,'Outdoor Crop Baseline'!$B:$C,2,false)/10^3*(1+index('Outdoor Crop Production NW'!$K$2:$O$137,match( $B112,'Outdoor Crop Production NW'!$D$2:$D$137,0),match( T$1,'Outdoor Crop Production NW'!$E$1:$I$1,0)))</f>
        <v>127.3113133</v>
      </c>
      <c r="U112" s="77">
        <f t="array" ref="U112">index('Outdoor Crop Seasonality'!$E$2:$P$138,match( $B112,'Outdoor Crop Seasonality'!$B$2:$B$138,0),match(U$2,'Outdoor Crop Seasonality'!$E$1:$P$1,0))*vlookup($B112,'Outdoor Crop Baseline'!$B:$C,2,false)/10^3*(1+index('Outdoor Crop Production NW'!$K$2:$O$137,match( $B112,'Outdoor Crop Production NW'!$D$2:$D$137,0),match( U$1,'Outdoor Crop Production NW'!$E$1:$I$1,0)))</f>
        <v>154.8323471</v>
      </c>
      <c r="V112" s="77">
        <f t="array" ref="V112">index('Outdoor Crop Seasonality'!$E$2:$P$138,match( $B112,'Outdoor Crop Seasonality'!$B$2:$B$138,0),match(V$2,'Outdoor Crop Seasonality'!$E$1:$P$1,0))*vlookup($B112,'Outdoor Crop Baseline'!$B:$C,2,false)/10^3*(1+index('Outdoor Crop Production NW'!$K$2:$O$137,match( $B112,'Outdoor Crop Production NW'!$D$2:$D$137,0),match( V$1,'Outdoor Crop Production NW'!$E$1:$I$1,0)))</f>
        <v>154.8323471</v>
      </c>
      <c r="W112" s="77">
        <f t="array" ref="W112">index('Outdoor Crop Seasonality'!$E$2:$P$138,match( $B112,'Outdoor Crop Seasonality'!$B$2:$B$138,0),match(W$2,'Outdoor Crop Seasonality'!$E$1:$P$1,0))*vlookup($B112,'Outdoor Crop Baseline'!$B:$C,2,false)/10^3*(1+index('Outdoor Crop Production NW'!$K$2:$O$137,match( $B112,'Outdoor Crop Production NW'!$D$2:$D$137,0),match( W$1,'Outdoor Crop Production NW'!$E$1:$I$1,0)))</f>
        <v>154.8323471</v>
      </c>
      <c r="X112" s="77">
        <f t="array" ref="X112">index('Outdoor Crop Seasonality'!$E$2:$P$138,match( $B112,'Outdoor Crop Seasonality'!$B$2:$B$138,0),match(X$2,'Outdoor Crop Seasonality'!$E$1:$P$1,0))*vlookup($B112,'Outdoor Crop Baseline'!$B:$C,2,false)/10^3*(1+index('Outdoor Crop Production NW'!$K$2:$O$137,match( $B112,'Outdoor Crop Production NW'!$D$2:$D$137,0),match( X$1,'Outdoor Crop Production NW'!$E$1:$I$1,0)))</f>
        <v>27.52103382</v>
      </c>
      <c r="Y112" s="77">
        <f t="array" ref="Y112">index('Outdoor Crop Seasonality'!$E$2:$P$138,match( $B112,'Outdoor Crop Seasonality'!$B$2:$B$138,0),match(Y$2,'Outdoor Crop Seasonality'!$E$1:$P$1,0))*vlookup($B112,'Outdoor Crop Baseline'!$B:$C,2,false)/10^3*(1+index('Outdoor Crop Production NW'!$K$2:$O$137,match( $B112,'Outdoor Crop Production NW'!$D$2:$D$137,0),match( Y$1,'Outdoor Crop Production NW'!$E$1:$I$1,0)))</f>
        <v>0</v>
      </c>
      <c r="Z112" s="77">
        <f t="array" ref="Z112">index('Outdoor Crop Seasonality'!$E$2:$P$138,match( $B112,'Outdoor Crop Seasonality'!$B$2:$B$138,0),match(Z$2,'Outdoor Crop Seasonality'!$E$1:$P$1,0))*vlookup($B112,'Outdoor Crop Baseline'!$B:$C,2,false)/10^3*(1+index('Outdoor Crop Production NW'!$K$2:$O$137,match( $B112,'Outdoor Crop Production NW'!$D$2:$D$137,0),match( Z$1,'Outdoor Crop Production NW'!$E$1:$I$1,0)))</f>
        <v>0</v>
      </c>
    </row>
    <row r="113">
      <c r="A113" s="13" t="s">
        <v>254</v>
      </c>
      <c r="B113" s="13" t="s">
        <v>255</v>
      </c>
      <c r="C113" s="76">
        <f t="array" ref="C113">index('Outdoor Crop Seasonality'!$E$2:$P$138,match( $B113,'Outdoor Crop Seasonality'!$B$2:$B$138,0),match(C$2,'Outdoor Crop Seasonality'!$E$1:$P$1,0))*vlookup($B113,'Outdoor Crop Baseline'!$B:$C,2,false)/10^3*(1+index('Outdoor Crop Production NW'!$K$2:$O$137,match( $B113,'Outdoor Crop Production NW'!$D$2:$D$137,0),match( C$1,'Outdoor Crop Production NW'!$E$1:$I$1,0)))</f>
        <v>0</v>
      </c>
      <c r="D113" s="76">
        <f t="array" ref="D113">index('Outdoor Crop Seasonality'!$E$2:$P$138,match( $B113,'Outdoor Crop Seasonality'!$B$2:$B$138,0),match(D$2,'Outdoor Crop Seasonality'!$E$1:$P$1,0))*vlookup($B113,'Outdoor Crop Baseline'!$B:$C,2,false)/10^3*(1+index('Outdoor Crop Production NW'!$K$2:$O$137,match( $B113,'Outdoor Crop Production NW'!$D$2:$D$137,0),match( D$1,'Outdoor Crop Production NW'!$E$1:$I$1,0)))</f>
        <v>0</v>
      </c>
      <c r="E113" s="76">
        <f t="array" ref="E113">index('Outdoor Crop Seasonality'!$E$2:$P$138,match( $B113,'Outdoor Crop Seasonality'!$B$2:$B$138,0),match(E$2,'Outdoor Crop Seasonality'!$E$1:$P$1,0))*vlookup($B113,'Outdoor Crop Baseline'!$B:$C,2,false)/10^3*(1+index('Outdoor Crop Production NW'!$K$2:$O$137,match( $B113,'Outdoor Crop Production NW'!$D$2:$D$137,0),match( E$1,'Outdoor Crop Production NW'!$E$1:$I$1,0)))</f>
        <v>0</v>
      </c>
      <c r="F113" s="76">
        <f t="array" ref="F113">index('Outdoor Crop Seasonality'!$E$2:$P$138,match( $B113,'Outdoor Crop Seasonality'!$B$2:$B$138,0),match(F$2,'Outdoor Crop Seasonality'!$E$1:$P$1,0))*vlookup($B113,'Outdoor Crop Baseline'!$B:$C,2,false)/10^3*(1+index('Outdoor Crop Production NW'!$K$2:$O$137,match( $B113,'Outdoor Crop Production NW'!$D$2:$D$137,0),match( F$1,'Outdoor Crop Production NW'!$E$1:$I$1,0)))</f>
        <v>0</v>
      </c>
      <c r="G113" s="76">
        <f t="array" ref="G113">index('Outdoor Crop Seasonality'!$E$2:$P$138,match( $B113,'Outdoor Crop Seasonality'!$B$2:$B$138,0),match(G$2,'Outdoor Crop Seasonality'!$E$1:$P$1,0))*vlookup($B113,'Outdoor Crop Baseline'!$B:$C,2,false)/10^3*(1+index('Outdoor Crop Production NW'!$K$2:$O$137,match( $B113,'Outdoor Crop Production NW'!$D$2:$D$137,0),match( G$1,'Outdoor Crop Production NW'!$E$1:$I$1,0)))</f>
        <v>0</v>
      </c>
      <c r="H113" s="76">
        <f t="array" ref="H113">index('Outdoor Crop Seasonality'!$E$2:$P$138,match( $B113,'Outdoor Crop Seasonality'!$B$2:$B$138,0),match(H$2,'Outdoor Crop Seasonality'!$E$1:$P$1,0))*vlookup($B113,'Outdoor Crop Baseline'!$B:$C,2,false)/10^3*(1+index('Outdoor Crop Production NW'!$K$2:$O$137,match( $B113,'Outdoor Crop Production NW'!$D$2:$D$137,0),match( H$1,'Outdoor Crop Production NW'!$E$1:$I$1,0)))</f>
        <v>327.7881416</v>
      </c>
      <c r="I113" s="76">
        <f t="array" ref="I113">index('Outdoor Crop Seasonality'!$E$2:$P$138,match( $B113,'Outdoor Crop Seasonality'!$B$2:$B$138,0),match(I$2,'Outdoor Crop Seasonality'!$E$1:$P$1,0))*vlookup($B113,'Outdoor Crop Baseline'!$B:$C,2,false)/10^3*(1+index('Outdoor Crop Production NW'!$K$2:$O$137,match( $B113,'Outdoor Crop Production NW'!$D$2:$D$137,0),match( I$1,'Outdoor Crop Production NW'!$E$1:$I$1,0)))</f>
        <v>327.7881416</v>
      </c>
      <c r="J113" s="76">
        <f t="array" ref="J113">index('Outdoor Crop Seasonality'!$E$2:$P$138,match( $B113,'Outdoor Crop Seasonality'!$B$2:$B$138,0),match(J$2,'Outdoor Crop Seasonality'!$E$1:$P$1,0))*vlookup($B113,'Outdoor Crop Baseline'!$B:$C,2,false)/10^3*(1+index('Outdoor Crop Production NW'!$K$2:$O$137,match( $B113,'Outdoor Crop Production NW'!$D$2:$D$137,0),match( J$1,'Outdoor Crop Production NW'!$E$1:$I$1,0)))</f>
        <v>327.7881416</v>
      </c>
      <c r="K113" s="76">
        <f t="array" ref="K113">index('Outdoor Crop Seasonality'!$E$2:$P$138,match( $B113,'Outdoor Crop Seasonality'!$B$2:$B$138,0),match(K$2,'Outdoor Crop Seasonality'!$E$1:$P$1,0))*vlookup($B113,'Outdoor Crop Baseline'!$B:$C,2,false)/10^3*(1+index('Outdoor Crop Production NW'!$K$2:$O$137,match( $B113,'Outdoor Crop Production NW'!$D$2:$D$137,0),match( K$1,'Outdoor Crop Production NW'!$E$1:$I$1,0)))</f>
        <v>327.7881416</v>
      </c>
      <c r="L113" s="76">
        <f t="array" ref="L113">index('Outdoor Crop Seasonality'!$E$2:$P$138,match( $B113,'Outdoor Crop Seasonality'!$B$2:$B$138,0),match(L$2,'Outdoor Crop Seasonality'!$E$1:$P$1,0))*vlookup($B113,'Outdoor Crop Baseline'!$B:$C,2,false)/10^3*(1+index('Outdoor Crop Production NW'!$K$2:$O$137,match( $B113,'Outdoor Crop Production NW'!$D$2:$D$137,0),match( L$1,'Outdoor Crop Production NW'!$E$1:$I$1,0)))</f>
        <v>0</v>
      </c>
      <c r="M113" s="76">
        <f t="array" ref="M113">index('Outdoor Crop Seasonality'!$E$2:$P$138,match( $B113,'Outdoor Crop Seasonality'!$B$2:$B$138,0),match(M$2,'Outdoor Crop Seasonality'!$E$1:$P$1,0))*vlookup($B113,'Outdoor Crop Baseline'!$B:$C,2,false)/10^3*(1+index('Outdoor Crop Production NW'!$K$2:$O$137,match( $B113,'Outdoor Crop Production NW'!$D$2:$D$137,0),match( M$1,'Outdoor Crop Production NW'!$E$1:$I$1,0)))</f>
        <v>0</v>
      </c>
      <c r="N113" s="76">
        <f t="array" ref="N113">index('Outdoor Crop Seasonality'!$E$2:$P$138,match( $B113,'Outdoor Crop Seasonality'!$B$2:$B$138,0),match(N$2,'Outdoor Crop Seasonality'!$E$1:$P$1,0))*vlookup($B113,'Outdoor Crop Baseline'!$B:$C,2,false)/10^3*(1+index('Outdoor Crop Production NW'!$K$2:$O$137,match( $B113,'Outdoor Crop Production NW'!$D$2:$D$137,0),match( N$1,'Outdoor Crop Production NW'!$E$1:$I$1,0)))</f>
        <v>0</v>
      </c>
      <c r="O113" s="77">
        <f t="array" ref="O113">index('Outdoor Crop Seasonality'!$E$2:$P$138,match( $B113,'Outdoor Crop Seasonality'!$B$2:$B$138,0),match(O$2,'Outdoor Crop Seasonality'!$E$1:$P$1,0))*vlookup($B113,'Outdoor Crop Baseline'!$B:$C,2,false)/10^3*(1+index('Outdoor Crop Production NW'!$K$2:$O$137,match( $B113,'Outdoor Crop Production NW'!$D$2:$D$137,0),match( O$1,'Outdoor Crop Production NW'!$E$1:$I$1,0)))</f>
        <v>0</v>
      </c>
      <c r="P113" s="77">
        <f t="array" ref="P113">index('Outdoor Crop Seasonality'!$E$2:$P$138,match( $B113,'Outdoor Crop Seasonality'!$B$2:$B$138,0),match(P$2,'Outdoor Crop Seasonality'!$E$1:$P$1,0))*vlookup($B113,'Outdoor Crop Baseline'!$B:$C,2,false)/10^3*(1+index('Outdoor Crop Production NW'!$K$2:$O$137,match( $B113,'Outdoor Crop Production NW'!$D$2:$D$137,0),match( P$1,'Outdoor Crop Production NW'!$E$1:$I$1,0)))</f>
        <v>0</v>
      </c>
      <c r="Q113" s="77">
        <f t="array" ref="Q113">index('Outdoor Crop Seasonality'!$E$2:$P$138,match( $B113,'Outdoor Crop Seasonality'!$B$2:$B$138,0),match(Q$2,'Outdoor Crop Seasonality'!$E$1:$P$1,0))*vlookup($B113,'Outdoor Crop Baseline'!$B:$C,2,false)/10^3*(1+index('Outdoor Crop Production NW'!$K$2:$O$137,match( $B113,'Outdoor Crop Production NW'!$D$2:$D$137,0),match( Q$1,'Outdoor Crop Production NW'!$E$1:$I$1,0)))</f>
        <v>0</v>
      </c>
      <c r="R113" s="77">
        <f t="array" ref="R113">index('Outdoor Crop Seasonality'!$E$2:$P$138,match( $B113,'Outdoor Crop Seasonality'!$B$2:$B$138,0),match(R$2,'Outdoor Crop Seasonality'!$E$1:$P$1,0))*vlookup($B113,'Outdoor Crop Baseline'!$B:$C,2,false)/10^3*(1+index('Outdoor Crop Production NW'!$K$2:$O$137,match( $B113,'Outdoor Crop Production NW'!$D$2:$D$137,0),match( R$1,'Outdoor Crop Production NW'!$E$1:$I$1,0)))</f>
        <v>0</v>
      </c>
      <c r="S113" s="77">
        <f t="array" ref="S113">index('Outdoor Crop Seasonality'!$E$2:$P$138,match( $B113,'Outdoor Crop Seasonality'!$B$2:$B$138,0),match(S$2,'Outdoor Crop Seasonality'!$E$1:$P$1,0))*vlookup($B113,'Outdoor Crop Baseline'!$B:$C,2,false)/10^3*(1+index('Outdoor Crop Production NW'!$K$2:$O$137,match( $B113,'Outdoor Crop Production NW'!$D$2:$D$137,0),match( S$1,'Outdoor Crop Production NW'!$E$1:$I$1,0)))</f>
        <v>0</v>
      </c>
      <c r="T113" s="77">
        <f t="array" ref="T113">index('Outdoor Crop Seasonality'!$E$2:$P$138,match( $B113,'Outdoor Crop Seasonality'!$B$2:$B$138,0),match(T$2,'Outdoor Crop Seasonality'!$E$1:$P$1,0))*vlookup($B113,'Outdoor Crop Baseline'!$B:$C,2,false)/10^3*(1+index('Outdoor Crop Production NW'!$K$2:$O$137,match( $B113,'Outdoor Crop Production NW'!$D$2:$D$137,0),match( T$1,'Outdoor Crop Production NW'!$E$1:$I$1,0)))</f>
        <v>29.62413212</v>
      </c>
      <c r="U113" s="77">
        <f t="array" ref="U113">index('Outdoor Crop Seasonality'!$E$2:$P$138,match( $B113,'Outdoor Crop Seasonality'!$B$2:$B$138,0),match(U$2,'Outdoor Crop Seasonality'!$E$1:$P$1,0))*vlookup($B113,'Outdoor Crop Baseline'!$B:$C,2,false)/10^3*(1+index('Outdoor Crop Production NW'!$K$2:$O$137,match( $B113,'Outdoor Crop Production NW'!$D$2:$D$137,0),match( U$1,'Outdoor Crop Production NW'!$E$1:$I$1,0)))</f>
        <v>29.62413212</v>
      </c>
      <c r="V113" s="77">
        <f t="array" ref="V113">index('Outdoor Crop Seasonality'!$E$2:$P$138,match( $B113,'Outdoor Crop Seasonality'!$B$2:$B$138,0),match(V$2,'Outdoor Crop Seasonality'!$E$1:$P$1,0))*vlookup($B113,'Outdoor Crop Baseline'!$B:$C,2,false)/10^3*(1+index('Outdoor Crop Production NW'!$K$2:$O$137,match( $B113,'Outdoor Crop Production NW'!$D$2:$D$137,0),match( V$1,'Outdoor Crop Production NW'!$E$1:$I$1,0)))</f>
        <v>29.62413212</v>
      </c>
      <c r="W113" s="77">
        <f t="array" ref="W113">index('Outdoor Crop Seasonality'!$E$2:$P$138,match( $B113,'Outdoor Crop Seasonality'!$B$2:$B$138,0),match(W$2,'Outdoor Crop Seasonality'!$E$1:$P$1,0))*vlookup($B113,'Outdoor Crop Baseline'!$B:$C,2,false)/10^3*(1+index('Outdoor Crop Production NW'!$K$2:$O$137,match( $B113,'Outdoor Crop Production NW'!$D$2:$D$137,0),match( W$1,'Outdoor Crop Production NW'!$E$1:$I$1,0)))</f>
        <v>29.62413212</v>
      </c>
      <c r="X113" s="77">
        <f t="array" ref="X113">index('Outdoor Crop Seasonality'!$E$2:$P$138,match( $B113,'Outdoor Crop Seasonality'!$B$2:$B$138,0),match(X$2,'Outdoor Crop Seasonality'!$E$1:$P$1,0))*vlookup($B113,'Outdoor Crop Baseline'!$B:$C,2,false)/10^3*(1+index('Outdoor Crop Production NW'!$K$2:$O$137,match( $B113,'Outdoor Crop Production NW'!$D$2:$D$137,0),match( X$1,'Outdoor Crop Production NW'!$E$1:$I$1,0)))</f>
        <v>0</v>
      </c>
      <c r="Y113" s="77">
        <f t="array" ref="Y113">index('Outdoor Crop Seasonality'!$E$2:$P$138,match( $B113,'Outdoor Crop Seasonality'!$B$2:$B$138,0),match(Y$2,'Outdoor Crop Seasonality'!$E$1:$P$1,0))*vlookup($B113,'Outdoor Crop Baseline'!$B:$C,2,false)/10^3*(1+index('Outdoor Crop Production NW'!$K$2:$O$137,match( $B113,'Outdoor Crop Production NW'!$D$2:$D$137,0),match( Y$1,'Outdoor Crop Production NW'!$E$1:$I$1,0)))</f>
        <v>0</v>
      </c>
      <c r="Z113" s="77">
        <f t="array" ref="Z113">index('Outdoor Crop Seasonality'!$E$2:$P$138,match( $B113,'Outdoor Crop Seasonality'!$B$2:$B$138,0),match(Z$2,'Outdoor Crop Seasonality'!$E$1:$P$1,0))*vlookup($B113,'Outdoor Crop Baseline'!$B:$C,2,false)/10^3*(1+index('Outdoor Crop Production NW'!$K$2:$O$137,match( $B113,'Outdoor Crop Production NW'!$D$2:$D$137,0),match( Z$1,'Outdoor Crop Production NW'!$E$1:$I$1,0)))</f>
        <v>0</v>
      </c>
    </row>
    <row r="114">
      <c r="A114" s="13" t="s">
        <v>256</v>
      </c>
      <c r="B114" s="13" t="s">
        <v>257</v>
      </c>
      <c r="C114" s="76">
        <f t="array" ref="C114">index('Outdoor Crop Seasonality'!$E$2:$P$138,match( $B114,'Outdoor Crop Seasonality'!$B$2:$B$138,0),match(C$2,'Outdoor Crop Seasonality'!$E$1:$P$1,0))*vlookup($B114,'Outdoor Crop Baseline'!$B:$C,2,false)/10^3*(1+index('Outdoor Crop Production NW'!$K$2:$O$137,match( $B114,'Outdoor Crop Production NW'!$D$2:$D$137,0),match( C$1,'Outdoor Crop Production NW'!$E$1:$I$1,0)))</f>
        <v>174.1693683</v>
      </c>
      <c r="D114" s="76">
        <f t="array" ref="D114">index('Outdoor Crop Seasonality'!$E$2:$P$138,match( $B114,'Outdoor Crop Seasonality'!$B$2:$B$138,0),match(D$2,'Outdoor Crop Seasonality'!$E$1:$P$1,0))*vlookup($B114,'Outdoor Crop Baseline'!$B:$C,2,false)/10^3*(1+index('Outdoor Crop Production NW'!$K$2:$O$137,match( $B114,'Outdoor Crop Production NW'!$D$2:$D$137,0),match( D$1,'Outdoor Crop Production NW'!$E$1:$I$1,0)))</f>
        <v>174.1693683</v>
      </c>
      <c r="E114" s="76">
        <f t="array" ref="E114">index('Outdoor Crop Seasonality'!$E$2:$P$138,match( $B114,'Outdoor Crop Seasonality'!$B$2:$B$138,0),match(E$2,'Outdoor Crop Seasonality'!$E$1:$P$1,0))*vlookup($B114,'Outdoor Crop Baseline'!$B:$C,2,false)/10^3*(1+index('Outdoor Crop Production NW'!$K$2:$O$137,match( $B114,'Outdoor Crop Production NW'!$D$2:$D$137,0),match( E$1,'Outdoor Crop Production NW'!$E$1:$I$1,0)))</f>
        <v>174.1693683</v>
      </c>
      <c r="F114" s="76">
        <f t="array" ref="F114">index('Outdoor Crop Seasonality'!$E$2:$P$138,match( $B114,'Outdoor Crop Seasonality'!$B$2:$B$138,0),match(F$2,'Outdoor Crop Seasonality'!$E$1:$P$1,0))*vlookup($B114,'Outdoor Crop Baseline'!$B:$C,2,false)/10^3*(1+index('Outdoor Crop Production NW'!$K$2:$O$137,match( $B114,'Outdoor Crop Production NW'!$D$2:$D$137,0),match( F$1,'Outdoor Crop Production NW'!$E$1:$I$1,0)))</f>
        <v>174.1693683</v>
      </c>
      <c r="G114" s="76">
        <f t="array" ref="G114">index('Outdoor Crop Seasonality'!$E$2:$P$138,match( $B114,'Outdoor Crop Seasonality'!$B$2:$B$138,0),match(G$2,'Outdoor Crop Seasonality'!$E$1:$P$1,0))*vlookup($B114,'Outdoor Crop Baseline'!$B:$C,2,false)/10^3*(1+index('Outdoor Crop Production NW'!$K$2:$O$137,match( $B114,'Outdoor Crop Production NW'!$D$2:$D$137,0),match( G$1,'Outdoor Crop Production NW'!$E$1:$I$1,0)))</f>
        <v>0</v>
      </c>
      <c r="H114" s="76">
        <f t="array" ref="H114">index('Outdoor Crop Seasonality'!$E$2:$P$138,match( $B114,'Outdoor Crop Seasonality'!$B$2:$B$138,0),match(H$2,'Outdoor Crop Seasonality'!$E$1:$P$1,0))*vlookup($B114,'Outdoor Crop Baseline'!$B:$C,2,false)/10^3*(1+index('Outdoor Crop Production NW'!$K$2:$O$137,match( $B114,'Outdoor Crop Production NW'!$D$2:$D$137,0),match( H$1,'Outdoor Crop Production NW'!$E$1:$I$1,0)))</f>
        <v>1445.25809</v>
      </c>
      <c r="I114" s="76">
        <f t="array" ref="I114">index('Outdoor Crop Seasonality'!$E$2:$P$138,match( $B114,'Outdoor Crop Seasonality'!$B$2:$B$138,0),match(I$2,'Outdoor Crop Seasonality'!$E$1:$P$1,0))*vlookup($B114,'Outdoor Crop Baseline'!$B:$C,2,false)/10^3*(1+index('Outdoor Crop Production NW'!$K$2:$O$137,match( $B114,'Outdoor Crop Production NW'!$D$2:$D$137,0),match( I$1,'Outdoor Crop Production NW'!$E$1:$I$1,0)))</f>
        <v>1445.25809</v>
      </c>
      <c r="J114" s="76">
        <f t="array" ref="J114">index('Outdoor Crop Seasonality'!$E$2:$P$138,match( $B114,'Outdoor Crop Seasonality'!$B$2:$B$138,0),match(J$2,'Outdoor Crop Seasonality'!$E$1:$P$1,0))*vlookup($B114,'Outdoor Crop Baseline'!$B:$C,2,false)/10^3*(1+index('Outdoor Crop Production NW'!$K$2:$O$137,match( $B114,'Outdoor Crop Production NW'!$D$2:$D$137,0),match( J$1,'Outdoor Crop Production NW'!$E$1:$I$1,0)))</f>
        <v>1445.25809</v>
      </c>
      <c r="K114" s="76">
        <f t="array" ref="K114">index('Outdoor Crop Seasonality'!$E$2:$P$138,match( $B114,'Outdoor Crop Seasonality'!$B$2:$B$138,0),match(K$2,'Outdoor Crop Seasonality'!$E$1:$P$1,0))*vlookup($B114,'Outdoor Crop Baseline'!$B:$C,2,false)/10^3*(1+index('Outdoor Crop Production NW'!$K$2:$O$137,match( $B114,'Outdoor Crop Production NW'!$D$2:$D$137,0),match( K$1,'Outdoor Crop Production NW'!$E$1:$I$1,0)))</f>
        <v>1445.25809</v>
      </c>
      <c r="L114" s="76">
        <f t="array" ref="L114">index('Outdoor Crop Seasonality'!$E$2:$P$138,match( $B114,'Outdoor Crop Seasonality'!$B$2:$B$138,0),match(L$2,'Outdoor Crop Seasonality'!$E$1:$P$1,0))*vlookup($B114,'Outdoor Crop Baseline'!$B:$C,2,false)/10^3*(1+index('Outdoor Crop Production NW'!$K$2:$O$137,match( $B114,'Outdoor Crop Production NW'!$D$2:$D$137,0),match( L$1,'Outdoor Crop Production NW'!$E$1:$I$1,0)))</f>
        <v>0</v>
      </c>
      <c r="M114" s="76">
        <f t="array" ref="M114">index('Outdoor Crop Seasonality'!$E$2:$P$138,match( $B114,'Outdoor Crop Seasonality'!$B$2:$B$138,0),match(M$2,'Outdoor Crop Seasonality'!$E$1:$P$1,0))*vlookup($B114,'Outdoor Crop Baseline'!$B:$C,2,false)/10^3*(1+index('Outdoor Crop Production NW'!$K$2:$O$137,match( $B114,'Outdoor Crop Production NW'!$D$2:$D$137,0),match( M$1,'Outdoor Crop Production NW'!$E$1:$I$1,0)))</f>
        <v>0</v>
      </c>
      <c r="N114" s="76">
        <f t="array" ref="N114">index('Outdoor Crop Seasonality'!$E$2:$P$138,match( $B114,'Outdoor Crop Seasonality'!$B$2:$B$138,0),match(N$2,'Outdoor Crop Seasonality'!$E$1:$P$1,0))*vlookup($B114,'Outdoor Crop Baseline'!$B:$C,2,false)/10^3*(1+index('Outdoor Crop Production NW'!$K$2:$O$137,match( $B114,'Outdoor Crop Production NW'!$D$2:$D$137,0),match( N$1,'Outdoor Crop Production NW'!$E$1:$I$1,0)))</f>
        <v>0</v>
      </c>
      <c r="O114" s="77">
        <f t="array" ref="O114">index('Outdoor Crop Seasonality'!$E$2:$P$138,match( $B114,'Outdoor Crop Seasonality'!$B$2:$B$138,0),match(O$2,'Outdoor Crop Seasonality'!$E$1:$P$1,0))*vlookup($B114,'Outdoor Crop Baseline'!$B:$C,2,false)/10^3*(1+index('Outdoor Crop Production NW'!$K$2:$O$137,match( $B114,'Outdoor Crop Production NW'!$D$2:$D$137,0),match( O$1,'Outdoor Crop Production NW'!$E$1:$I$1,0)))</f>
        <v>112.1588777</v>
      </c>
      <c r="P114" s="77">
        <f t="array" ref="P114">index('Outdoor Crop Seasonality'!$E$2:$P$138,match( $B114,'Outdoor Crop Seasonality'!$B$2:$B$138,0),match(P$2,'Outdoor Crop Seasonality'!$E$1:$P$1,0))*vlookup($B114,'Outdoor Crop Baseline'!$B:$C,2,false)/10^3*(1+index('Outdoor Crop Production NW'!$K$2:$O$137,match( $B114,'Outdoor Crop Production NW'!$D$2:$D$137,0),match( P$1,'Outdoor Crop Production NW'!$E$1:$I$1,0)))</f>
        <v>112.1588777</v>
      </c>
      <c r="Q114" s="77">
        <f t="array" ref="Q114">index('Outdoor Crop Seasonality'!$E$2:$P$138,match( $B114,'Outdoor Crop Seasonality'!$B$2:$B$138,0),match(Q$2,'Outdoor Crop Seasonality'!$E$1:$P$1,0))*vlookup($B114,'Outdoor Crop Baseline'!$B:$C,2,false)/10^3*(1+index('Outdoor Crop Production NW'!$K$2:$O$137,match( $B114,'Outdoor Crop Production NW'!$D$2:$D$137,0),match( Q$1,'Outdoor Crop Production NW'!$E$1:$I$1,0)))</f>
        <v>112.1588777</v>
      </c>
      <c r="R114" s="77">
        <f t="array" ref="R114">index('Outdoor Crop Seasonality'!$E$2:$P$138,match( $B114,'Outdoor Crop Seasonality'!$B$2:$B$138,0),match(R$2,'Outdoor Crop Seasonality'!$E$1:$P$1,0))*vlookup($B114,'Outdoor Crop Baseline'!$B:$C,2,false)/10^3*(1+index('Outdoor Crop Production NW'!$K$2:$O$137,match( $B114,'Outdoor Crop Production NW'!$D$2:$D$137,0),match( R$1,'Outdoor Crop Production NW'!$E$1:$I$1,0)))</f>
        <v>112.1588777</v>
      </c>
      <c r="S114" s="77">
        <f t="array" ref="S114">index('Outdoor Crop Seasonality'!$E$2:$P$138,match( $B114,'Outdoor Crop Seasonality'!$B$2:$B$138,0),match(S$2,'Outdoor Crop Seasonality'!$E$1:$P$1,0))*vlookup($B114,'Outdoor Crop Baseline'!$B:$C,2,false)/10^3*(1+index('Outdoor Crop Production NW'!$K$2:$O$137,match( $B114,'Outdoor Crop Production NW'!$D$2:$D$137,0),match( S$1,'Outdoor Crop Production NW'!$E$1:$I$1,0)))</f>
        <v>0</v>
      </c>
      <c r="T114" s="77">
        <f t="array" ref="T114">index('Outdoor Crop Seasonality'!$E$2:$P$138,match( $B114,'Outdoor Crop Seasonality'!$B$2:$B$138,0),match(T$2,'Outdoor Crop Seasonality'!$E$1:$P$1,0))*vlookup($B114,'Outdoor Crop Baseline'!$B:$C,2,false)/10^3*(1+index('Outdoor Crop Production NW'!$K$2:$O$137,match( $B114,'Outdoor Crop Production NW'!$D$2:$D$137,0),match( T$1,'Outdoor Crop Production NW'!$E$1:$I$1,0)))</f>
        <v>930.6947997</v>
      </c>
      <c r="U114" s="77">
        <f t="array" ref="U114">index('Outdoor Crop Seasonality'!$E$2:$P$138,match( $B114,'Outdoor Crop Seasonality'!$B$2:$B$138,0),match(U$2,'Outdoor Crop Seasonality'!$E$1:$P$1,0))*vlookup($B114,'Outdoor Crop Baseline'!$B:$C,2,false)/10^3*(1+index('Outdoor Crop Production NW'!$K$2:$O$137,match( $B114,'Outdoor Crop Production NW'!$D$2:$D$137,0),match( U$1,'Outdoor Crop Production NW'!$E$1:$I$1,0)))</f>
        <v>930.6947997</v>
      </c>
      <c r="V114" s="77">
        <f t="array" ref="V114">index('Outdoor Crop Seasonality'!$E$2:$P$138,match( $B114,'Outdoor Crop Seasonality'!$B$2:$B$138,0),match(V$2,'Outdoor Crop Seasonality'!$E$1:$P$1,0))*vlookup($B114,'Outdoor Crop Baseline'!$B:$C,2,false)/10^3*(1+index('Outdoor Crop Production NW'!$K$2:$O$137,match( $B114,'Outdoor Crop Production NW'!$D$2:$D$137,0),match( V$1,'Outdoor Crop Production NW'!$E$1:$I$1,0)))</f>
        <v>930.6947997</v>
      </c>
      <c r="W114" s="77">
        <f t="array" ref="W114">index('Outdoor Crop Seasonality'!$E$2:$P$138,match( $B114,'Outdoor Crop Seasonality'!$B$2:$B$138,0),match(W$2,'Outdoor Crop Seasonality'!$E$1:$P$1,0))*vlookup($B114,'Outdoor Crop Baseline'!$B:$C,2,false)/10^3*(1+index('Outdoor Crop Production NW'!$K$2:$O$137,match( $B114,'Outdoor Crop Production NW'!$D$2:$D$137,0),match( W$1,'Outdoor Crop Production NW'!$E$1:$I$1,0)))</f>
        <v>930.6947997</v>
      </c>
      <c r="X114" s="77">
        <f t="array" ref="X114">index('Outdoor Crop Seasonality'!$E$2:$P$138,match( $B114,'Outdoor Crop Seasonality'!$B$2:$B$138,0),match(X$2,'Outdoor Crop Seasonality'!$E$1:$P$1,0))*vlookup($B114,'Outdoor Crop Baseline'!$B:$C,2,false)/10^3*(1+index('Outdoor Crop Production NW'!$K$2:$O$137,match( $B114,'Outdoor Crop Production NW'!$D$2:$D$137,0),match( X$1,'Outdoor Crop Production NW'!$E$1:$I$1,0)))</f>
        <v>0</v>
      </c>
      <c r="Y114" s="77">
        <f t="array" ref="Y114">index('Outdoor Crop Seasonality'!$E$2:$P$138,match( $B114,'Outdoor Crop Seasonality'!$B$2:$B$138,0),match(Y$2,'Outdoor Crop Seasonality'!$E$1:$P$1,0))*vlookup($B114,'Outdoor Crop Baseline'!$B:$C,2,false)/10^3*(1+index('Outdoor Crop Production NW'!$K$2:$O$137,match( $B114,'Outdoor Crop Production NW'!$D$2:$D$137,0),match( Y$1,'Outdoor Crop Production NW'!$E$1:$I$1,0)))</f>
        <v>0</v>
      </c>
      <c r="Z114" s="77">
        <f t="array" ref="Z114">index('Outdoor Crop Seasonality'!$E$2:$P$138,match( $B114,'Outdoor Crop Seasonality'!$B$2:$B$138,0),match(Z$2,'Outdoor Crop Seasonality'!$E$1:$P$1,0))*vlookup($B114,'Outdoor Crop Baseline'!$B:$C,2,false)/10^3*(1+index('Outdoor Crop Production NW'!$K$2:$O$137,match( $B114,'Outdoor Crop Production NW'!$D$2:$D$137,0),match( Z$1,'Outdoor Crop Production NW'!$E$1:$I$1,0)))</f>
        <v>0</v>
      </c>
    </row>
    <row r="115">
      <c r="A115" s="13" t="s">
        <v>258</v>
      </c>
      <c r="B115" s="13" t="s">
        <v>259</v>
      </c>
      <c r="C115" s="76">
        <f t="array" ref="C115">index('Outdoor Crop Seasonality'!$E$2:$P$138,match( $B115,'Outdoor Crop Seasonality'!$B$2:$B$138,0),match(C$2,'Outdoor Crop Seasonality'!$E$1:$P$1,0))*vlookup($B115,'Outdoor Crop Baseline'!$B:$C,2,false)/10^3*(1+index('Outdoor Crop Production NW'!$K$2:$O$137,match( $B115,'Outdoor Crop Production NW'!$D$2:$D$137,0),match( C$1,'Outdoor Crop Production NW'!$E$1:$I$1,0)))</f>
        <v>0</v>
      </c>
      <c r="D115" s="76">
        <f t="array" ref="D115">index('Outdoor Crop Seasonality'!$E$2:$P$138,match( $B115,'Outdoor Crop Seasonality'!$B$2:$B$138,0),match(D$2,'Outdoor Crop Seasonality'!$E$1:$P$1,0))*vlookup($B115,'Outdoor Crop Baseline'!$B:$C,2,false)/10^3*(1+index('Outdoor Crop Production NW'!$K$2:$O$137,match( $B115,'Outdoor Crop Production NW'!$D$2:$D$137,0),match( D$1,'Outdoor Crop Production NW'!$E$1:$I$1,0)))</f>
        <v>0</v>
      </c>
      <c r="E115" s="76">
        <f t="array" ref="E115">index('Outdoor Crop Seasonality'!$E$2:$P$138,match( $B115,'Outdoor Crop Seasonality'!$B$2:$B$138,0),match(E$2,'Outdoor Crop Seasonality'!$E$1:$P$1,0))*vlookup($B115,'Outdoor Crop Baseline'!$B:$C,2,false)/10^3*(1+index('Outdoor Crop Production NW'!$K$2:$O$137,match( $B115,'Outdoor Crop Production NW'!$D$2:$D$137,0),match( E$1,'Outdoor Crop Production NW'!$E$1:$I$1,0)))</f>
        <v>791.0018791</v>
      </c>
      <c r="F115" s="76">
        <f t="array" ref="F115">index('Outdoor Crop Seasonality'!$E$2:$P$138,match( $B115,'Outdoor Crop Seasonality'!$B$2:$B$138,0),match(F$2,'Outdoor Crop Seasonality'!$E$1:$P$1,0))*vlookup($B115,'Outdoor Crop Baseline'!$B:$C,2,false)/10^3*(1+index('Outdoor Crop Production NW'!$K$2:$O$137,match( $B115,'Outdoor Crop Production NW'!$D$2:$D$137,0),match( F$1,'Outdoor Crop Production NW'!$E$1:$I$1,0)))</f>
        <v>791.0018791</v>
      </c>
      <c r="G115" s="76">
        <f t="array" ref="G115">index('Outdoor Crop Seasonality'!$E$2:$P$138,match( $B115,'Outdoor Crop Seasonality'!$B$2:$B$138,0),match(G$2,'Outdoor Crop Seasonality'!$E$1:$P$1,0))*vlookup($B115,'Outdoor Crop Baseline'!$B:$C,2,false)/10^3*(1+index('Outdoor Crop Production NW'!$K$2:$O$137,match( $B115,'Outdoor Crop Production NW'!$D$2:$D$137,0),match( G$1,'Outdoor Crop Production NW'!$E$1:$I$1,0)))</f>
        <v>791.0018791</v>
      </c>
      <c r="H115" s="76">
        <f t="array" ref="H115">index('Outdoor Crop Seasonality'!$E$2:$P$138,match( $B115,'Outdoor Crop Seasonality'!$B$2:$B$138,0),match(H$2,'Outdoor Crop Seasonality'!$E$1:$P$1,0))*vlookup($B115,'Outdoor Crop Baseline'!$B:$C,2,false)/10^3*(1+index('Outdoor Crop Production NW'!$K$2:$O$137,match( $B115,'Outdoor Crop Production NW'!$D$2:$D$137,0),match( H$1,'Outdoor Crop Production NW'!$E$1:$I$1,0)))</f>
        <v>1886.157944</v>
      </c>
      <c r="I115" s="76">
        <f t="array" ref="I115">index('Outdoor Crop Seasonality'!$E$2:$P$138,match( $B115,'Outdoor Crop Seasonality'!$B$2:$B$138,0),match(I$2,'Outdoor Crop Seasonality'!$E$1:$P$1,0))*vlookup($B115,'Outdoor Crop Baseline'!$B:$C,2,false)/10^3*(1+index('Outdoor Crop Production NW'!$K$2:$O$137,match( $B115,'Outdoor Crop Production NW'!$D$2:$D$137,0),match( I$1,'Outdoor Crop Production NW'!$E$1:$I$1,0)))</f>
        <v>1095.156064</v>
      </c>
      <c r="J115" s="76">
        <f t="array" ref="J115">index('Outdoor Crop Seasonality'!$E$2:$P$138,match( $B115,'Outdoor Crop Seasonality'!$B$2:$B$138,0),match(J$2,'Outdoor Crop Seasonality'!$E$1:$P$1,0))*vlookup($B115,'Outdoor Crop Baseline'!$B:$C,2,false)/10^3*(1+index('Outdoor Crop Production NW'!$K$2:$O$137,match( $B115,'Outdoor Crop Production NW'!$D$2:$D$137,0),match( J$1,'Outdoor Crop Production NW'!$E$1:$I$1,0)))</f>
        <v>1095.156064</v>
      </c>
      <c r="K115" s="76">
        <f t="array" ref="K115">index('Outdoor Crop Seasonality'!$E$2:$P$138,match( $B115,'Outdoor Crop Seasonality'!$B$2:$B$138,0),match(K$2,'Outdoor Crop Seasonality'!$E$1:$P$1,0))*vlookup($B115,'Outdoor Crop Baseline'!$B:$C,2,false)/10^3*(1+index('Outdoor Crop Production NW'!$K$2:$O$137,match( $B115,'Outdoor Crop Production NW'!$D$2:$D$137,0),match( K$1,'Outdoor Crop Production NW'!$E$1:$I$1,0)))</f>
        <v>1095.156064</v>
      </c>
      <c r="L115" s="76">
        <f t="array" ref="L115">index('Outdoor Crop Seasonality'!$E$2:$P$138,match( $B115,'Outdoor Crop Seasonality'!$B$2:$B$138,0),match(L$2,'Outdoor Crop Seasonality'!$E$1:$P$1,0))*vlookup($B115,'Outdoor Crop Baseline'!$B:$C,2,false)/10^3*(1+index('Outdoor Crop Production NW'!$K$2:$O$137,match( $B115,'Outdoor Crop Production NW'!$D$2:$D$137,0),match( L$1,'Outdoor Crop Production NW'!$E$1:$I$1,0)))</f>
        <v>0</v>
      </c>
      <c r="M115" s="76">
        <f t="array" ref="M115">index('Outdoor Crop Seasonality'!$E$2:$P$138,match( $B115,'Outdoor Crop Seasonality'!$B$2:$B$138,0),match(M$2,'Outdoor Crop Seasonality'!$E$1:$P$1,0))*vlookup($B115,'Outdoor Crop Baseline'!$B:$C,2,false)/10^3*(1+index('Outdoor Crop Production NW'!$K$2:$O$137,match( $B115,'Outdoor Crop Production NW'!$D$2:$D$137,0),match( M$1,'Outdoor Crop Production NW'!$E$1:$I$1,0)))</f>
        <v>0</v>
      </c>
      <c r="N115" s="76">
        <f t="array" ref="N115">index('Outdoor Crop Seasonality'!$E$2:$P$138,match( $B115,'Outdoor Crop Seasonality'!$B$2:$B$138,0),match(N$2,'Outdoor Crop Seasonality'!$E$1:$P$1,0))*vlookup($B115,'Outdoor Crop Baseline'!$B:$C,2,false)/10^3*(1+index('Outdoor Crop Production NW'!$K$2:$O$137,match( $B115,'Outdoor Crop Production NW'!$D$2:$D$137,0),match( N$1,'Outdoor Crop Production NW'!$E$1:$I$1,0)))</f>
        <v>0</v>
      </c>
      <c r="O115" s="77">
        <f t="array" ref="O115">index('Outdoor Crop Seasonality'!$E$2:$P$138,match( $B115,'Outdoor Crop Seasonality'!$B$2:$B$138,0),match(O$2,'Outdoor Crop Seasonality'!$E$1:$P$1,0))*vlookup($B115,'Outdoor Crop Baseline'!$B:$C,2,false)/10^3*(1+index('Outdoor Crop Production NW'!$K$2:$O$137,match( $B115,'Outdoor Crop Production NW'!$D$2:$D$137,0),match( O$1,'Outdoor Crop Production NW'!$E$1:$I$1,0)))</f>
        <v>0</v>
      </c>
      <c r="P115" s="77">
        <f t="array" ref="P115">index('Outdoor Crop Seasonality'!$E$2:$P$138,match( $B115,'Outdoor Crop Seasonality'!$B$2:$B$138,0),match(P$2,'Outdoor Crop Seasonality'!$E$1:$P$1,0))*vlookup($B115,'Outdoor Crop Baseline'!$B:$C,2,false)/10^3*(1+index('Outdoor Crop Production NW'!$K$2:$O$137,match( $B115,'Outdoor Crop Production NW'!$D$2:$D$137,0),match( P$1,'Outdoor Crop Production NW'!$E$1:$I$1,0)))</f>
        <v>0</v>
      </c>
      <c r="Q115" s="77">
        <f t="array" ref="Q115">index('Outdoor Crop Seasonality'!$E$2:$P$138,match( $B115,'Outdoor Crop Seasonality'!$B$2:$B$138,0),match(Q$2,'Outdoor Crop Seasonality'!$E$1:$P$1,0))*vlookup($B115,'Outdoor Crop Baseline'!$B:$C,2,false)/10^3*(1+index('Outdoor Crop Production NW'!$K$2:$O$137,match( $B115,'Outdoor Crop Production NW'!$D$2:$D$137,0),match( Q$1,'Outdoor Crop Production NW'!$E$1:$I$1,0)))</f>
        <v>283.1618038</v>
      </c>
      <c r="R115" s="77">
        <f t="array" ref="R115">index('Outdoor Crop Seasonality'!$E$2:$P$138,match( $B115,'Outdoor Crop Seasonality'!$B$2:$B$138,0),match(R$2,'Outdoor Crop Seasonality'!$E$1:$P$1,0))*vlookup($B115,'Outdoor Crop Baseline'!$B:$C,2,false)/10^3*(1+index('Outdoor Crop Production NW'!$K$2:$O$137,match( $B115,'Outdoor Crop Production NW'!$D$2:$D$137,0),match( R$1,'Outdoor Crop Production NW'!$E$1:$I$1,0)))</f>
        <v>283.1618038</v>
      </c>
      <c r="S115" s="77">
        <f t="array" ref="S115">index('Outdoor Crop Seasonality'!$E$2:$P$138,match( $B115,'Outdoor Crop Seasonality'!$B$2:$B$138,0),match(S$2,'Outdoor Crop Seasonality'!$E$1:$P$1,0))*vlookup($B115,'Outdoor Crop Baseline'!$B:$C,2,false)/10^3*(1+index('Outdoor Crop Production NW'!$K$2:$O$137,match( $B115,'Outdoor Crop Production NW'!$D$2:$D$137,0),match( S$1,'Outdoor Crop Production NW'!$E$1:$I$1,0)))</f>
        <v>283.1618038</v>
      </c>
      <c r="T115" s="77">
        <f t="array" ref="T115">index('Outdoor Crop Seasonality'!$E$2:$P$138,match( $B115,'Outdoor Crop Seasonality'!$B$2:$B$138,0),match(T$2,'Outdoor Crop Seasonality'!$E$1:$P$1,0))*vlookup($B115,'Outdoor Crop Baseline'!$B:$C,2,false)/10^3*(1+index('Outdoor Crop Production NW'!$K$2:$O$137,match( $B115,'Outdoor Crop Production NW'!$D$2:$D$137,0),match( T$1,'Outdoor Crop Production NW'!$E$1:$I$1,0)))</f>
        <v>675.2043195</v>
      </c>
      <c r="U115" s="77">
        <f t="array" ref="U115">index('Outdoor Crop Seasonality'!$E$2:$P$138,match( $B115,'Outdoor Crop Seasonality'!$B$2:$B$138,0),match(U$2,'Outdoor Crop Seasonality'!$E$1:$P$1,0))*vlookup($B115,'Outdoor Crop Baseline'!$B:$C,2,false)/10^3*(1+index('Outdoor Crop Production NW'!$K$2:$O$137,match( $B115,'Outdoor Crop Production NW'!$D$2:$D$137,0),match( U$1,'Outdoor Crop Production NW'!$E$1:$I$1,0)))</f>
        <v>392.0425157</v>
      </c>
      <c r="V115" s="77">
        <f t="array" ref="V115">index('Outdoor Crop Seasonality'!$E$2:$P$138,match( $B115,'Outdoor Crop Seasonality'!$B$2:$B$138,0),match(V$2,'Outdoor Crop Seasonality'!$E$1:$P$1,0))*vlookup($B115,'Outdoor Crop Baseline'!$B:$C,2,false)/10^3*(1+index('Outdoor Crop Production NW'!$K$2:$O$137,match( $B115,'Outdoor Crop Production NW'!$D$2:$D$137,0),match( V$1,'Outdoor Crop Production NW'!$E$1:$I$1,0)))</f>
        <v>392.0425157</v>
      </c>
      <c r="W115" s="77">
        <f t="array" ref="W115">index('Outdoor Crop Seasonality'!$E$2:$P$138,match( $B115,'Outdoor Crop Seasonality'!$B$2:$B$138,0),match(W$2,'Outdoor Crop Seasonality'!$E$1:$P$1,0))*vlookup($B115,'Outdoor Crop Baseline'!$B:$C,2,false)/10^3*(1+index('Outdoor Crop Production NW'!$K$2:$O$137,match( $B115,'Outdoor Crop Production NW'!$D$2:$D$137,0),match( W$1,'Outdoor Crop Production NW'!$E$1:$I$1,0)))</f>
        <v>392.0425157</v>
      </c>
      <c r="X115" s="77">
        <f t="array" ref="X115">index('Outdoor Crop Seasonality'!$E$2:$P$138,match( $B115,'Outdoor Crop Seasonality'!$B$2:$B$138,0),match(X$2,'Outdoor Crop Seasonality'!$E$1:$P$1,0))*vlookup($B115,'Outdoor Crop Baseline'!$B:$C,2,false)/10^3*(1+index('Outdoor Crop Production NW'!$K$2:$O$137,match( $B115,'Outdoor Crop Production NW'!$D$2:$D$137,0),match( X$1,'Outdoor Crop Production NW'!$E$1:$I$1,0)))</f>
        <v>0</v>
      </c>
      <c r="Y115" s="77">
        <f t="array" ref="Y115">index('Outdoor Crop Seasonality'!$E$2:$P$138,match( $B115,'Outdoor Crop Seasonality'!$B$2:$B$138,0),match(Y$2,'Outdoor Crop Seasonality'!$E$1:$P$1,0))*vlookup($B115,'Outdoor Crop Baseline'!$B:$C,2,false)/10^3*(1+index('Outdoor Crop Production NW'!$K$2:$O$137,match( $B115,'Outdoor Crop Production NW'!$D$2:$D$137,0),match( Y$1,'Outdoor Crop Production NW'!$E$1:$I$1,0)))</f>
        <v>0</v>
      </c>
      <c r="Z115" s="77">
        <f t="array" ref="Z115">index('Outdoor Crop Seasonality'!$E$2:$P$138,match( $B115,'Outdoor Crop Seasonality'!$B$2:$B$138,0),match(Z$2,'Outdoor Crop Seasonality'!$E$1:$P$1,0))*vlookup($B115,'Outdoor Crop Baseline'!$B:$C,2,false)/10^3*(1+index('Outdoor Crop Production NW'!$K$2:$O$137,match( $B115,'Outdoor Crop Production NW'!$D$2:$D$137,0),match( Z$1,'Outdoor Crop Production NW'!$E$1:$I$1,0)))</f>
        <v>0</v>
      </c>
    </row>
    <row r="116">
      <c r="A116" s="13" t="s">
        <v>260</v>
      </c>
      <c r="B116" s="13" t="s">
        <v>261</v>
      </c>
      <c r="C116" s="76">
        <f t="array" ref="C116">index('Outdoor Crop Seasonality'!$E$2:$P$138,match( $B116,'Outdoor Crop Seasonality'!$B$2:$B$138,0),match(C$2,'Outdoor Crop Seasonality'!$E$1:$P$1,0))*vlookup($B116,'Outdoor Crop Baseline'!$B:$C,2,false)/10^3*(1+index('Outdoor Crop Production NW'!$K$2:$O$137,match( $B116,'Outdoor Crop Production NW'!$D$2:$D$137,0),match( C$1,'Outdoor Crop Production NW'!$E$1:$I$1,0)))</f>
        <v>0.3889837865</v>
      </c>
      <c r="D116" s="76">
        <f t="array" ref="D116">index('Outdoor Crop Seasonality'!$E$2:$P$138,match( $B116,'Outdoor Crop Seasonality'!$B$2:$B$138,0),match(D$2,'Outdoor Crop Seasonality'!$E$1:$P$1,0))*vlookup($B116,'Outdoor Crop Baseline'!$B:$C,2,false)/10^3*(1+index('Outdoor Crop Production NW'!$K$2:$O$137,match( $B116,'Outdoor Crop Production NW'!$D$2:$D$137,0),match( D$1,'Outdoor Crop Production NW'!$E$1:$I$1,0)))</f>
        <v>0.3889837865</v>
      </c>
      <c r="E116" s="76">
        <f t="array" ref="E116">index('Outdoor Crop Seasonality'!$E$2:$P$138,match( $B116,'Outdoor Crop Seasonality'!$B$2:$B$138,0),match(E$2,'Outdoor Crop Seasonality'!$E$1:$P$1,0))*vlookup($B116,'Outdoor Crop Baseline'!$B:$C,2,false)/10^3*(1+index('Outdoor Crop Production NW'!$K$2:$O$137,match( $B116,'Outdoor Crop Production NW'!$D$2:$D$137,0),match( E$1,'Outdoor Crop Production NW'!$E$1:$I$1,0)))</f>
        <v>0.3889837865</v>
      </c>
      <c r="F116" s="76">
        <f t="array" ref="F116">index('Outdoor Crop Seasonality'!$E$2:$P$138,match( $B116,'Outdoor Crop Seasonality'!$B$2:$B$138,0),match(F$2,'Outdoor Crop Seasonality'!$E$1:$P$1,0))*vlookup($B116,'Outdoor Crop Baseline'!$B:$C,2,false)/10^3*(1+index('Outdoor Crop Production NW'!$K$2:$O$137,match( $B116,'Outdoor Crop Production NW'!$D$2:$D$137,0),match( F$1,'Outdoor Crop Production NW'!$E$1:$I$1,0)))</f>
        <v>0.3889837865</v>
      </c>
      <c r="G116" s="76">
        <f t="array" ref="G116">index('Outdoor Crop Seasonality'!$E$2:$P$138,match( $B116,'Outdoor Crop Seasonality'!$B$2:$B$138,0),match(G$2,'Outdoor Crop Seasonality'!$E$1:$P$1,0))*vlookup($B116,'Outdoor Crop Baseline'!$B:$C,2,false)/10^3*(1+index('Outdoor Crop Production NW'!$K$2:$O$137,match( $B116,'Outdoor Crop Production NW'!$D$2:$D$137,0),match( G$1,'Outdoor Crop Production NW'!$E$1:$I$1,0)))</f>
        <v>0</v>
      </c>
      <c r="H116" s="76">
        <f t="array" ref="H116">index('Outdoor Crop Seasonality'!$E$2:$P$138,match( $B116,'Outdoor Crop Seasonality'!$B$2:$B$138,0),match(H$2,'Outdoor Crop Seasonality'!$E$1:$P$1,0))*vlookup($B116,'Outdoor Crop Baseline'!$B:$C,2,false)/10^3*(1+index('Outdoor Crop Production NW'!$K$2:$O$137,match( $B116,'Outdoor Crop Production NW'!$D$2:$D$137,0),match( H$1,'Outdoor Crop Production NW'!$E$1:$I$1,0)))</f>
        <v>0</v>
      </c>
      <c r="I116" s="76">
        <f t="array" ref="I116">index('Outdoor Crop Seasonality'!$E$2:$P$138,match( $B116,'Outdoor Crop Seasonality'!$B$2:$B$138,0),match(I$2,'Outdoor Crop Seasonality'!$E$1:$P$1,0))*vlookup($B116,'Outdoor Crop Baseline'!$B:$C,2,false)/10^3*(1+index('Outdoor Crop Production NW'!$K$2:$O$137,match( $B116,'Outdoor Crop Production NW'!$D$2:$D$137,0),match( I$1,'Outdoor Crop Production NW'!$E$1:$I$1,0)))</f>
        <v>0</v>
      </c>
      <c r="J116" s="76">
        <f t="array" ref="J116">index('Outdoor Crop Seasonality'!$E$2:$P$138,match( $B116,'Outdoor Crop Seasonality'!$B$2:$B$138,0),match(J$2,'Outdoor Crop Seasonality'!$E$1:$P$1,0))*vlookup($B116,'Outdoor Crop Baseline'!$B:$C,2,false)/10^3*(1+index('Outdoor Crop Production NW'!$K$2:$O$137,match( $B116,'Outdoor Crop Production NW'!$D$2:$D$137,0),match( J$1,'Outdoor Crop Production NW'!$E$1:$I$1,0)))</f>
        <v>0</v>
      </c>
      <c r="K116" s="76">
        <f t="array" ref="K116">index('Outdoor Crop Seasonality'!$E$2:$P$138,match( $B116,'Outdoor Crop Seasonality'!$B$2:$B$138,0),match(K$2,'Outdoor Crop Seasonality'!$E$1:$P$1,0))*vlookup($B116,'Outdoor Crop Baseline'!$B:$C,2,false)/10^3*(1+index('Outdoor Crop Production NW'!$K$2:$O$137,match( $B116,'Outdoor Crop Production NW'!$D$2:$D$137,0),match( K$1,'Outdoor Crop Production NW'!$E$1:$I$1,0)))</f>
        <v>75.34494388</v>
      </c>
      <c r="L116" s="76">
        <f t="array" ref="L116">index('Outdoor Crop Seasonality'!$E$2:$P$138,match( $B116,'Outdoor Crop Seasonality'!$B$2:$B$138,0),match(L$2,'Outdoor Crop Seasonality'!$E$1:$P$1,0))*vlookup($B116,'Outdoor Crop Baseline'!$B:$C,2,false)/10^3*(1+index('Outdoor Crop Production NW'!$K$2:$O$137,match( $B116,'Outdoor Crop Production NW'!$D$2:$D$137,0),match( L$1,'Outdoor Crop Production NW'!$E$1:$I$1,0)))</f>
        <v>75.34494388</v>
      </c>
      <c r="M116" s="76">
        <f t="array" ref="M116">index('Outdoor Crop Seasonality'!$E$2:$P$138,match( $B116,'Outdoor Crop Seasonality'!$B$2:$B$138,0),match(M$2,'Outdoor Crop Seasonality'!$E$1:$P$1,0))*vlookup($B116,'Outdoor Crop Baseline'!$B:$C,2,false)/10^3*(1+index('Outdoor Crop Production NW'!$K$2:$O$137,match( $B116,'Outdoor Crop Production NW'!$D$2:$D$137,0),match( M$1,'Outdoor Crop Production NW'!$E$1:$I$1,0)))</f>
        <v>75.34494388</v>
      </c>
      <c r="N116" s="76">
        <f t="array" ref="N116">index('Outdoor Crop Seasonality'!$E$2:$P$138,match( $B116,'Outdoor Crop Seasonality'!$B$2:$B$138,0),match(N$2,'Outdoor Crop Seasonality'!$E$1:$P$1,0))*vlookup($B116,'Outdoor Crop Baseline'!$B:$C,2,false)/10^3*(1+index('Outdoor Crop Production NW'!$K$2:$O$137,match( $B116,'Outdoor Crop Production NW'!$D$2:$D$137,0),match( N$1,'Outdoor Crop Production NW'!$E$1:$I$1,0)))</f>
        <v>75.34494388</v>
      </c>
      <c r="O116" s="77">
        <f t="array" ref="O116">index('Outdoor Crop Seasonality'!$E$2:$P$138,match( $B116,'Outdoor Crop Seasonality'!$B$2:$B$138,0),match(O$2,'Outdoor Crop Seasonality'!$E$1:$P$1,0))*vlookup($B116,'Outdoor Crop Baseline'!$B:$C,2,false)/10^3*(1+index('Outdoor Crop Production NW'!$K$2:$O$137,match( $B116,'Outdoor Crop Production NW'!$D$2:$D$137,0),match( O$1,'Outdoor Crop Production NW'!$E$1:$I$1,0)))</f>
        <v>0.3249510737</v>
      </c>
      <c r="P116" s="77">
        <f t="array" ref="P116">index('Outdoor Crop Seasonality'!$E$2:$P$138,match( $B116,'Outdoor Crop Seasonality'!$B$2:$B$138,0),match(P$2,'Outdoor Crop Seasonality'!$E$1:$P$1,0))*vlookup($B116,'Outdoor Crop Baseline'!$B:$C,2,false)/10^3*(1+index('Outdoor Crop Production NW'!$K$2:$O$137,match( $B116,'Outdoor Crop Production NW'!$D$2:$D$137,0),match( P$1,'Outdoor Crop Production NW'!$E$1:$I$1,0)))</f>
        <v>0.3249510737</v>
      </c>
      <c r="Q116" s="77">
        <f t="array" ref="Q116">index('Outdoor Crop Seasonality'!$E$2:$P$138,match( $B116,'Outdoor Crop Seasonality'!$B$2:$B$138,0),match(Q$2,'Outdoor Crop Seasonality'!$E$1:$P$1,0))*vlookup($B116,'Outdoor Crop Baseline'!$B:$C,2,false)/10^3*(1+index('Outdoor Crop Production NW'!$K$2:$O$137,match( $B116,'Outdoor Crop Production NW'!$D$2:$D$137,0),match( Q$1,'Outdoor Crop Production NW'!$E$1:$I$1,0)))</f>
        <v>0.3249510737</v>
      </c>
      <c r="R116" s="77">
        <f t="array" ref="R116">index('Outdoor Crop Seasonality'!$E$2:$P$138,match( $B116,'Outdoor Crop Seasonality'!$B$2:$B$138,0),match(R$2,'Outdoor Crop Seasonality'!$E$1:$P$1,0))*vlookup($B116,'Outdoor Crop Baseline'!$B:$C,2,false)/10^3*(1+index('Outdoor Crop Production NW'!$K$2:$O$137,match( $B116,'Outdoor Crop Production NW'!$D$2:$D$137,0),match( R$1,'Outdoor Crop Production NW'!$E$1:$I$1,0)))</f>
        <v>0.3249510737</v>
      </c>
      <c r="S116" s="77">
        <f t="array" ref="S116">index('Outdoor Crop Seasonality'!$E$2:$P$138,match( $B116,'Outdoor Crop Seasonality'!$B$2:$B$138,0),match(S$2,'Outdoor Crop Seasonality'!$E$1:$P$1,0))*vlookup($B116,'Outdoor Crop Baseline'!$B:$C,2,false)/10^3*(1+index('Outdoor Crop Production NW'!$K$2:$O$137,match( $B116,'Outdoor Crop Production NW'!$D$2:$D$137,0),match( S$1,'Outdoor Crop Production NW'!$E$1:$I$1,0)))</f>
        <v>0</v>
      </c>
      <c r="T116" s="77">
        <f t="array" ref="T116">index('Outdoor Crop Seasonality'!$E$2:$P$138,match( $B116,'Outdoor Crop Seasonality'!$B$2:$B$138,0),match(T$2,'Outdoor Crop Seasonality'!$E$1:$P$1,0))*vlookup($B116,'Outdoor Crop Baseline'!$B:$C,2,false)/10^3*(1+index('Outdoor Crop Production NW'!$K$2:$O$137,match( $B116,'Outdoor Crop Production NW'!$D$2:$D$137,0),match( T$1,'Outdoor Crop Production NW'!$E$1:$I$1,0)))</f>
        <v>0</v>
      </c>
      <c r="U116" s="77">
        <f t="array" ref="U116">index('Outdoor Crop Seasonality'!$E$2:$P$138,match( $B116,'Outdoor Crop Seasonality'!$B$2:$B$138,0),match(U$2,'Outdoor Crop Seasonality'!$E$1:$P$1,0))*vlookup($B116,'Outdoor Crop Baseline'!$B:$C,2,false)/10^3*(1+index('Outdoor Crop Production NW'!$K$2:$O$137,match( $B116,'Outdoor Crop Production NW'!$D$2:$D$137,0),match( U$1,'Outdoor Crop Production NW'!$E$1:$I$1,0)))</f>
        <v>0</v>
      </c>
      <c r="V116" s="77">
        <f t="array" ref="V116">index('Outdoor Crop Seasonality'!$E$2:$P$138,match( $B116,'Outdoor Crop Seasonality'!$B$2:$B$138,0),match(V$2,'Outdoor Crop Seasonality'!$E$1:$P$1,0))*vlookup($B116,'Outdoor Crop Baseline'!$B:$C,2,false)/10^3*(1+index('Outdoor Crop Production NW'!$K$2:$O$137,match( $B116,'Outdoor Crop Production NW'!$D$2:$D$137,0),match( V$1,'Outdoor Crop Production NW'!$E$1:$I$1,0)))</f>
        <v>0</v>
      </c>
      <c r="W116" s="77">
        <f t="array" ref="W116">index('Outdoor Crop Seasonality'!$E$2:$P$138,match( $B116,'Outdoor Crop Seasonality'!$B$2:$B$138,0),match(W$2,'Outdoor Crop Seasonality'!$E$1:$P$1,0))*vlookup($B116,'Outdoor Crop Baseline'!$B:$C,2,false)/10^3*(1+index('Outdoor Crop Production NW'!$K$2:$O$137,match( $B116,'Outdoor Crop Production NW'!$D$2:$D$137,0),match( W$1,'Outdoor Crop Production NW'!$E$1:$I$1,0)))</f>
        <v>62.94200751</v>
      </c>
      <c r="X116" s="77">
        <f t="array" ref="X116">index('Outdoor Crop Seasonality'!$E$2:$P$138,match( $B116,'Outdoor Crop Seasonality'!$B$2:$B$138,0),match(X$2,'Outdoor Crop Seasonality'!$E$1:$P$1,0))*vlookup($B116,'Outdoor Crop Baseline'!$B:$C,2,false)/10^3*(1+index('Outdoor Crop Production NW'!$K$2:$O$137,match( $B116,'Outdoor Crop Production NW'!$D$2:$D$137,0),match( X$1,'Outdoor Crop Production NW'!$E$1:$I$1,0)))</f>
        <v>62.94200751</v>
      </c>
      <c r="Y116" s="77">
        <f t="array" ref="Y116">index('Outdoor Crop Seasonality'!$E$2:$P$138,match( $B116,'Outdoor Crop Seasonality'!$B$2:$B$138,0),match(Y$2,'Outdoor Crop Seasonality'!$E$1:$P$1,0))*vlookup($B116,'Outdoor Crop Baseline'!$B:$C,2,false)/10^3*(1+index('Outdoor Crop Production NW'!$K$2:$O$137,match( $B116,'Outdoor Crop Production NW'!$D$2:$D$137,0),match( Y$1,'Outdoor Crop Production NW'!$E$1:$I$1,0)))</f>
        <v>62.94200751</v>
      </c>
      <c r="Z116" s="77">
        <f t="array" ref="Z116">index('Outdoor Crop Seasonality'!$E$2:$P$138,match( $B116,'Outdoor Crop Seasonality'!$B$2:$B$138,0),match(Z$2,'Outdoor Crop Seasonality'!$E$1:$P$1,0))*vlookup($B116,'Outdoor Crop Baseline'!$B:$C,2,false)/10^3*(1+index('Outdoor Crop Production NW'!$K$2:$O$137,match( $B116,'Outdoor Crop Production NW'!$D$2:$D$137,0),match( Z$1,'Outdoor Crop Production NW'!$E$1:$I$1,0)))</f>
        <v>62.94200751</v>
      </c>
    </row>
    <row r="117">
      <c r="A117" s="13" t="s">
        <v>262</v>
      </c>
      <c r="B117" s="13" t="s">
        <v>263</v>
      </c>
      <c r="C117" s="76">
        <f t="array" ref="C117">index('Outdoor Crop Seasonality'!$E$2:$P$138,match( $B117,'Outdoor Crop Seasonality'!$B$2:$B$138,0),match(C$2,'Outdoor Crop Seasonality'!$E$1:$P$1,0))*vlookup($B117,'Outdoor Crop Baseline'!$B:$C,2,false)/10^3*(1+index('Outdoor Crop Production NW'!$K$2:$O$137,match( $B117,'Outdoor Crop Production NW'!$D$2:$D$137,0),match( C$1,'Outdoor Crop Production NW'!$E$1:$I$1,0)))</f>
        <v>0</v>
      </c>
      <c r="D117" s="76">
        <f t="array" ref="D117">index('Outdoor Crop Seasonality'!$E$2:$P$138,match( $B117,'Outdoor Crop Seasonality'!$B$2:$B$138,0),match(D$2,'Outdoor Crop Seasonality'!$E$1:$P$1,0))*vlookup($B117,'Outdoor Crop Baseline'!$B:$C,2,false)/10^3*(1+index('Outdoor Crop Production NW'!$K$2:$O$137,match( $B117,'Outdoor Crop Production NW'!$D$2:$D$137,0),match( D$1,'Outdoor Crop Production NW'!$E$1:$I$1,0)))</f>
        <v>0</v>
      </c>
      <c r="E117" s="76">
        <f t="array" ref="E117">index('Outdoor Crop Seasonality'!$E$2:$P$138,match( $B117,'Outdoor Crop Seasonality'!$B$2:$B$138,0),match(E$2,'Outdoor Crop Seasonality'!$E$1:$P$1,0))*vlookup($B117,'Outdoor Crop Baseline'!$B:$C,2,false)/10^3*(1+index('Outdoor Crop Production NW'!$K$2:$O$137,match( $B117,'Outdoor Crop Production NW'!$D$2:$D$137,0),match( E$1,'Outdoor Crop Production NW'!$E$1:$I$1,0)))</f>
        <v>0</v>
      </c>
      <c r="F117" s="76">
        <f t="array" ref="F117">index('Outdoor Crop Seasonality'!$E$2:$P$138,match( $B117,'Outdoor Crop Seasonality'!$B$2:$B$138,0),match(F$2,'Outdoor Crop Seasonality'!$E$1:$P$1,0))*vlookup($B117,'Outdoor Crop Baseline'!$B:$C,2,false)/10^3*(1+index('Outdoor Crop Production NW'!$K$2:$O$137,match( $B117,'Outdoor Crop Production NW'!$D$2:$D$137,0),match( F$1,'Outdoor Crop Production NW'!$E$1:$I$1,0)))</f>
        <v>0</v>
      </c>
      <c r="G117" s="76">
        <f t="array" ref="G117">index('Outdoor Crop Seasonality'!$E$2:$P$138,match( $B117,'Outdoor Crop Seasonality'!$B$2:$B$138,0),match(G$2,'Outdoor Crop Seasonality'!$E$1:$P$1,0))*vlookup($B117,'Outdoor Crop Baseline'!$B:$C,2,false)/10^3*(1+index('Outdoor Crop Production NW'!$K$2:$O$137,match( $B117,'Outdoor Crop Production NW'!$D$2:$D$137,0),match( G$1,'Outdoor Crop Production NW'!$E$1:$I$1,0)))</f>
        <v>0</v>
      </c>
      <c r="H117" s="76">
        <f t="array" ref="H117">index('Outdoor Crop Seasonality'!$E$2:$P$138,match( $B117,'Outdoor Crop Seasonality'!$B$2:$B$138,0),match(H$2,'Outdoor Crop Seasonality'!$E$1:$P$1,0))*vlookup($B117,'Outdoor Crop Baseline'!$B:$C,2,false)/10^3*(1+index('Outdoor Crop Production NW'!$K$2:$O$137,match( $B117,'Outdoor Crop Production NW'!$D$2:$D$137,0),match( H$1,'Outdoor Crop Production NW'!$E$1:$I$1,0)))</f>
        <v>0</v>
      </c>
      <c r="I117" s="76">
        <f t="array" ref="I117">index('Outdoor Crop Seasonality'!$E$2:$P$138,match( $B117,'Outdoor Crop Seasonality'!$B$2:$B$138,0),match(I$2,'Outdoor Crop Seasonality'!$E$1:$P$1,0))*vlookup($B117,'Outdoor Crop Baseline'!$B:$C,2,false)/10^3*(1+index('Outdoor Crop Production NW'!$K$2:$O$137,match( $B117,'Outdoor Crop Production NW'!$D$2:$D$137,0),match( I$1,'Outdoor Crop Production NW'!$E$1:$I$1,0)))</f>
        <v>0</v>
      </c>
      <c r="J117" s="76">
        <f t="array" ref="J117">index('Outdoor Crop Seasonality'!$E$2:$P$138,match( $B117,'Outdoor Crop Seasonality'!$B$2:$B$138,0),match(J$2,'Outdoor Crop Seasonality'!$E$1:$P$1,0))*vlookup($B117,'Outdoor Crop Baseline'!$B:$C,2,false)/10^3*(1+index('Outdoor Crop Production NW'!$K$2:$O$137,match( $B117,'Outdoor Crop Production NW'!$D$2:$D$137,0),match( J$1,'Outdoor Crop Production NW'!$E$1:$I$1,0)))</f>
        <v>0</v>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K$1,'Outdoor Crop Production NW'!$E$1:$I$1,0)))</f>
        <v>0</v>
      </c>
      <c r="L117" s="76">
        <f t="array" ref="L117">index('Outdoor Crop Seasonality'!$E$2:$P$138,match( $B117,'Outdoor Crop Seasonality'!$B$2:$B$138,0),match(L$2,'Outdoor Crop Seasonality'!$E$1:$P$1,0))*vlookup($B117,'Outdoor Crop Baseline'!$B:$C,2,false)/10^3*(1+index('Outdoor Crop Production NW'!$K$2:$O$137,match( $B117,'Outdoor Crop Production NW'!$D$2:$D$137,0),match( L$1,'Outdoor Crop Production NW'!$E$1:$I$1,0)))</f>
        <v>0</v>
      </c>
      <c r="M117" s="76">
        <f t="array" ref="M117">index('Outdoor Crop Seasonality'!$E$2:$P$138,match( $B117,'Outdoor Crop Seasonality'!$B$2:$B$138,0),match(M$2,'Outdoor Crop Seasonality'!$E$1:$P$1,0))*vlookup($B117,'Outdoor Crop Baseline'!$B:$C,2,false)/10^3*(1+index('Outdoor Crop Production NW'!$K$2:$O$137,match( $B117,'Outdoor Crop Production NW'!$D$2:$D$137,0),match( M$1,'Outdoor Crop Production NW'!$E$1:$I$1,0)))</f>
        <v>0</v>
      </c>
      <c r="N117" s="76">
        <f t="array" ref="N117">index('Outdoor Crop Seasonality'!$E$2:$P$138,match( $B117,'Outdoor Crop Seasonality'!$B$2:$B$138,0),match(N$2,'Outdoor Crop Seasonality'!$E$1:$P$1,0))*vlookup($B117,'Outdoor Crop Baseline'!$B:$C,2,false)/10^3*(1+index('Outdoor Crop Production NW'!$K$2:$O$137,match( $B117,'Outdoor Crop Production NW'!$D$2:$D$137,0),match( N$1,'Outdoor Crop Production NW'!$E$1:$I$1,0)))</f>
        <v>0</v>
      </c>
      <c r="O117" s="77">
        <f t="array" ref="O117">index('Outdoor Crop Seasonality'!$E$2:$P$138,match( $B117,'Outdoor Crop Seasonality'!$B$2:$B$138,0),match(O$2,'Outdoor Crop Seasonality'!$E$1:$P$1,0))*vlookup($B117,'Outdoor Crop Baseline'!$B:$C,2,false)/10^3*(1+index('Outdoor Crop Production NW'!$K$2:$O$137,match( $B117,'Outdoor Crop Production NW'!$D$2:$D$137,0),match( O$1,'Outdoor Crop Production NW'!$E$1:$I$1,0)))</f>
        <v>0</v>
      </c>
      <c r="P117" s="77">
        <f t="array" ref="P117">index('Outdoor Crop Seasonality'!$E$2:$P$138,match( $B117,'Outdoor Crop Seasonality'!$B$2:$B$138,0),match(P$2,'Outdoor Crop Seasonality'!$E$1:$P$1,0))*vlookup($B117,'Outdoor Crop Baseline'!$B:$C,2,false)/10^3*(1+index('Outdoor Crop Production NW'!$K$2:$O$137,match( $B117,'Outdoor Crop Production NW'!$D$2:$D$137,0),match( P$1,'Outdoor Crop Production NW'!$E$1:$I$1,0)))</f>
        <v>0</v>
      </c>
      <c r="Q117" s="77">
        <f t="array" ref="Q117">index('Outdoor Crop Seasonality'!$E$2:$P$138,match( $B117,'Outdoor Crop Seasonality'!$B$2:$B$138,0),match(Q$2,'Outdoor Crop Seasonality'!$E$1:$P$1,0))*vlookup($B117,'Outdoor Crop Baseline'!$B:$C,2,false)/10^3*(1+index('Outdoor Crop Production NW'!$K$2:$O$137,match( $B117,'Outdoor Crop Production NW'!$D$2:$D$137,0),match( Q$1,'Outdoor Crop Production NW'!$E$1:$I$1,0)))</f>
        <v>0</v>
      </c>
      <c r="R117" s="77">
        <f t="array" ref="R117">index('Outdoor Crop Seasonality'!$E$2:$P$138,match( $B117,'Outdoor Crop Seasonality'!$B$2:$B$138,0),match(R$2,'Outdoor Crop Seasonality'!$E$1:$P$1,0))*vlookup($B117,'Outdoor Crop Baseline'!$B:$C,2,false)/10^3*(1+index('Outdoor Crop Production NW'!$K$2:$O$137,match( $B117,'Outdoor Crop Production NW'!$D$2:$D$137,0),match( R$1,'Outdoor Crop Production NW'!$E$1:$I$1,0)))</f>
        <v>0</v>
      </c>
      <c r="S117" s="77">
        <f t="array" ref="S117">index('Outdoor Crop Seasonality'!$E$2:$P$138,match( $B117,'Outdoor Crop Seasonality'!$B$2:$B$138,0),match(S$2,'Outdoor Crop Seasonality'!$E$1:$P$1,0))*vlookup($B117,'Outdoor Crop Baseline'!$B:$C,2,false)/10^3*(1+index('Outdoor Crop Production NW'!$K$2:$O$137,match( $B117,'Outdoor Crop Production NW'!$D$2:$D$137,0),match( S$1,'Outdoor Crop Production NW'!$E$1:$I$1,0)))</f>
        <v>0</v>
      </c>
      <c r="T117" s="77">
        <f t="array" ref="T117">index('Outdoor Crop Seasonality'!$E$2:$P$138,match( $B117,'Outdoor Crop Seasonality'!$B$2:$B$138,0),match(T$2,'Outdoor Crop Seasonality'!$E$1:$P$1,0))*vlookup($B117,'Outdoor Crop Baseline'!$B:$C,2,false)/10^3*(1+index('Outdoor Crop Production NW'!$K$2:$O$137,match( $B117,'Outdoor Crop Production NW'!$D$2:$D$137,0),match( T$1,'Outdoor Crop Production NW'!$E$1:$I$1,0)))</f>
        <v>0</v>
      </c>
      <c r="U117" s="77">
        <f t="array" ref="U117">index('Outdoor Crop Seasonality'!$E$2:$P$138,match( $B117,'Outdoor Crop Seasonality'!$B$2:$B$138,0),match(U$2,'Outdoor Crop Seasonality'!$E$1:$P$1,0))*vlookup($B117,'Outdoor Crop Baseline'!$B:$C,2,false)/10^3*(1+index('Outdoor Crop Production NW'!$K$2:$O$137,match( $B117,'Outdoor Crop Production NW'!$D$2:$D$137,0),match( U$1,'Outdoor Crop Production NW'!$E$1:$I$1,0)))</f>
        <v>0</v>
      </c>
      <c r="V117" s="77">
        <f t="array" ref="V117">index('Outdoor Crop Seasonality'!$E$2:$P$138,match( $B117,'Outdoor Crop Seasonality'!$B$2:$B$138,0),match(V$2,'Outdoor Crop Seasonality'!$E$1:$P$1,0))*vlookup($B117,'Outdoor Crop Baseline'!$B:$C,2,false)/10^3*(1+index('Outdoor Crop Production NW'!$K$2:$O$137,match( $B117,'Outdoor Crop Production NW'!$D$2:$D$137,0),match( V$1,'Outdoor Crop Production NW'!$E$1:$I$1,0)))</f>
        <v>0</v>
      </c>
      <c r="W117" s="77">
        <f t="array" ref="W117">index('Outdoor Crop Seasonality'!$E$2:$P$138,match( $B117,'Outdoor Crop Seasonality'!$B$2:$B$138,0),match(W$2,'Outdoor Crop Seasonality'!$E$1:$P$1,0))*vlookup($B117,'Outdoor Crop Baseline'!$B:$C,2,false)/10^3*(1+index('Outdoor Crop Production NW'!$K$2:$O$137,match( $B117,'Outdoor Crop Production NW'!$D$2:$D$137,0),match( W$1,'Outdoor Crop Production NW'!$E$1:$I$1,0)))</f>
        <v>0</v>
      </c>
      <c r="X117" s="77">
        <f t="array" ref="X117">index('Outdoor Crop Seasonality'!$E$2:$P$138,match( $B117,'Outdoor Crop Seasonality'!$B$2:$B$138,0),match(X$2,'Outdoor Crop Seasonality'!$E$1:$P$1,0))*vlookup($B117,'Outdoor Crop Baseline'!$B:$C,2,false)/10^3*(1+index('Outdoor Crop Production NW'!$K$2:$O$137,match( $B117,'Outdoor Crop Production NW'!$D$2:$D$137,0),match( X$1,'Outdoor Crop Production NW'!$E$1:$I$1,0)))</f>
        <v>0</v>
      </c>
      <c r="Y117" s="77">
        <f t="array" ref="Y117">index('Outdoor Crop Seasonality'!$E$2:$P$138,match( $B117,'Outdoor Crop Seasonality'!$B$2:$B$138,0),match(Y$2,'Outdoor Crop Seasonality'!$E$1:$P$1,0))*vlookup($B117,'Outdoor Crop Baseline'!$B:$C,2,false)/10^3*(1+index('Outdoor Crop Production NW'!$K$2:$O$137,match( $B117,'Outdoor Crop Production NW'!$D$2:$D$137,0),match( Y$1,'Outdoor Crop Production NW'!$E$1:$I$1,0)))</f>
        <v>0</v>
      </c>
      <c r="Z117" s="77">
        <f t="array" ref="Z117">index('Outdoor Crop Seasonality'!$E$2:$P$138,match( $B117,'Outdoor Crop Seasonality'!$B$2:$B$138,0),match(Z$2,'Outdoor Crop Seasonality'!$E$1:$P$1,0))*vlookup($B117,'Outdoor Crop Baseline'!$B:$C,2,false)/10^3*(1+index('Outdoor Crop Production NW'!$K$2:$O$137,match( $B117,'Outdoor Crop Production NW'!$D$2:$D$137,0),match( Z$1,'Outdoor Crop Production NW'!$E$1:$I$1,0)))</f>
        <v>0</v>
      </c>
    </row>
    <row r="118">
      <c r="A118" s="13" t="s">
        <v>264</v>
      </c>
      <c r="B118" s="13" t="s">
        <v>265</v>
      </c>
      <c r="C118" s="76">
        <f t="array" ref="C118">index('Outdoor Crop Seasonality'!$E$2:$P$138,match( $B118,'Outdoor Crop Seasonality'!$B$2:$B$138,0),match(C$2,'Outdoor Crop Seasonality'!$E$1:$P$1,0))*vlookup($B118,'Outdoor Crop Baseline'!$B:$C,2,false)/10^3*(1+index('Outdoor Crop Production NW'!$K$2:$O$137,match( $B118,'Outdoor Crop Production NW'!$D$2:$D$137,0),match( C$1,'Outdoor Crop Production NW'!$E$1:$I$1,0)))</f>
        <v>1.350763646</v>
      </c>
      <c r="D118" s="76">
        <f t="array" ref="D118">index('Outdoor Crop Seasonality'!$E$2:$P$138,match( $B118,'Outdoor Crop Seasonality'!$B$2:$B$138,0),match(D$2,'Outdoor Crop Seasonality'!$E$1:$P$1,0))*vlookup($B118,'Outdoor Crop Baseline'!$B:$C,2,false)/10^3*(1+index('Outdoor Crop Production NW'!$K$2:$O$137,match( $B118,'Outdoor Crop Production NW'!$D$2:$D$137,0),match( D$1,'Outdoor Crop Production NW'!$E$1:$I$1,0)))</f>
        <v>1.350763646</v>
      </c>
      <c r="E118" s="76">
        <f t="array" ref="E118">index('Outdoor Crop Seasonality'!$E$2:$P$138,match( $B118,'Outdoor Crop Seasonality'!$B$2:$B$138,0),match(E$2,'Outdoor Crop Seasonality'!$E$1:$P$1,0))*vlookup($B118,'Outdoor Crop Baseline'!$B:$C,2,false)/10^3*(1+index('Outdoor Crop Production NW'!$K$2:$O$137,match( $B118,'Outdoor Crop Production NW'!$D$2:$D$137,0),match( E$1,'Outdoor Crop Production NW'!$E$1:$I$1,0)))</f>
        <v>49.48713827</v>
      </c>
      <c r="F118" s="76">
        <f t="array" ref="F118">index('Outdoor Crop Seasonality'!$E$2:$P$138,match( $B118,'Outdoor Crop Seasonality'!$B$2:$B$138,0),match(F$2,'Outdoor Crop Seasonality'!$E$1:$P$1,0))*vlookup($B118,'Outdoor Crop Baseline'!$B:$C,2,false)/10^3*(1+index('Outdoor Crop Production NW'!$K$2:$O$137,match( $B118,'Outdoor Crop Production NW'!$D$2:$D$137,0),match( F$1,'Outdoor Crop Production NW'!$E$1:$I$1,0)))</f>
        <v>49.48713827</v>
      </c>
      <c r="G118" s="76">
        <f t="array" ref="G118">index('Outdoor Crop Seasonality'!$E$2:$P$138,match( $B118,'Outdoor Crop Seasonality'!$B$2:$B$138,0),match(G$2,'Outdoor Crop Seasonality'!$E$1:$P$1,0))*vlookup($B118,'Outdoor Crop Baseline'!$B:$C,2,false)/10^3*(1+index('Outdoor Crop Production NW'!$K$2:$O$137,match( $B118,'Outdoor Crop Production NW'!$D$2:$D$137,0),match( G$1,'Outdoor Crop Production NW'!$E$1:$I$1,0)))</f>
        <v>48.13637463</v>
      </c>
      <c r="H118" s="76">
        <f t="array" ref="H118">index('Outdoor Crop Seasonality'!$E$2:$P$138,match( $B118,'Outdoor Crop Seasonality'!$B$2:$B$138,0),match(H$2,'Outdoor Crop Seasonality'!$E$1:$P$1,0))*vlookup($B118,'Outdoor Crop Baseline'!$B:$C,2,false)/10^3*(1+index('Outdoor Crop Production NW'!$K$2:$O$137,match( $B118,'Outdoor Crop Production NW'!$D$2:$D$137,0),match( H$1,'Outdoor Crop Production NW'!$E$1:$I$1,0)))</f>
        <v>48.13637463</v>
      </c>
      <c r="I118" s="76">
        <f t="array" ref="I118">index('Outdoor Crop Seasonality'!$E$2:$P$138,match( $B118,'Outdoor Crop Seasonality'!$B$2:$B$138,0),match(I$2,'Outdoor Crop Seasonality'!$E$1:$P$1,0))*vlookup($B118,'Outdoor Crop Baseline'!$B:$C,2,false)/10^3*(1+index('Outdoor Crop Production NW'!$K$2:$O$137,match( $B118,'Outdoor Crop Production NW'!$D$2:$D$137,0),match( I$1,'Outdoor Crop Production NW'!$E$1:$I$1,0)))</f>
        <v>0</v>
      </c>
      <c r="J118" s="76">
        <f t="array" ref="J118">index('Outdoor Crop Seasonality'!$E$2:$P$138,match( $B118,'Outdoor Crop Seasonality'!$B$2:$B$138,0),match(J$2,'Outdoor Crop Seasonality'!$E$1:$P$1,0))*vlookup($B118,'Outdoor Crop Baseline'!$B:$C,2,false)/10^3*(1+index('Outdoor Crop Production NW'!$K$2:$O$137,match( $B118,'Outdoor Crop Production NW'!$D$2:$D$137,0),match( J$1,'Outdoor Crop Production NW'!$E$1:$I$1,0)))</f>
        <v>0</v>
      </c>
      <c r="K118" s="76">
        <f t="array" ref="K118">index('Outdoor Crop Seasonality'!$E$2:$P$138,match( $B118,'Outdoor Crop Seasonality'!$B$2:$B$138,0),match(K$2,'Outdoor Crop Seasonality'!$E$1:$P$1,0))*vlookup($B118,'Outdoor Crop Baseline'!$B:$C,2,false)/10^3*(1+index('Outdoor Crop Production NW'!$K$2:$O$137,match( $B118,'Outdoor Crop Production NW'!$D$2:$D$137,0),match( K$1,'Outdoor Crop Production NW'!$E$1:$I$1,0)))</f>
        <v>0.03911951857</v>
      </c>
      <c r="L118" s="76">
        <f t="array" ref="L118">index('Outdoor Crop Seasonality'!$E$2:$P$138,match( $B118,'Outdoor Crop Seasonality'!$B$2:$B$138,0),match(L$2,'Outdoor Crop Seasonality'!$E$1:$P$1,0))*vlookup($B118,'Outdoor Crop Baseline'!$B:$C,2,false)/10^3*(1+index('Outdoor Crop Production NW'!$K$2:$O$137,match( $B118,'Outdoor Crop Production NW'!$D$2:$D$137,0),match( L$1,'Outdoor Crop Production NW'!$E$1:$I$1,0)))</f>
        <v>0.03911951857</v>
      </c>
      <c r="M118" s="76">
        <f t="array" ref="M118">index('Outdoor Crop Seasonality'!$E$2:$P$138,match( $B118,'Outdoor Crop Seasonality'!$B$2:$B$138,0),match(M$2,'Outdoor Crop Seasonality'!$E$1:$P$1,0))*vlookup($B118,'Outdoor Crop Baseline'!$B:$C,2,false)/10^3*(1+index('Outdoor Crop Production NW'!$K$2:$O$137,match( $B118,'Outdoor Crop Production NW'!$D$2:$D$137,0),match( M$1,'Outdoor Crop Production NW'!$E$1:$I$1,0)))</f>
        <v>0.03911951857</v>
      </c>
      <c r="N118" s="76">
        <f t="array" ref="N118">index('Outdoor Crop Seasonality'!$E$2:$P$138,match( $B118,'Outdoor Crop Seasonality'!$B$2:$B$138,0),match(N$2,'Outdoor Crop Seasonality'!$E$1:$P$1,0))*vlookup($B118,'Outdoor Crop Baseline'!$B:$C,2,false)/10^3*(1+index('Outdoor Crop Production NW'!$K$2:$O$137,match( $B118,'Outdoor Crop Production NW'!$D$2:$D$137,0),match( N$1,'Outdoor Crop Production NW'!$E$1:$I$1,0)))</f>
        <v>0.03911951857</v>
      </c>
      <c r="O118" s="77">
        <f t="array" ref="O118">index('Outdoor Crop Seasonality'!$E$2:$P$138,match( $B118,'Outdoor Crop Seasonality'!$B$2:$B$138,0),match(O$2,'Outdoor Crop Seasonality'!$E$1:$P$1,0))*vlookup($B118,'Outdoor Crop Baseline'!$B:$C,2,false)/10^3*(1+index('Outdoor Crop Production NW'!$K$2:$O$137,match( $B118,'Outdoor Crop Production NW'!$D$2:$D$137,0),match( O$1,'Outdoor Crop Production NW'!$E$1:$I$1,0)))</f>
        <v>0.5336926251</v>
      </c>
      <c r="P118" s="77">
        <f t="array" ref="P118">index('Outdoor Crop Seasonality'!$E$2:$P$138,match( $B118,'Outdoor Crop Seasonality'!$B$2:$B$138,0),match(P$2,'Outdoor Crop Seasonality'!$E$1:$P$1,0))*vlookup($B118,'Outdoor Crop Baseline'!$B:$C,2,false)/10^3*(1+index('Outdoor Crop Production NW'!$K$2:$O$137,match( $B118,'Outdoor Crop Production NW'!$D$2:$D$137,0),match( P$1,'Outdoor Crop Production NW'!$E$1:$I$1,0)))</f>
        <v>0.5336926251</v>
      </c>
      <c r="Q118" s="77">
        <f t="array" ref="Q118">index('Outdoor Crop Seasonality'!$E$2:$P$138,match( $B118,'Outdoor Crop Seasonality'!$B$2:$B$138,0),match(Q$2,'Outdoor Crop Seasonality'!$E$1:$P$1,0))*vlookup($B118,'Outdoor Crop Baseline'!$B:$C,2,false)/10^3*(1+index('Outdoor Crop Production NW'!$K$2:$O$137,match( $B118,'Outdoor Crop Production NW'!$D$2:$D$137,0),match( Q$1,'Outdoor Crop Production NW'!$E$1:$I$1,0)))</f>
        <v>19.55258481</v>
      </c>
      <c r="R118" s="77">
        <f t="array" ref="R118">index('Outdoor Crop Seasonality'!$E$2:$P$138,match( $B118,'Outdoor Crop Seasonality'!$B$2:$B$138,0),match(R$2,'Outdoor Crop Seasonality'!$E$1:$P$1,0))*vlookup($B118,'Outdoor Crop Baseline'!$B:$C,2,false)/10^3*(1+index('Outdoor Crop Production NW'!$K$2:$O$137,match( $B118,'Outdoor Crop Production NW'!$D$2:$D$137,0),match( R$1,'Outdoor Crop Production NW'!$E$1:$I$1,0)))</f>
        <v>19.55258481</v>
      </c>
      <c r="S118" s="77">
        <f t="array" ref="S118">index('Outdoor Crop Seasonality'!$E$2:$P$138,match( $B118,'Outdoor Crop Seasonality'!$B$2:$B$138,0),match(S$2,'Outdoor Crop Seasonality'!$E$1:$P$1,0))*vlookup($B118,'Outdoor Crop Baseline'!$B:$C,2,false)/10^3*(1+index('Outdoor Crop Production NW'!$K$2:$O$137,match( $B118,'Outdoor Crop Production NW'!$D$2:$D$137,0),match( S$1,'Outdoor Crop Production NW'!$E$1:$I$1,0)))</f>
        <v>19.01889218</v>
      </c>
      <c r="T118" s="77">
        <f t="array" ref="T118">index('Outdoor Crop Seasonality'!$E$2:$P$138,match( $B118,'Outdoor Crop Seasonality'!$B$2:$B$138,0),match(T$2,'Outdoor Crop Seasonality'!$E$1:$P$1,0))*vlookup($B118,'Outdoor Crop Baseline'!$B:$C,2,false)/10^3*(1+index('Outdoor Crop Production NW'!$K$2:$O$137,match( $B118,'Outdoor Crop Production NW'!$D$2:$D$137,0),match( T$1,'Outdoor Crop Production NW'!$E$1:$I$1,0)))</f>
        <v>19.01889218</v>
      </c>
      <c r="U118" s="77">
        <f t="array" ref="U118">index('Outdoor Crop Seasonality'!$E$2:$P$138,match( $B118,'Outdoor Crop Seasonality'!$B$2:$B$138,0),match(U$2,'Outdoor Crop Seasonality'!$E$1:$P$1,0))*vlookup($B118,'Outdoor Crop Baseline'!$B:$C,2,false)/10^3*(1+index('Outdoor Crop Production NW'!$K$2:$O$137,match( $B118,'Outdoor Crop Production NW'!$D$2:$D$137,0),match( U$1,'Outdoor Crop Production NW'!$E$1:$I$1,0)))</f>
        <v>0</v>
      </c>
      <c r="V118" s="77">
        <f t="array" ref="V118">index('Outdoor Crop Seasonality'!$E$2:$P$138,match( $B118,'Outdoor Crop Seasonality'!$B$2:$B$138,0),match(V$2,'Outdoor Crop Seasonality'!$E$1:$P$1,0))*vlookup($B118,'Outdoor Crop Baseline'!$B:$C,2,false)/10^3*(1+index('Outdoor Crop Production NW'!$K$2:$O$137,match( $B118,'Outdoor Crop Production NW'!$D$2:$D$137,0),match( V$1,'Outdoor Crop Production NW'!$E$1:$I$1,0)))</f>
        <v>0</v>
      </c>
      <c r="W118" s="77">
        <f t="array" ref="W118">index('Outdoor Crop Seasonality'!$E$2:$P$138,match( $B118,'Outdoor Crop Seasonality'!$B$2:$B$138,0),match(W$2,'Outdoor Crop Seasonality'!$E$1:$P$1,0))*vlookup($B118,'Outdoor Crop Baseline'!$B:$C,2,false)/10^3*(1+index('Outdoor Crop Production NW'!$K$2:$O$137,match( $B118,'Outdoor Crop Production NW'!$D$2:$D$137,0),match( W$1,'Outdoor Crop Production NW'!$E$1:$I$1,0)))</f>
        <v>0.01545629291</v>
      </c>
      <c r="X118" s="77">
        <f t="array" ref="X118">index('Outdoor Crop Seasonality'!$E$2:$P$138,match( $B118,'Outdoor Crop Seasonality'!$B$2:$B$138,0),match(X$2,'Outdoor Crop Seasonality'!$E$1:$P$1,0))*vlookup($B118,'Outdoor Crop Baseline'!$B:$C,2,false)/10^3*(1+index('Outdoor Crop Production NW'!$K$2:$O$137,match( $B118,'Outdoor Crop Production NW'!$D$2:$D$137,0),match( X$1,'Outdoor Crop Production NW'!$E$1:$I$1,0)))</f>
        <v>0.01545629291</v>
      </c>
      <c r="Y118" s="77">
        <f t="array" ref="Y118">index('Outdoor Crop Seasonality'!$E$2:$P$138,match( $B118,'Outdoor Crop Seasonality'!$B$2:$B$138,0),match(Y$2,'Outdoor Crop Seasonality'!$E$1:$P$1,0))*vlookup($B118,'Outdoor Crop Baseline'!$B:$C,2,false)/10^3*(1+index('Outdoor Crop Production NW'!$K$2:$O$137,match( $B118,'Outdoor Crop Production NW'!$D$2:$D$137,0),match( Y$1,'Outdoor Crop Production NW'!$E$1:$I$1,0)))</f>
        <v>0.01545629291</v>
      </c>
      <c r="Z118" s="77">
        <f t="array" ref="Z118">index('Outdoor Crop Seasonality'!$E$2:$P$138,match( $B118,'Outdoor Crop Seasonality'!$B$2:$B$138,0),match(Z$2,'Outdoor Crop Seasonality'!$E$1:$P$1,0))*vlookup($B118,'Outdoor Crop Baseline'!$B:$C,2,false)/10^3*(1+index('Outdoor Crop Production NW'!$K$2:$O$137,match( $B118,'Outdoor Crop Production NW'!$D$2:$D$137,0),match( Z$1,'Outdoor Crop Production NW'!$E$1:$I$1,0)))</f>
        <v>0.01545629291</v>
      </c>
    </row>
    <row r="119">
      <c r="A119" s="13" t="s">
        <v>268</v>
      </c>
      <c r="B119" s="13" t="s">
        <v>269</v>
      </c>
      <c r="C119" s="76">
        <f t="array" ref="C119">index('Outdoor Crop Seasonality'!$E$2:$P$138,match( $B119,'Outdoor Crop Seasonality'!$B$2:$B$138,0),match(C$2,'Outdoor Crop Seasonality'!$E$1:$P$1,0))*vlookup($B119,'Outdoor Crop Baseline'!$B:$C,2,false)/10^3*(1+index('Outdoor Crop Production NW'!$K$2:$O$137,match( $B119,'Outdoor Crop Production NW'!$D$2:$D$137,0),match( C$1,'Outdoor Crop Production NW'!$E$1:$I$1,0)))</f>
        <v>0</v>
      </c>
      <c r="D119" s="76">
        <f t="array" ref="D119">index('Outdoor Crop Seasonality'!$E$2:$P$138,match( $B119,'Outdoor Crop Seasonality'!$B$2:$B$138,0),match(D$2,'Outdoor Crop Seasonality'!$E$1:$P$1,0))*vlookup($B119,'Outdoor Crop Baseline'!$B:$C,2,false)/10^3*(1+index('Outdoor Crop Production NW'!$K$2:$O$137,match( $B119,'Outdoor Crop Production NW'!$D$2:$D$137,0),match( D$1,'Outdoor Crop Production NW'!$E$1:$I$1,0)))</f>
        <v>0</v>
      </c>
      <c r="E119" s="76">
        <f t="array" ref="E119">index('Outdoor Crop Seasonality'!$E$2:$P$138,match( $B119,'Outdoor Crop Seasonality'!$B$2:$B$138,0),match(E$2,'Outdoor Crop Seasonality'!$E$1:$P$1,0))*vlookup($B119,'Outdoor Crop Baseline'!$B:$C,2,false)/10^3*(1+index('Outdoor Crop Production NW'!$K$2:$O$137,match( $B119,'Outdoor Crop Production NW'!$D$2:$D$137,0),match( E$1,'Outdoor Crop Production NW'!$E$1:$I$1,0)))</f>
        <v>3.844279145</v>
      </c>
      <c r="F119" s="76">
        <f t="array" ref="F119">index('Outdoor Crop Seasonality'!$E$2:$P$138,match( $B119,'Outdoor Crop Seasonality'!$B$2:$B$138,0),match(F$2,'Outdoor Crop Seasonality'!$E$1:$P$1,0))*vlookup($B119,'Outdoor Crop Baseline'!$B:$C,2,false)/10^3*(1+index('Outdoor Crop Production NW'!$K$2:$O$137,match( $B119,'Outdoor Crop Production NW'!$D$2:$D$137,0),match( F$1,'Outdoor Crop Production NW'!$E$1:$I$1,0)))</f>
        <v>3.844279145</v>
      </c>
      <c r="G119" s="76">
        <f t="array" ref="G119">index('Outdoor Crop Seasonality'!$E$2:$P$138,match( $B119,'Outdoor Crop Seasonality'!$B$2:$B$138,0),match(G$2,'Outdoor Crop Seasonality'!$E$1:$P$1,0))*vlookup($B119,'Outdoor Crop Baseline'!$B:$C,2,false)/10^3*(1+index('Outdoor Crop Production NW'!$K$2:$O$137,match( $B119,'Outdoor Crop Production NW'!$D$2:$D$137,0),match( G$1,'Outdoor Crop Production NW'!$E$1:$I$1,0)))</f>
        <v>3.844279145</v>
      </c>
      <c r="H119" s="76">
        <f t="array" ref="H119">index('Outdoor Crop Seasonality'!$E$2:$P$138,match( $B119,'Outdoor Crop Seasonality'!$B$2:$B$138,0),match(H$2,'Outdoor Crop Seasonality'!$E$1:$P$1,0))*vlookup($B119,'Outdoor Crop Baseline'!$B:$C,2,false)/10^3*(1+index('Outdoor Crop Production NW'!$K$2:$O$137,match( $B119,'Outdoor Crop Production NW'!$D$2:$D$137,0),match( H$1,'Outdoor Crop Production NW'!$E$1:$I$1,0)))</f>
        <v>3.844279145</v>
      </c>
      <c r="I119" s="76">
        <f t="array" ref="I119">index('Outdoor Crop Seasonality'!$E$2:$P$138,match( $B119,'Outdoor Crop Seasonality'!$B$2:$B$138,0),match(I$2,'Outdoor Crop Seasonality'!$E$1:$P$1,0))*vlookup($B119,'Outdoor Crop Baseline'!$B:$C,2,false)/10^3*(1+index('Outdoor Crop Production NW'!$K$2:$O$137,match( $B119,'Outdoor Crop Production NW'!$D$2:$D$137,0),match( I$1,'Outdoor Crop Production NW'!$E$1:$I$1,0)))</f>
        <v>0</v>
      </c>
      <c r="J119" s="76">
        <f t="array" ref="J119">index('Outdoor Crop Seasonality'!$E$2:$P$138,match( $B119,'Outdoor Crop Seasonality'!$B$2:$B$138,0),match(J$2,'Outdoor Crop Seasonality'!$E$1:$P$1,0))*vlookup($B119,'Outdoor Crop Baseline'!$B:$C,2,false)/10^3*(1+index('Outdoor Crop Production NW'!$K$2:$O$137,match( $B119,'Outdoor Crop Production NW'!$D$2:$D$137,0),match( J$1,'Outdoor Crop Production NW'!$E$1:$I$1,0)))</f>
        <v>0</v>
      </c>
      <c r="K119" s="76">
        <f t="array" ref="K119">index('Outdoor Crop Seasonality'!$E$2:$P$138,match( $B119,'Outdoor Crop Seasonality'!$B$2:$B$138,0),match(K$2,'Outdoor Crop Seasonality'!$E$1:$P$1,0))*vlookup($B119,'Outdoor Crop Baseline'!$B:$C,2,false)/10^3*(1+index('Outdoor Crop Production NW'!$K$2:$O$137,match( $B119,'Outdoor Crop Production NW'!$D$2:$D$137,0),match( K$1,'Outdoor Crop Production NW'!$E$1:$I$1,0)))</f>
        <v>0</v>
      </c>
      <c r="L119" s="76">
        <f t="array" ref="L119">index('Outdoor Crop Seasonality'!$E$2:$P$138,match( $B119,'Outdoor Crop Seasonality'!$B$2:$B$138,0),match(L$2,'Outdoor Crop Seasonality'!$E$1:$P$1,0))*vlookup($B119,'Outdoor Crop Baseline'!$B:$C,2,false)/10^3*(1+index('Outdoor Crop Production NW'!$K$2:$O$137,match( $B119,'Outdoor Crop Production NW'!$D$2:$D$137,0),match( L$1,'Outdoor Crop Production NW'!$E$1:$I$1,0)))</f>
        <v>0</v>
      </c>
      <c r="M119" s="76">
        <f t="array" ref="M119">index('Outdoor Crop Seasonality'!$E$2:$P$138,match( $B119,'Outdoor Crop Seasonality'!$B$2:$B$138,0),match(M$2,'Outdoor Crop Seasonality'!$E$1:$P$1,0))*vlookup($B119,'Outdoor Crop Baseline'!$B:$C,2,false)/10^3*(1+index('Outdoor Crop Production NW'!$K$2:$O$137,match( $B119,'Outdoor Crop Production NW'!$D$2:$D$137,0),match( M$1,'Outdoor Crop Production NW'!$E$1:$I$1,0)))</f>
        <v>0</v>
      </c>
      <c r="N119" s="76">
        <f t="array" ref="N119">index('Outdoor Crop Seasonality'!$E$2:$P$138,match( $B119,'Outdoor Crop Seasonality'!$B$2:$B$138,0),match(N$2,'Outdoor Crop Seasonality'!$E$1:$P$1,0))*vlookup($B119,'Outdoor Crop Baseline'!$B:$C,2,false)/10^3*(1+index('Outdoor Crop Production NW'!$K$2:$O$137,match( $B119,'Outdoor Crop Production NW'!$D$2:$D$137,0),match( N$1,'Outdoor Crop Production NW'!$E$1:$I$1,0)))</f>
        <v>0</v>
      </c>
      <c r="O119" s="77">
        <f t="array" ref="O119">index('Outdoor Crop Seasonality'!$E$2:$P$138,match( $B119,'Outdoor Crop Seasonality'!$B$2:$B$138,0),match(O$2,'Outdoor Crop Seasonality'!$E$1:$P$1,0))*vlookup($B119,'Outdoor Crop Baseline'!$B:$C,2,false)/10^3*(1+index('Outdoor Crop Production NW'!$K$2:$O$137,match( $B119,'Outdoor Crop Production NW'!$D$2:$D$137,0),match( O$1,'Outdoor Crop Production NW'!$E$1:$I$1,0)))</f>
        <v>0</v>
      </c>
      <c r="P119" s="77">
        <f t="array" ref="P119">index('Outdoor Crop Seasonality'!$E$2:$P$138,match( $B119,'Outdoor Crop Seasonality'!$B$2:$B$138,0),match(P$2,'Outdoor Crop Seasonality'!$E$1:$P$1,0))*vlookup($B119,'Outdoor Crop Baseline'!$B:$C,2,false)/10^3*(1+index('Outdoor Crop Production NW'!$K$2:$O$137,match( $B119,'Outdoor Crop Production NW'!$D$2:$D$137,0),match( P$1,'Outdoor Crop Production NW'!$E$1:$I$1,0)))</f>
        <v>0</v>
      </c>
      <c r="Q119" s="77">
        <f t="array" ref="Q119">index('Outdoor Crop Seasonality'!$E$2:$P$138,match( $B119,'Outdoor Crop Seasonality'!$B$2:$B$138,0),match(Q$2,'Outdoor Crop Seasonality'!$E$1:$P$1,0))*vlookup($B119,'Outdoor Crop Baseline'!$B:$C,2,false)/10^3*(1+index('Outdoor Crop Production NW'!$K$2:$O$137,match( $B119,'Outdoor Crop Production NW'!$D$2:$D$137,0),match( Q$1,'Outdoor Crop Production NW'!$E$1:$I$1,0)))</f>
        <v>0</v>
      </c>
      <c r="R119" s="77">
        <f t="array" ref="R119">index('Outdoor Crop Seasonality'!$E$2:$P$138,match( $B119,'Outdoor Crop Seasonality'!$B$2:$B$138,0),match(R$2,'Outdoor Crop Seasonality'!$E$1:$P$1,0))*vlookup($B119,'Outdoor Crop Baseline'!$B:$C,2,false)/10^3*(1+index('Outdoor Crop Production NW'!$K$2:$O$137,match( $B119,'Outdoor Crop Production NW'!$D$2:$D$137,0),match( R$1,'Outdoor Crop Production NW'!$E$1:$I$1,0)))</f>
        <v>0</v>
      </c>
      <c r="S119" s="77">
        <f t="array" ref="S119">index('Outdoor Crop Seasonality'!$E$2:$P$138,match( $B119,'Outdoor Crop Seasonality'!$B$2:$B$138,0),match(S$2,'Outdoor Crop Seasonality'!$E$1:$P$1,0))*vlookup($B119,'Outdoor Crop Baseline'!$B:$C,2,false)/10^3*(1+index('Outdoor Crop Production NW'!$K$2:$O$137,match( $B119,'Outdoor Crop Production NW'!$D$2:$D$137,0),match( S$1,'Outdoor Crop Production NW'!$E$1:$I$1,0)))</f>
        <v>0</v>
      </c>
      <c r="T119" s="77">
        <f t="array" ref="T119">index('Outdoor Crop Seasonality'!$E$2:$P$138,match( $B119,'Outdoor Crop Seasonality'!$B$2:$B$138,0),match(T$2,'Outdoor Crop Seasonality'!$E$1:$P$1,0))*vlookup($B119,'Outdoor Crop Baseline'!$B:$C,2,false)/10^3*(1+index('Outdoor Crop Production NW'!$K$2:$O$137,match( $B119,'Outdoor Crop Production NW'!$D$2:$D$137,0),match( T$1,'Outdoor Crop Production NW'!$E$1:$I$1,0)))</f>
        <v>0</v>
      </c>
      <c r="U119" s="77">
        <f t="array" ref="U119">index('Outdoor Crop Seasonality'!$E$2:$P$138,match( $B119,'Outdoor Crop Seasonality'!$B$2:$B$138,0),match(U$2,'Outdoor Crop Seasonality'!$E$1:$P$1,0))*vlookup($B119,'Outdoor Crop Baseline'!$B:$C,2,false)/10^3*(1+index('Outdoor Crop Production NW'!$K$2:$O$137,match( $B119,'Outdoor Crop Production NW'!$D$2:$D$137,0),match( U$1,'Outdoor Crop Production NW'!$E$1:$I$1,0)))</f>
        <v>0</v>
      </c>
      <c r="V119" s="77">
        <f t="array" ref="V119">index('Outdoor Crop Seasonality'!$E$2:$P$138,match( $B119,'Outdoor Crop Seasonality'!$B$2:$B$138,0),match(V$2,'Outdoor Crop Seasonality'!$E$1:$P$1,0))*vlookup($B119,'Outdoor Crop Baseline'!$B:$C,2,false)/10^3*(1+index('Outdoor Crop Production NW'!$K$2:$O$137,match( $B119,'Outdoor Crop Production NW'!$D$2:$D$137,0),match( V$1,'Outdoor Crop Production NW'!$E$1:$I$1,0)))</f>
        <v>0</v>
      </c>
      <c r="W119" s="77">
        <f t="array" ref="W119">index('Outdoor Crop Seasonality'!$E$2:$P$138,match( $B119,'Outdoor Crop Seasonality'!$B$2:$B$138,0),match(W$2,'Outdoor Crop Seasonality'!$E$1:$P$1,0))*vlookup($B119,'Outdoor Crop Baseline'!$B:$C,2,false)/10^3*(1+index('Outdoor Crop Production NW'!$K$2:$O$137,match( $B119,'Outdoor Crop Production NW'!$D$2:$D$137,0),match( W$1,'Outdoor Crop Production NW'!$E$1:$I$1,0)))</f>
        <v>0</v>
      </c>
      <c r="X119" s="77">
        <f t="array" ref="X119">index('Outdoor Crop Seasonality'!$E$2:$P$138,match( $B119,'Outdoor Crop Seasonality'!$B$2:$B$138,0),match(X$2,'Outdoor Crop Seasonality'!$E$1:$P$1,0))*vlookup($B119,'Outdoor Crop Baseline'!$B:$C,2,false)/10^3*(1+index('Outdoor Crop Production NW'!$K$2:$O$137,match( $B119,'Outdoor Crop Production NW'!$D$2:$D$137,0),match( X$1,'Outdoor Crop Production NW'!$E$1:$I$1,0)))</f>
        <v>0</v>
      </c>
      <c r="Y119" s="77">
        <f t="array" ref="Y119">index('Outdoor Crop Seasonality'!$E$2:$P$138,match( $B119,'Outdoor Crop Seasonality'!$B$2:$B$138,0),match(Y$2,'Outdoor Crop Seasonality'!$E$1:$P$1,0))*vlookup($B119,'Outdoor Crop Baseline'!$B:$C,2,false)/10^3*(1+index('Outdoor Crop Production NW'!$K$2:$O$137,match( $B119,'Outdoor Crop Production NW'!$D$2:$D$137,0),match( Y$1,'Outdoor Crop Production NW'!$E$1:$I$1,0)))</f>
        <v>0</v>
      </c>
      <c r="Z119" s="77">
        <f t="array" ref="Z119">index('Outdoor Crop Seasonality'!$E$2:$P$138,match( $B119,'Outdoor Crop Seasonality'!$B$2:$B$138,0),match(Z$2,'Outdoor Crop Seasonality'!$E$1:$P$1,0))*vlookup($B119,'Outdoor Crop Baseline'!$B:$C,2,false)/10^3*(1+index('Outdoor Crop Production NW'!$K$2:$O$137,match( $B119,'Outdoor Crop Production NW'!$D$2:$D$137,0),match( Z$1,'Outdoor Crop Production NW'!$E$1:$I$1,0)))</f>
        <v>0</v>
      </c>
    </row>
    <row r="120">
      <c r="A120" s="13" t="s">
        <v>270</v>
      </c>
      <c r="B120" s="13" t="s">
        <v>271</v>
      </c>
      <c r="C120" s="76">
        <f t="array" ref="C120">index('Outdoor Crop Seasonality'!$E$2:$P$138,match( $B120,'Outdoor Crop Seasonality'!$B$2:$B$138,0),match(C$2,'Outdoor Crop Seasonality'!$E$1:$P$1,0))*vlookup($B120,'Outdoor Crop Baseline'!$B:$C,2,false)/10^3*(1+index('Outdoor Crop Production NW'!$K$2:$O$137,match( $B120,'Outdoor Crop Production NW'!$D$2:$D$137,0),match( C$1,'Outdoor Crop Production NW'!$E$1:$I$1,0)))</f>
        <v>1281.522346</v>
      </c>
      <c r="D120" s="76">
        <f t="array" ref="D120">index('Outdoor Crop Seasonality'!$E$2:$P$138,match( $B120,'Outdoor Crop Seasonality'!$B$2:$B$138,0),match(D$2,'Outdoor Crop Seasonality'!$E$1:$P$1,0))*vlookup($B120,'Outdoor Crop Baseline'!$B:$C,2,false)/10^3*(1+index('Outdoor Crop Production NW'!$K$2:$O$137,match( $B120,'Outdoor Crop Production NW'!$D$2:$D$137,0),match( D$1,'Outdoor Crop Production NW'!$E$1:$I$1,0)))</f>
        <v>1281.522346</v>
      </c>
      <c r="E120" s="76">
        <f t="array" ref="E120">index('Outdoor Crop Seasonality'!$E$2:$P$138,match( $B120,'Outdoor Crop Seasonality'!$B$2:$B$138,0),match(E$2,'Outdoor Crop Seasonality'!$E$1:$P$1,0))*vlookup($B120,'Outdoor Crop Baseline'!$B:$C,2,false)/10^3*(1+index('Outdoor Crop Production NW'!$K$2:$O$137,match( $B120,'Outdoor Crop Production NW'!$D$2:$D$137,0),match( E$1,'Outdoor Crop Production NW'!$E$1:$I$1,0)))</f>
        <v>4944.368372</v>
      </c>
      <c r="F120" s="76">
        <f t="array" ref="F120">index('Outdoor Crop Seasonality'!$E$2:$P$138,match( $B120,'Outdoor Crop Seasonality'!$B$2:$B$138,0),match(F$2,'Outdoor Crop Seasonality'!$E$1:$P$1,0))*vlookup($B120,'Outdoor Crop Baseline'!$B:$C,2,false)/10^3*(1+index('Outdoor Crop Production NW'!$K$2:$O$137,match( $B120,'Outdoor Crop Production NW'!$D$2:$D$137,0),match( F$1,'Outdoor Crop Production NW'!$E$1:$I$1,0)))</f>
        <v>4944.368372</v>
      </c>
      <c r="G120" s="76">
        <f t="array" ref="G120">index('Outdoor Crop Seasonality'!$E$2:$P$138,match( $B120,'Outdoor Crop Seasonality'!$B$2:$B$138,0),match(G$2,'Outdoor Crop Seasonality'!$E$1:$P$1,0))*vlookup($B120,'Outdoor Crop Baseline'!$B:$C,2,false)/10^3*(1+index('Outdoor Crop Production NW'!$K$2:$O$137,match( $B120,'Outdoor Crop Production NW'!$D$2:$D$137,0),match( G$1,'Outdoor Crop Production NW'!$E$1:$I$1,0)))</f>
        <v>3662.846026</v>
      </c>
      <c r="H120" s="76">
        <f t="array" ref="H120">index('Outdoor Crop Seasonality'!$E$2:$P$138,match( $B120,'Outdoor Crop Seasonality'!$B$2:$B$138,0),match(H$2,'Outdoor Crop Seasonality'!$E$1:$P$1,0))*vlookup($B120,'Outdoor Crop Baseline'!$B:$C,2,false)/10^3*(1+index('Outdoor Crop Production NW'!$K$2:$O$137,match( $B120,'Outdoor Crop Production NW'!$D$2:$D$137,0),match( H$1,'Outdoor Crop Production NW'!$E$1:$I$1,0)))</f>
        <v>3662.846026</v>
      </c>
      <c r="I120" s="76">
        <f t="array" ref="I120">index('Outdoor Crop Seasonality'!$E$2:$P$138,match( $B120,'Outdoor Crop Seasonality'!$B$2:$B$138,0),match(I$2,'Outdoor Crop Seasonality'!$E$1:$P$1,0))*vlookup($B120,'Outdoor Crop Baseline'!$B:$C,2,false)/10^3*(1+index('Outdoor Crop Production NW'!$K$2:$O$137,match( $B120,'Outdoor Crop Production NW'!$D$2:$D$137,0),match( I$1,'Outdoor Crop Production NW'!$E$1:$I$1,0)))</f>
        <v>0</v>
      </c>
      <c r="J120" s="76">
        <f t="array" ref="J120">index('Outdoor Crop Seasonality'!$E$2:$P$138,match( $B120,'Outdoor Crop Seasonality'!$B$2:$B$138,0),match(J$2,'Outdoor Crop Seasonality'!$E$1:$P$1,0))*vlookup($B120,'Outdoor Crop Baseline'!$B:$C,2,false)/10^3*(1+index('Outdoor Crop Production NW'!$K$2:$O$137,match( $B120,'Outdoor Crop Production NW'!$D$2:$D$137,0),match( J$1,'Outdoor Crop Production NW'!$E$1:$I$1,0)))</f>
        <v>0</v>
      </c>
      <c r="K120" s="76">
        <f t="array" ref="K120">index('Outdoor Crop Seasonality'!$E$2:$P$138,match( $B120,'Outdoor Crop Seasonality'!$B$2:$B$138,0),match(K$2,'Outdoor Crop Seasonality'!$E$1:$P$1,0))*vlookup($B120,'Outdoor Crop Baseline'!$B:$C,2,false)/10^3*(1+index('Outdoor Crop Production NW'!$K$2:$O$137,match( $B120,'Outdoor Crop Production NW'!$D$2:$D$137,0),match( K$1,'Outdoor Crop Production NW'!$E$1:$I$1,0)))</f>
        <v>0</v>
      </c>
      <c r="L120" s="76">
        <f t="array" ref="L120">index('Outdoor Crop Seasonality'!$E$2:$P$138,match( $B120,'Outdoor Crop Seasonality'!$B$2:$B$138,0),match(L$2,'Outdoor Crop Seasonality'!$E$1:$P$1,0))*vlookup($B120,'Outdoor Crop Baseline'!$B:$C,2,false)/10^3*(1+index('Outdoor Crop Production NW'!$K$2:$O$137,match( $B120,'Outdoor Crop Production NW'!$D$2:$D$137,0),match( L$1,'Outdoor Crop Production NW'!$E$1:$I$1,0)))</f>
        <v>0</v>
      </c>
      <c r="M120" s="76">
        <f t="array" ref="M120">index('Outdoor Crop Seasonality'!$E$2:$P$138,match( $B120,'Outdoor Crop Seasonality'!$B$2:$B$138,0),match(M$2,'Outdoor Crop Seasonality'!$E$1:$P$1,0))*vlookup($B120,'Outdoor Crop Baseline'!$B:$C,2,false)/10^3*(1+index('Outdoor Crop Production NW'!$K$2:$O$137,match( $B120,'Outdoor Crop Production NW'!$D$2:$D$137,0),match( M$1,'Outdoor Crop Production NW'!$E$1:$I$1,0)))</f>
        <v>0</v>
      </c>
      <c r="N120" s="76">
        <f t="array" ref="N120">index('Outdoor Crop Seasonality'!$E$2:$P$138,match( $B120,'Outdoor Crop Seasonality'!$B$2:$B$138,0),match(N$2,'Outdoor Crop Seasonality'!$E$1:$P$1,0))*vlookup($B120,'Outdoor Crop Baseline'!$B:$C,2,false)/10^3*(1+index('Outdoor Crop Production NW'!$K$2:$O$137,match( $B120,'Outdoor Crop Production NW'!$D$2:$D$137,0),match( N$1,'Outdoor Crop Production NW'!$E$1:$I$1,0)))</f>
        <v>0</v>
      </c>
      <c r="O120" s="77">
        <f t="array" ref="O120">index('Outdoor Crop Seasonality'!$E$2:$P$138,match( $B120,'Outdoor Crop Seasonality'!$B$2:$B$138,0),match(O$2,'Outdoor Crop Seasonality'!$E$1:$P$1,0))*vlookup($B120,'Outdoor Crop Baseline'!$B:$C,2,false)/10^3*(1+index('Outdoor Crop Production NW'!$K$2:$O$137,match( $B120,'Outdoor Crop Production NW'!$D$2:$D$137,0),match( O$1,'Outdoor Crop Production NW'!$E$1:$I$1,0)))</f>
        <v>232.5275758</v>
      </c>
      <c r="P120" s="77">
        <f t="array" ref="P120">index('Outdoor Crop Seasonality'!$E$2:$P$138,match( $B120,'Outdoor Crop Seasonality'!$B$2:$B$138,0),match(P$2,'Outdoor Crop Seasonality'!$E$1:$P$1,0))*vlookup($B120,'Outdoor Crop Baseline'!$B:$C,2,false)/10^3*(1+index('Outdoor Crop Production NW'!$K$2:$O$137,match( $B120,'Outdoor Crop Production NW'!$D$2:$D$137,0),match( P$1,'Outdoor Crop Production NW'!$E$1:$I$1,0)))</f>
        <v>232.5275758</v>
      </c>
      <c r="Q120" s="77">
        <f t="array" ref="Q120">index('Outdoor Crop Seasonality'!$E$2:$P$138,match( $B120,'Outdoor Crop Seasonality'!$B$2:$B$138,0),match(Q$2,'Outdoor Crop Seasonality'!$E$1:$P$1,0))*vlookup($B120,'Outdoor Crop Baseline'!$B:$C,2,false)/10^3*(1+index('Outdoor Crop Production NW'!$K$2:$O$137,match( $B120,'Outdoor Crop Production NW'!$D$2:$D$137,0),match( Q$1,'Outdoor Crop Production NW'!$E$1:$I$1,0)))</f>
        <v>897.1376855</v>
      </c>
      <c r="R120" s="77">
        <f t="array" ref="R120">index('Outdoor Crop Seasonality'!$E$2:$P$138,match( $B120,'Outdoor Crop Seasonality'!$B$2:$B$138,0),match(R$2,'Outdoor Crop Seasonality'!$E$1:$P$1,0))*vlookup($B120,'Outdoor Crop Baseline'!$B:$C,2,false)/10^3*(1+index('Outdoor Crop Production NW'!$K$2:$O$137,match( $B120,'Outdoor Crop Production NW'!$D$2:$D$137,0),match( R$1,'Outdoor Crop Production NW'!$E$1:$I$1,0)))</f>
        <v>897.1376855</v>
      </c>
      <c r="S120" s="77">
        <f t="array" ref="S120">index('Outdoor Crop Seasonality'!$E$2:$P$138,match( $B120,'Outdoor Crop Seasonality'!$B$2:$B$138,0),match(S$2,'Outdoor Crop Seasonality'!$E$1:$P$1,0))*vlookup($B120,'Outdoor Crop Baseline'!$B:$C,2,false)/10^3*(1+index('Outdoor Crop Production NW'!$K$2:$O$137,match( $B120,'Outdoor Crop Production NW'!$D$2:$D$137,0),match( S$1,'Outdoor Crop Production NW'!$E$1:$I$1,0)))</f>
        <v>664.6101097</v>
      </c>
      <c r="T120" s="77">
        <f t="array" ref="T120">index('Outdoor Crop Seasonality'!$E$2:$P$138,match( $B120,'Outdoor Crop Seasonality'!$B$2:$B$138,0),match(T$2,'Outdoor Crop Seasonality'!$E$1:$P$1,0))*vlookup($B120,'Outdoor Crop Baseline'!$B:$C,2,false)/10^3*(1+index('Outdoor Crop Production NW'!$K$2:$O$137,match( $B120,'Outdoor Crop Production NW'!$D$2:$D$137,0),match( T$1,'Outdoor Crop Production NW'!$E$1:$I$1,0)))</f>
        <v>664.6101097</v>
      </c>
      <c r="U120" s="77">
        <f t="array" ref="U120">index('Outdoor Crop Seasonality'!$E$2:$P$138,match( $B120,'Outdoor Crop Seasonality'!$B$2:$B$138,0),match(U$2,'Outdoor Crop Seasonality'!$E$1:$P$1,0))*vlookup($B120,'Outdoor Crop Baseline'!$B:$C,2,false)/10^3*(1+index('Outdoor Crop Production NW'!$K$2:$O$137,match( $B120,'Outdoor Crop Production NW'!$D$2:$D$137,0),match( U$1,'Outdoor Crop Production NW'!$E$1:$I$1,0)))</f>
        <v>0</v>
      </c>
      <c r="V120" s="77">
        <f t="array" ref="V120">index('Outdoor Crop Seasonality'!$E$2:$P$138,match( $B120,'Outdoor Crop Seasonality'!$B$2:$B$138,0),match(V$2,'Outdoor Crop Seasonality'!$E$1:$P$1,0))*vlookup($B120,'Outdoor Crop Baseline'!$B:$C,2,false)/10^3*(1+index('Outdoor Crop Production NW'!$K$2:$O$137,match( $B120,'Outdoor Crop Production NW'!$D$2:$D$137,0),match( V$1,'Outdoor Crop Production NW'!$E$1:$I$1,0)))</f>
        <v>0</v>
      </c>
      <c r="W120" s="77">
        <f t="array" ref="W120">index('Outdoor Crop Seasonality'!$E$2:$P$138,match( $B120,'Outdoor Crop Seasonality'!$B$2:$B$138,0),match(W$2,'Outdoor Crop Seasonality'!$E$1:$P$1,0))*vlookup($B120,'Outdoor Crop Baseline'!$B:$C,2,false)/10^3*(1+index('Outdoor Crop Production NW'!$K$2:$O$137,match( $B120,'Outdoor Crop Production NW'!$D$2:$D$137,0),match( W$1,'Outdoor Crop Production NW'!$E$1:$I$1,0)))</f>
        <v>0</v>
      </c>
      <c r="X120" s="77">
        <f t="array" ref="X120">index('Outdoor Crop Seasonality'!$E$2:$P$138,match( $B120,'Outdoor Crop Seasonality'!$B$2:$B$138,0),match(X$2,'Outdoor Crop Seasonality'!$E$1:$P$1,0))*vlookup($B120,'Outdoor Crop Baseline'!$B:$C,2,false)/10^3*(1+index('Outdoor Crop Production NW'!$K$2:$O$137,match( $B120,'Outdoor Crop Production NW'!$D$2:$D$137,0),match( X$1,'Outdoor Crop Production NW'!$E$1:$I$1,0)))</f>
        <v>0</v>
      </c>
      <c r="Y120" s="77">
        <f t="array" ref="Y120">index('Outdoor Crop Seasonality'!$E$2:$P$138,match( $B120,'Outdoor Crop Seasonality'!$B$2:$B$138,0),match(Y$2,'Outdoor Crop Seasonality'!$E$1:$P$1,0))*vlookup($B120,'Outdoor Crop Baseline'!$B:$C,2,false)/10^3*(1+index('Outdoor Crop Production NW'!$K$2:$O$137,match( $B120,'Outdoor Crop Production NW'!$D$2:$D$137,0),match( Y$1,'Outdoor Crop Production NW'!$E$1:$I$1,0)))</f>
        <v>0</v>
      </c>
      <c r="Z120" s="77">
        <f t="array" ref="Z120">index('Outdoor Crop Seasonality'!$E$2:$P$138,match( $B120,'Outdoor Crop Seasonality'!$B$2:$B$138,0),match(Z$2,'Outdoor Crop Seasonality'!$E$1:$P$1,0))*vlookup($B120,'Outdoor Crop Baseline'!$B:$C,2,false)/10^3*(1+index('Outdoor Crop Production NW'!$K$2:$O$137,match( $B120,'Outdoor Crop Production NW'!$D$2:$D$137,0),match( Z$1,'Outdoor Crop Production NW'!$E$1:$I$1,0)))</f>
        <v>0</v>
      </c>
    </row>
    <row r="121">
      <c r="A121" s="13" t="s">
        <v>272</v>
      </c>
      <c r="B121" s="13" t="s">
        <v>273</v>
      </c>
      <c r="C121" s="76">
        <f t="array" ref="C121">index('Outdoor Crop Seasonality'!$E$2:$P$138,match( $B121,'Outdoor Crop Seasonality'!$B$2:$B$138,0),match(C$2,'Outdoor Crop Seasonality'!$E$1:$P$1,0))*vlookup($B121,'Outdoor Crop Baseline'!$B:$C,2,false)/10^3*(1+index('Outdoor Crop Production NW'!$K$2:$O$137,match( $B121,'Outdoor Crop Production NW'!$D$2:$D$137,0),match( C$1,'Outdoor Crop Production NW'!$E$1:$I$1,0)))</f>
        <v>0</v>
      </c>
      <c r="D121" s="76">
        <f t="array" ref="D121">index('Outdoor Crop Seasonality'!$E$2:$P$138,match( $B121,'Outdoor Crop Seasonality'!$B$2:$B$138,0),match(D$2,'Outdoor Crop Seasonality'!$E$1:$P$1,0))*vlookup($B121,'Outdoor Crop Baseline'!$B:$C,2,false)/10^3*(1+index('Outdoor Crop Production NW'!$K$2:$O$137,match( $B121,'Outdoor Crop Production NW'!$D$2:$D$137,0),match( D$1,'Outdoor Crop Production NW'!$E$1:$I$1,0)))</f>
        <v>0</v>
      </c>
      <c r="E121" s="76">
        <f t="array" ref="E121">index('Outdoor Crop Seasonality'!$E$2:$P$138,match( $B121,'Outdoor Crop Seasonality'!$B$2:$B$138,0),match(E$2,'Outdoor Crop Seasonality'!$E$1:$P$1,0))*vlookup($B121,'Outdoor Crop Baseline'!$B:$C,2,false)/10^3*(1+index('Outdoor Crop Production NW'!$K$2:$O$137,match( $B121,'Outdoor Crop Production NW'!$D$2:$D$137,0),match( E$1,'Outdoor Crop Production NW'!$E$1:$I$1,0)))</f>
        <v>1407.461584</v>
      </c>
      <c r="F121" s="76">
        <f t="array" ref="F121">index('Outdoor Crop Seasonality'!$E$2:$P$138,match( $B121,'Outdoor Crop Seasonality'!$B$2:$B$138,0),match(F$2,'Outdoor Crop Seasonality'!$E$1:$P$1,0))*vlookup($B121,'Outdoor Crop Baseline'!$B:$C,2,false)/10^3*(1+index('Outdoor Crop Production NW'!$K$2:$O$137,match( $B121,'Outdoor Crop Production NW'!$D$2:$D$137,0),match( F$1,'Outdoor Crop Production NW'!$E$1:$I$1,0)))</f>
        <v>1407.461584</v>
      </c>
      <c r="G121" s="76">
        <f t="array" ref="G121">index('Outdoor Crop Seasonality'!$E$2:$P$138,match( $B121,'Outdoor Crop Seasonality'!$B$2:$B$138,0),match(G$2,'Outdoor Crop Seasonality'!$E$1:$P$1,0))*vlookup($B121,'Outdoor Crop Baseline'!$B:$C,2,false)/10^3*(1+index('Outdoor Crop Production NW'!$K$2:$O$137,match( $B121,'Outdoor Crop Production NW'!$D$2:$D$137,0),match( G$1,'Outdoor Crop Production NW'!$E$1:$I$1,0)))</f>
        <v>1426.698899</v>
      </c>
      <c r="H121" s="76">
        <f t="array" ref="H121">index('Outdoor Crop Seasonality'!$E$2:$P$138,match( $B121,'Outdoor Crop Seasonality'!$B$2:$B$138,0),match(H$2,'Outdoor Crop Seasonality'!$E$1:$P$1,0))*vlookup($B121,'Outdoor Crop Baseline'!$B:$C,2,false)/10^3*(1+index('Outdoor Crop Production NW'!$K$2:$O$137,match( $B121,'Outdoor Crop Production NW'!$D$2:$D$137,0),match( H$1,'Outdoor Crop Production NW'!$E$1:$I$1,0)))</f>
        <v>1426.698899</v>
      </c>
      <c r="I121" s="76">
        <f t="array" ref="I121">index('Outdoor Crop Seasonality'!$E$2:$P$138,match( $B121,'Outdoor Crop Seasonality'!$B$2:$B$138,0),match(I$2,'Outdoor Crop Seasonality'!$E$1:$P$1,0))*vlookup($B121,'Outdoor Crop Baseline'!$B:$C,2,false)/10^3*(1+index('Outdoor Crop Production NW'!$K$2:$O$137,match( $B121,'Outdoor Crop Production NW'!$D$2:$D$137,0),match( I$1,'Outdoor Crop Production NW'!$E$1:$I$1,0)))</f>
        <v>19.23731509</v>
      </c>
      <c r="J121" s="76">
        <f t="array" ref="J121">index('Outdoor Crop Seasonality'!$E$2:$P$138,match( $B121,'Outdoor Crop Seasonality'!$B$2:$B$138,0),match(J$2,'Outdoor Crop Seasonality'!$E$1:$P$1,0))*vlookup($B121,'Outdoor Crop Baseline'!$B:$C,2,false)/10^3*(1+index('Outdoor Crop Production NW'!$K$2:$O$137,match( $B121,'Outdoor Crop Production NW'!$D$2:$D$137,0),match( J$1,'Outdoor Crop Production NW'!$E$1:$I$1,0)))</f>
        <v>3470.608378</v>
      </c>
      <c r="K121" s="76">
        <f t="array" ref="K121">index('Outdoor Crop Seasonality'!$E$2:$P$138,match( $B121,'Outdoor Crop Seasonality'!$B$2:$B$138,0),match(K$2,'Outdoor Crop Seasonality'!$E$1:$P$1,0))*vlookup($B121,'Outdoor Crop Baseline'!$B:$C,2,false)/10^3*(1+index('Outdoor Crop Production NW'!$K$2:$O$137,match( $B121,'Outdoor Crop Production NW'!$D$2:$D$137,0),match( K$1,'Outdoor Crop Production NW'!$E$1:$I$1,0)))</f>
        <v>8573.495579</v>
      </c>
      <c r="L121" s="76">
        <f t="array" ref="L121">index('Outdoor Crop Seasonality'!$E$2:$P$138,match( $B121,'Outdoor Crop Seasonality'!$B$2:$B$138,0),match(L$2,'Outdoor Crop Seasonality'!$E$1:$P$1,0))*vlookup($B121,'Outdoor Crop Baseline'!$B:$C,2,false)/10^3*(1+index('Outdoor Crop Production NW'!$K$2:$O$137,match( $B121,'Outdoor Crop Production NW'!$D$2:$D$137,0),match( L$1,'Outdoor Crop Production NW'!$E$1:$I$1,0)))</f>
        <v>8573.495579</v>
      </c>
      <c r="M121" s="76">
        <f t="array" ref="M121">index('Outdoor Crop Seasonality'!$E$2:$P$138,match( $B121,'Outdoor Crop Seasonality'!$B$2:$B$138,0),match(M$2,'Outdoor Crop Seasonality'!$E$1:$P$1,0))*vlookup($B121,'Outdoor Crop Baseline'!$B:$C,2,false)/10^3*(1+index('Outdoor Crop Production NW'!$K$2:$O$137,match( $B121,'Outdoor Crop Production NW'!$D$2:$D$137,0),match( M$1,'Outdoor Crop Production NW'!$E$1:$I$1,0)))</f>
        <v>8573.495579</v>
      </c>
      <c r="N121" s="76">
        <f t="array" ref="N121">index('Outdoor Crop Seasonality'!$E$2:$P$138,match( $B121,'Outdoor Crop Seasonality'!$B$2:$B$138,0),match(N$2,'Outdoor Crop Seasonality'!$E$1:$P$1,0))*vlookup($B121,'Outdoor Crop Baseline'!$B:$C,2,false)/10^3*(1+index('Outdoor Crop Production NW'!$K$2:$O$137,match( $B121,'Outdoor Crop Production NW'!$D$2:$D$137,0),match( N$1,'Outdoor Crop Production NW'!$E$1:$I$1,0)))</f>
        <v>5122.124517</v>
      </c>
      <c r="O121" s="77">
        <f t="array" ref="O121">index('Outdoor Crop Seasonality'!$E$2:$P$138,match( $B121,'Outdoor Crop Seasonality'!$B$2:$B$138,0),match(O$2,'Outdoor Crop Seasonality'!$E$1:$P$1,0))*vlookup($B121,'Outdoor Crop Baseline'!$B:$C,2,false)/10^3*(1+index('Outdoor Crop Production NW'!$K$2:$O$137,match( $B121,'Outdoor Crop Production NW'!$D$2:$D$137,0),match( O$1,'Outdoor Crop Production NW'!$E$1:$I$1,0)))</f>
        <v>0</v>
      </c>
      <c r="P121" s="77">
        <f t="array" ref="P121">index('Outdoor Crop Seasonality'!$E$2:$P$138,match( $B121,'Outdoor Crop Seasonality'!$B$2:$B$138,0),match(P$2,'Outdoor Crop Seasonality'!$E$1:$P$1,0))*vlookup($B121,'Outdoor Crop Baseline'!$B:$C,2,false)/10^3*(1+index('Outdoor Crop Production NW'!$K$2:$O$137,match( $B121,'Outdoor Crop Production NW'!$D$2:$D$137,0),match( P$1,'Outdoor Crop Production NW'!$E$1:$I$1,0)))</f>
        <v>0</v>
      </c>
      <c r="Q121" s="77">
        <f t="array" ref="Q121">index('Outdoor Crop Seasonality'!$E$2:$P$138,match( $B121,'Outdoor Crop Seasonality'!$B$2:$B$138,0),match(Q$2,'Outdoor Crop Seasonality'!$E$1:$P$1,0))*vlookup($B121,'Outdoor Crop Baseline'!$B:$C,2,false)/10^3*(1+index('Outdoor Crop Production NW'!$K$2:$O$137,match( $B121,'Outdoor Crop Production NW'!$D$2:$D$137,0),match( Q$1,'Outdoor Crop Production NW'!$E$1:$I$1,0)))</f>
        <v>59.25444725</v>
      </c>
      <c r="R121" s="77">
        <f t="array" ref="R121">index('Outdoor Crop Seasonality'!$E$2:$P$138,match( $B121,'Outdoor Crop Seasonality'!$B$2:$B$138,0),match(R$2,'Outdoor Crop Seasonality'!$E$1:$P$1,0))*vlookup($B121,'Outdoor Crop Baseline'!$B:$C,2,false)/10^3*(1+index('Outdoor Crop Production NW'!$K$2:$O$137,match( $B121,'Outdoor Crop Production NW'!$D$2:$D$137,0),match( R$1,'Outdoor Crop Production NW'!$E$1:$I$1,0)))</f>
        <v>59.25444725</v>
      </c>
      <c r="S121" s="77">
        <f t="array" ref="S121">index('Outdoor Crop Seasonality'!$E$2:$P$138,match( $B121,'Outdoor Crop Seasonality'!$B$2:$B$138,0),match(S$2,'Outdoor Crop Seasonality'!$E$1:$P$1,0))*vlookup($B121,'Outdoor Crop Baseline'!$B:$C,2,false)/10^3*(1+index('Outdoor Crop Production NW'!$K$2:$O$137,match( $B121,'Outdoor Crop Production NW'!$D$2:$D$137,0),match( S$1,'Outdoor Crop Production NW'!$E$1:$I$1,0)))</f>
        <v>60.06434252</v>
      </c>
      <c r="T121" s="77">
        <f t="array" ref="T121">index('Outdoor Crop Seasonality'!$E$2:$P$138,match( $B121,'Outdoor Crop Seasonality'!$B$2:$B$138,0),match(T$2,'Outdoor Crop Seasonality'!$E$1:$P$1,0))*vlookup($B121,'Outdoor Crop Baseline'!$B:$C,2,false)/10^3*(1+index('Outdoor Crop Production NW'!$K$2:$O$137,match( $B121,'Outdoor Crop Production NW'!$D$2:$D$137,0),match( T$1,'Outdoor Crop Production NW'!$E$1:$I$1,0)))</f>
        <v>60.06434252</v>
      </c>
      <c r="U121" s="77">
        <f t="array" ref="U121">index('Outdoor Crop Seasonality'!$E$2:$P$138,match( $B121,'Outdoor Crop Seasonality'!$B$2:$B$138,0),match(U$2,'Outdoor Crop Seasonality'!$E$1:$P$1,0))*vlookup($B121,'Outdoor Crop Baseline'!$B:$C,2,false)/10^3*(1+index('Outdoor Crop Production NW'!$K$2:$O$137,match( $B121,'Outdoor Crop Production NW'!$D$2:$D$137,0),match( U$1,'Outdoor Crop Production NW'!$E$1:$I$1,0)))</f>
        <v>0.8098952649</v>
      </c>
      <c r="V121" s="77">
        <f t="array" ref="V121">index('Outdoor Crop Seasonality'!$E$2:$P$138,match( $B121,'Outdoor Crop Seasonality'!$B$2:$B$138,0),match(V$2,'Outdoor Crop Seasonality'!$E$1:$P$1,0))*vlookup($B121,'Outdoor Crop Baseline'!$B:$C,2,false)/10^3*(1+index('Outdoor Crop Production NW'!$K$2:$O$137,match( $B121,'Outdoor Crop Production NW'!$D$2:$D$137,0),match( V$1,'Outdoor Crop Production NW'!$E$1:$I$1,0)))</f>
        <v>146.1133884</v>
      </c>
      <c r="W121" s="77">
        <f t="array" ref="W121">index('Outdoor Crop Seasonality'!$E$2:$P$138,match( $B121,'Outdoor Crop Seasonality'!$B$2:$B$138,0),match(W$2,'Outdoor Crop Seasonality'!$E$1:$P$1,0))*vlookup($B121,'Outdoor Crop Baseline'!$B:$C,2,false)/10^3*(1+index('Outdoor Crop Production NW'!$K$2:$O$137,match( $B121,'Outdoor Crop Production NW'!$D$2:$D$137,0),match( W$1,'Outdoor Crop Production NW'!$E$1:$I$1,0)))</f>
        <v>360.9460801</v>
      </c>
      <c r="X121" s="77">
        <f t="array" ref="X121">index('Outdoor Crop Seasonality'!$E$2:$P$138,match( $B121,'Outdoor Crop Seasonality'!$B$2:$B$138,0),match(X$2,'Outdoor Crop Seasonality'!$E$1:$P$1,0))*vlookup($B121,'Outdoor Crop Baseline'!$B:$C,2,false)/10^3*(1+index('Outdoor Crop Production NW'!$K$2:$O$137,match( $B121,'Outdoor Crop Production NW'!$D$2:$D$137,0),match( X$1,'Outdoor Crop Production NW'!$E$1:$I$1,0)))</f>
        <v>360.9460801</v>
      </c>
      <c r="Y121" s="77">
        <f t="array" ref="Y121">index('Outdoor Crop Seasonality'!$E$2:$P$138,match( $B121,'Outdoor Crop Seasonality'!$B$2:$B$138,0),match(Y$2,'Outdoor Crop Seasonality'!$E$1:$P$1,0))*vlookup($B121,'Outdoor Crop Baseline'!$B:$C,2,false)/10^3*(1+index('Outdoor Crop Production NW'!$K$2:$O$137,match( $B121,'Outdoor Crop Production NW'!$D$2:$D$137,0),match( Y$1,'Outdoor Crop Production NW'!$E$1:$I$1,0)))</f>
        <v>360.9460801</v>
      </c>
      <c r="Z121" s="77">
        <f t="array" ref="Z121">index('Outdoor Crop Seasonality'!$E$2:$P$138,match( $B121,'Outdoor Crop Seasonality'!$B$2:$B$138,0),match(Z$2,'Outdoor Crop Seasonality'!$E$1:$P$1,0))*vlookup($B121,'Outdoor Crop Baseline'!$B:$C,2,false)/10^3*(1+index('Outdoor Crop Production NW'!$K$2:$O$137,match( $B121,'Outdoor Crop Production NW'!$D$2:$D$137,0),match( Z$1,'Outdoor Crop Production NW'!$E$1:$I$1,0)))</f>
        <v>215.6425869</v>
      </c>
    </row>
    <row r="122">
      <c r="A122" s="13" t="s">
        <v>274</v>
      </c>
      <c r="B122" s="13" t="s">
        <v>275</v>
      </c>
      <c r="C122" s="76">
        <f t="array" ref="C122">index('Outdoor Crop Seasonality'!$E$2:$P$138,match( $B122,'Outdoor Crop Seasonality'!$B$2:$B$138,0),match(C$2,'Outdoor Crop Seasonality'!$E$1:$P$1,0))*vlookup($B122,'Outdoor Crop Baseline'!$B:$C,2,false)/10^3*(1+index('Outdoor Crop Production NW'!$K$2:$O$137,match( $B122,'Outdoor Crop Production NW'!$D$2:$D$137,0),match( C$1,'Outdoor Crop Production NW'!$E$1:$I$1,0)))</f>
        <v>3.091769671</v>
      </c>
      <c r="D122" s="76">
        <f t="array" ref="D122">index('Outdoor Crop Seasonality'!$E$2:$P$138,match( $B122,'Outdoor Crop Seasonality'!$B$2:$B$138,0),match(D$2,'Outdoor Crop Seasonality'!$E$1:$P$1,0))*vlookup($B122,'Outdoor Crop Baseline'!$B:$C,2,false)/10^3*(1+index('Outdoor Crop Production NW'!$K$2:$O$137,match( $B122,'Outdoor Crop Production NW'!$D$2:$D$137,0),match( D$1,'Outdoor Crop Production NW'!$E$1:$I$1,0)))</f>
        <v>3.091769671</v>
      </c>
      <c r="E122" s="76">
        <f t="array" ref="E122">index('Outdoor Crop Seasonality'!$E$2:$P$138,match( $B122,'Outdoor Crop Seasonality'!$B$2:$B$138,0),match(E$2,'Outdoor Crop Seasonality'!$E$1:$P$1,0))*vlookup($B122,'Outdoor Crop Baseline'!$B:$C,2,false)/10^3*(1+index('Outdoor Crop Production NW'!$K$2:$O$137,match( $B122,'Outdoor Crop Production NW'!$D$2:$D$137,0),match( E$1,'Outdoor Crop Production NW'!$E$1:$I$1,0)))</f>
        <v>3.091769671</v>
      </c>
      <c r="F122" s="76">
        <f t="array" ref="F122">index('Outdoor Crop Seasonality'!$E$2:$P$138,match( $B122,'Outdoor Crop Seasonality'!$B$2:$B$138,0),match(F$2,'Outdoor Crop Seasonality'!$E$1:$P$1,0))*vlookup($B122,'Outdoor Crop Baseline'!$B:$C,2,false)/10^3*(1+index('Outdoor Crop Production NW'!$K$2:$O$137,match( $B122,'Outdoor Crop Production NW'!$D$2:$D$137,0),match( F$1,'Outdoor Crop Production NW'!$E$1:$I$1,0)))</f>
        <v>3.091769671</v>
      </c>
      <c r="G122" s="76">
        <f t="array" ref="G122">index('Outdoor Crop Seasonality'!$E$2:$P$138,match( $B122,'Outdoor Crop Seasonality'!$B$2:$B$138,0),match(G$2,'Outdoor Crop Seasonality'!$E$1:$P$1,0))*vlookup($B122,'Outdoor Crop Baseline'!$B:$C,2,false)/10^3*(1+index('Outdoor Crop Production NW'!$K$2:$O$137,match( $B122,'Outdoor Crop Production NW'!$D$2:$D$137,0),match( G$1,'Outdoor Crop Production NW'!$E$1:$I$1,0)))</f>
        <v>0</v>
      </c>
      <c r="H122" s="76">
        <f t="array" ref="H122">index('Outdoor Crop Seasonality'!$E$2:$P$138,match( $B122,'Outdoor Crop Seasonality'!$B$2:$B$138,0),match(H$2,'Outdoor Crop Seasonality'!$E$1:$P$1,0))*vlookup($B122,'Outdoor Crop Baseline'!$B:$C,2,false)/10^3*(1+index('Outdoor Crop Production NW'!$K$2:$O$137,match( $B122,'Outdoor Crop Production NW'!$D$2:$D$137,0),match( H$1,'Outdoor Crop Production NW'!$E$1:$I$1,0)))</f>
        <v>524.447614</v>
      </c>
      <c r="I122" s="76">
        <f t="array" ref="I122">index('Outdoor Crop Seasonality'!$E$2:$P$138,match( $B122,'Outdoor Crop Seasonality'!$B$2:$B$138,0),match(I$2,'Outdoor Crop Seasonality'!$E$1:$P$1,0))*vlookup($B122,'Outdoor Crop Baseline'!$B:$C,2,false)/10^3*(1+index('Outdoor Crop Production NW'!$K$2:$O$137,match( $B122,'Outdoor Crop Production NW'!$D$2:$D$137,0),match( I$1,'Outdoor Crop Production NW'!$E$1:$I$1,0)))</f>
        <v>524.447614</v>
      </c>
      <c r="J122" s="76">
        <f t="array" ref="J122">index('Outdoor Crop Seasonality'!$E$2:$P$138,match( $B122,'Outdoor Crop Seasonality'!$B$2:$B$138,0),match(J$2,'Outdoor Crop Seasonality'!$E$1:$P$1,0))*vlookup($B122,'Outdoor Crop Baseline'!$B:$C,2,false)/10^3*(1+index('Outdoor Crop Production NW'!$K$2:$O$137,match( $B122,'Outdoor Crop Production NW'!$D$2:$D$137,0),match( J$1,'Outdoor Crop Production NW'!$E$1:$I$1,0)))</f>
        <v>524.447614</v>
      </c>
      <c r="K122" s="76">
        <f t="array" ref="K122">index('Outdoor Crop Seasonality'!$E$2:$P$138,match( $B122,'Outdoor Crop Seasonality'!$B$2:$B$138,0),match(K$2,'Outdoor Crop Seasonality'!$E$1:$P$1,0))*vlookup($B122,'Outdoor Crop Baseline'!$B:$C,2,false)/10^3*(1+index('Outdoor Crop Production NW'!$K$2:$O$137,match( $B122,'Outdoor Crop Production NW'!$D$2:$D$137,0),match( K$1,'Outdoor Crop Production NW'!$E$1:$I$1,0)))</f>
        <v>524.447614</v>
      </c>
      <c r="L122" s="76">
        <f t="array" ref="L122">index('Outdoor Crop Seasonality'!$E$2:$P$138,match( $B122,'Outdoor Crop Seasonality'!$B$2:$B$138,0),match(L$2,'Outdoor Crop Seasonality'!$E$1:$P$1,0))*vlookup($B122,'Outdoor Crop Baseline'!$B:$C,2,false)/10^3*(1+index('Outdoor Crop Production NW'!$K$2:$O$137,match( $B122,'Outdoor Crop Production NW'!$D$2:$D$137,0),match( L$1,'Outdoor Crop Production NW'!$E$1:$I$1,0)))</f>
        <v>0</v>
      </c>
      <c r="M122" s="76">
        <f t="array" ref="M122">index('Outdoor Crop Seasonality'!$E$2:$P$138,match( $B122,'Outdoor Crop Seasonality'!$B$2:$B$138,0),match(M$2,'Outdoor Crop Seasonality'!$E$1:$P$1,0))*vlookup($B122,'Outdoor Crop Baseline'!$B:$C,2,false)/10^3*(1+index('Outdoor Crop Production NW'!$K$2:$O$137,match( $B122,'Outdoor Crop Production NW'!$D$2:$D$137,0),match( M$1,'Outdoor Crop Production NW'!$E$1:$I$1,0)))</f>
        <v>0</v>
      </c>
      <c r="N122" s="76">
        <f t="array" ref="N122">index('Outdoor Crop Seasonality'!$E$2:$P$138,match( $B122,'Outdoor Crop Seasonality'!$B$2:$B$138,0),match(N$2,'Outdoor Crop Seasonality'!$E$1:$P$1,0))*vlookup($B122,'Outdoor Crop Baseline'!$B:$C,2,false)/10^3*(1+index('Outdoor Crop Production NW'!$K$2:$O$137,match( $B122,'Outdoor Crop Production NW'!$D$2:$D$137,0),match( N$1,'Outdoor Crop Production NW'!$E$1:$I$1,0)))</f>
        <v>0</v>
      </c>
      <c r="O122" s="77">
        <f t="array" ref="O122">index('Outdoor Crop Seasonality'!$E$2:$P$138,match( $B122,'Outdoor Crop Seasonality'!$B$2:$B$138,0),match(O$2,'Outdoor Crop Seasonality'!$E$1:$P$1,0))*vlookup($B122,'Outdoor Crop Baseline'!$B:$C,2,false)/10^3*(1+index('Outdoor Crop Production NW'!$K$2:$O$137,match( $B122,'Outdoor Crop Production NW'!$D$2:$D$137,0),match( O$1,'Outdoor Crop Production NW'!$E$1:$I$1,0)))</f>
        <v>1.099140279</v>
      </c>
      <c r="P122" s="77">
        <f t="array" ref="P122">index('Outdoor Crop Seasonality'!$E$2:$P$138,match( $B122,'Outdoor Crop Seasonality'!$B$2:$B$138,0),match(P$2,'Outdoor Crop Seasonality'!$E$1:$P$1,0))*vlookup($B122,'Outdoor Crop Baseline'!$B:$C,2,false)/10^3*(1+index('Outdoor Crop Production NW'!$K$2:$O$137,match( $B122,'Outdoor Crop Production NW'!$D$2:$D$137,0),match( P$1,'Outdoor Crop Production NW'!$E$1:$I$1,0)))</f>
        <v>1.099140279</v>
      </c>
      <c r="Q122" s="77">
        <f t="array" ref="Q122">index('Outdoor Crop Seasonality'!$E$2:$P$138,match( $B122,'Outdoor Crop Seasonality'!$B$2:$B$138,0),match(Q$2,'Outdoor Crop Seasonality'!$E$1:$P$1,0))*vlookup($B122,'Outdoor Crop Baseline'!$B:$C,2,false)/10^3*(1+index('Outdoor Crop Production NW'!$K$2:$O$137,match( $B122,'Outdoor Crop Production NW'!$D$2:$D$137,0),match( Q$1,'Outdoor Crop Production NW'!$E$1:$I$1,0)))</f>
        <v>1.099140279</v>
      </c>
      <c r="R122" s="77">
        <f t="array" ref="R122">index('Outdoor Crop Seasonality'!$E$2:$P$138,match( $B122,'Outdoor Crop Seasonality'!$B$2:$B$138,0),match(R$2,'Outdoor Crop Seasonality'!$E$1:$P$1,0))*vlookup($B122,'Outdoor Crop Baseline'!$B:$C,2,false)/10^3*(1+index('Outdoor Crop Production NW'!$K$2:$O$137,match( $B122,'Outdoor Crop Production NW'!$D$2:$D$137,0),match( R$1,'Outdoor Crop Production NW'!$E$1:$I$1,0)))</f>
        <v>1.099140279</v>
      </c>
      <c r="S122" s="77">
        <f t="array" ref="S122">index('Outdoor Crop Seasonality'!$E$2:$P$138,match( $B122,'Outdoor Crop Seasonality'!$B$2:$B$138,0),match(S$2,'Outdoor Crop Seasonality'!$E$1:$P$1,0))*vlookup($B122,'Outdoor Crop Baseline'!$B:$C,2,false)/10^3*(1+index('Outdoor Crop Production NW'!$K$2:$O$137,match( $B122,'Outdoor Crop Production NW'!$D$2:$D$137,0),match( S$1,'Outdoor Crop Production NW'!$E$1:$I$1,0)))</f>
        <v>0</v>
      </c>
      <c r="T122" s="77">
        <f t="array" ref="T122">index('Outdoor Crop Seasonality'!$E$2:$P$138,match( $B122,'Outdoor Crop Seasonality'!$B$2:$B$138,0),match(T$2,'Outdoor Crop Seasonality'!$E$1:$P$1,0))*vlookup($B122,'Outdoor Crop Baseline'!$B:$C,2,false)/10^3*(1+index('Outdoor Crop Production NW'!$K$2:$O$137,match( $B122,'Outdoor Crop Production NW'!$D$2:$D$137,0),match( T$1,'Outdoor Crop Production NW'!$E$1:$I$1,0)))</f>
        <v>186.4438682</v>
      </c>
      <c r="U122" s="77">
        <f t="array" ref="U122">index('Outdoor Crop Seasonality'!$E$2:$P$138,match( $B122,'Outdoor Crop Seasonality'!$B$2:$B$138,0),match(U$2,'Outdoor Crop Seasonality'!$E$1:$P$1,0))*vlookup($B122,'Outdoor Crop Baseline'!$B:$C,2,false)/10^3*(1+index('Outdoor Crop Production NW'!$K$2:$O$137,match( $B122,'Outdoor Crop Production NW'!$D$2:$D$137,0),match( U$1,'Outdoor Crop Production NW'!$E$1:$I$1,0)))</f>
        <v>186.4438682</v>
      </c>
      <c r="V122" s="77">
        <f t="array" ref="V122">index('Outdoor Crop Seasonality'!$E$2:$P$138,match( $B122,'Outdoor Crop Seasonality'!$B$2:$B$138,0),match(V$2,'Outdoor Crop Seasonality'!$E$1:$P$1,0))*vlookup($B122,'Outdoor Crop Baseline'!$B:$C,2,false)/10^3*(1+index('Outdoor Crop Production NW'!$K$2:$O$137,match( $B122,'Outdoor Crop Production NW'!$D$2:$D$137,0),match( V$1,'Outdoor Crop Production NW'!$E$1:$I$1,0)))</f>
        <v>186.4438682</v>
      </c>
      <c r="W122" s="77">
        <f t="array" ref="W122">index('Outdoor Crop Seasonality'!$E$2:$P$138,match( $B122,'Outdoor Crop Seasonality'!$B$2:$B$138,0),match(W$2,'Outdoor Crop Seasonality'!$E$1:$P$1,0))*vlookup($B122,'Outdoor Crop Baseline'!$B:$C,2,false)/10^3*(1+index('Outdoor Crop Production NW'!$K$2:$O$137,match( $B122,'Outdoor Crop Production NW'!$D$2:$D$137,0),match( W$1,'Outdoor Crop Production NW'!$E$1:$I$1,0)))</f>
        <v>186.4438682</v>
      </c>
      <c r="X122" s="77">
        <f t="array" ref="X122">index('Outdoor Crop Seasonality'!$E$2:$P$138,match( $B122,'Outdoor Crop Seasonality'!$B$2:$B$138,0),match(X$2,'Outdoor Crop Seasonality'!$E$1:$P$1,0))*vlookup($B122,'Outdoor Crop Baseline'!$B:$C,2,false)/10^3*(1+index('Outdoor Crop Production NW'!$K$2:$O$137,match( $B122,'Outdoor Crop Production NW'!$D$2:$D$137,0),match( X$1,'Outdoor Crop Production NW'!$E$1:$I$1,0)))</f>
        <v>0</v>
      </c>
      <c r="Y122" s="77">
        <f t="array" ref="Y122">index('Outdoor Crop Seasonality'!$E$2:$P$138,match( $B122,'Outdoor Crop Seasonality'!$B$2:$B$138,0),match(Y$2,'Outdoor Crop Seasonality'!$E$1:$P$1,0))*vlookup($B122,'Outdoor Crop Baseline'!$B:$C,2,false)/10^3*(1+index('Outdoor Crop Production NW'!$K$2:$O$137,match( $B122,'Outdoor Crop Production NW'!$D$2:$D$137,0),match( Y$1,'Outdoor Crop Production NW'!$E$1:$I$1,0)))</f>
        <v>0</v>
      </c>
      <c r="Z122" s="77">
        <f t="array" ref="Z122">index('Outdoor Crop Seasonality'!$E$2:$P$138,match( $B122,'Outdoor Crop Seasonality'!$B$2:$B$138,0),match(Z$2,'Outdoor Crop Seasonality'!$E$1:$P$1,0))*vlookup($B122,'Outdoor Crop Baseline'!$B:$C,2,false)/10^3*(1+index('Outdoor Crop Production NW'!$K$2:$O$137,match( $B122,'Outdoor Crop Production NW'!$D$2:$D$137,0),match( Z$1,'Outdoor Crop Production NW'!$E$1:$I$1,0)))</f>
        <v>0</v>
      </c>
    </row>
    <row r="123">
      <c r="A123" s="13" t="s">
        <v>276</v>
      </c>
      <c r="B123" s="13" t="s">
        <v>277</v>
      </c>
      <c r="C123" s="76">
        <f t="array" ref="C123">index('Outdoor Crop Seasonality'!$E$2:$P$138,match( $B123,'Outdoor Crop Seasonality'!$B$2:$B$138,0),match(C$2,'Outdoor Crop Seasonality'!$E$1:$P$1,0))*vlookup($B123,'Outdoor Crop Baseline'!$B:$C,2,false)/10^3*(1+index('Outdoor Crop Production NW'!$K$2:$O$137,match( $B123,'Outdoor Crop Production NW'!$D$2:$D$137,0),match( C$1,'Outdoor Crop Production NW'!$E$1:$I$1,0)))</f>
        <v>0</v>
      </c>
      <c r="D123" s="76">
        <f t="array" ref="D123">index('Outdoor Crop Seasonality'!$E$2:$P$138,match( $B123,'Outdoor Crop Seasonality'!$B$2:$B$138,0),match(D$2,'Outdoor Crop Seasonality'!$E$1:$P$1,0))*vlookup($B123,'Outdoor Crop Baseline'!$B:$C,2,false)/10^3*(1+index('Outdoor Crop Production NW'!$K$2:$O$137,match( $B123,'Outdoor Crop Production NW'!$D$2:$D$137,0),match( D$1,'Outdoor Crop Production NW'!$E$1:$I$1,0)))</f>
        <v>0</v>
      </c>
      <c r="E123" s="76">
        <f t="array" ref="E123">index('Outdoor Crop Seasonality'!$E$2:$P$138,match( $B123,'Outdoor Crop Seasonality'!$B$2:$B$138,0),match(E$2,'Outdoor Crop Seasonality'!$E$1:$P$1,0))*vlookup($B123,'Outdoor Crop Baseline'!$B:$C,2,false)/10^3*(1+index('Outdoor Crop Production NW'!$K$2:$O$137,match( $B123,'Outdoor Crop Production NW'!$D$2:$D$137,0),match( E$1,'Outdoor Crop Production NW'!$E$1:$I$1,0)))</f>
        <v>0</v>
      </c>
      <c r="F123" s="76">
        <f t="array" ref="F123">index('Outdoor Crop Seasonality'!$E$2:$P$138,match( $B123,'Outdoor Crop Seasonality'!$B$2:$B$138,0),match(F$2,'Outdoor Crop Seasonality'!$E$1:$P$1,0))*vlookup($B123,'Outdoor Crop Baseline'!$B:$C,2,false)/10^3*(1+index('Outdoor Crop Production NW'!$K$2:$O$137,match( $B123,'Outdoor Crop Production NW'!$D$2:$D$137,0),match( F$1,'Outdoor Crop Production NW'!$E$1:$I$1,0)))</f>
        <v>0</v>
      </c>
      <c r="G123" s="76">
        <f t="array" ref="G123">index('Outdoor Crop Seasonality'!$E$2:$P$138,match( $B123,'Outdoor Crop Seasonality'!$B$2:$B$138,0),match(G$2,'Outdoor Crop Seasonality'!$E$1:$P$1,0))*vlookup($B123,'Outdoor Crop Baseline'!$B:$C,2,false)/10^3*(1+index('Outdoor Crop Production NW'!$K$2:$O$137,match( $B123,'Outdoor Crop Production NW'!$D$2:$D$137,0),match( G$1,'Outdoor Crop Production NW'!$E$1:$I$1,0)))</f>
        <v>0</v>
      </c>
      <c r="H123" s="76">
        <f t="array" ref="H123">index('Outdoor Crop Seasonality'!$E$2:$P$138,match( $B123,'Outdoor Crop Seasonality'!$B$2:$B$138,0),match(H$2,'Outdoor Crop Seasonality'!$E$1:$P$1,0))*vlookup($B123,'Outdoor Crop Baseline'!$B:$C,2,false)/10^3*(1+index('Outdoor Crop Production NW'!$K$2:$O$137,match( $B123,'Outdoor Crop Production NW'!$D$2:$D$137,0),match( H$1,'Outdoor Crop Production NW'!$E$1:$I$1,0)))</f>
        <v>4.291577991</v>
      </c>
      <c r="I123" s="76">
        <f t="array" ref="I123">index('Outdoor Crop Seasonality'!$E$2:$P$138,match( $B123,'Outdoor Crop Seasonality'!$B$2:$B$138,0),match(I$2,'Outdoor Crop Seasonality'!$E$1:$P$1,0))*vlookup($B123,'Outdoor Crop Baseline'!$B:$C,2,false)/10^3*(1+index('Outdoor Crop Production NW'!$K$2:$O$137,match( $B123,'Outdoor Crop Production NW'!$D$2:$D$137,0),match( I$1,'Outdoor Crop Production NW'!$E$1:$I$1,0)))</f>
        <v>4.291577991</v>
      </c>
      <c r="J123" s="76">
        <f t="array" ref="J123">index('Outdoor Crop Seasonality'!$E$2:$P$138,match( $B123,'Outdoor Crop Seasonality'!$B$2:$B$138,0),match(J$2,'Outdoor Crop Seasonality'!$E$1:$P$1,0))*vlookup($B123,'Outdoor Crop Baseline'!$B:$C,2,false)/10^3*(1+index('Outdoor Crop Production NW'!$K$2:$O$137,match( $B123,'Outdoor Crop Production NW'!$D$2:$D$137,0),match( J$1,'Outdoor Crop Production NW'!$E$1:$I$1,0)))</f>
        <v>4.291577991</v>
      </c>
      <c r="K123" s="76">
        <f t="array" ref="K123">index('Outdoor Crop Seasonality'!$E$2:$P$138,match( $B123,'Outdoor Crop Seasonality'!$B$2:$B$138,0),match(K$2,'Outdoor Crop Seasonality'!$E$1:$P$1,0))*vlookup($B123,'Outdoor Crop Baseline'!$B:$C,2,false)/10^3*(1+index('Outdoor Crop Production NW'!$K$2:$O$137,match( $B123,'Outdoor Crop Production NW'!$D$2:$D$137,0),match( K$1,'Outdoor Crop Production NW'!$E$1:$I$1,0)))</f>
        <v>6.462058258</v>
      </c>
      <c r="L123" s="76">
        <f t="array" ref="L123">index('Outdoor Crop Seasonality'!$E$2:$P$138,match( $B123,'Outdoor Crop Seasonality'!$B$2:$B$138,0),match(L$2,'Outdoor Crop Seasonality'!$E$1:$P$1,0))*vlookup($B123,'Outdoor Crop Baseline'!$B:$C,2,false)/10^3*(1+index('Outdoor Crop Production NW'!$K$2:$O$137,match( $B123,'Outdoor Crop Production NW'!$D$2:$D$137,0),match( L$1,'Outdoor Crop Production NW'!$E$1:$I$1,0)))</f>
        <v>2.170480266</v>
      </c>
      <c r="M123" s="76">
        <f t="array" ref="M123">index('Outdoor Crop Seasonality'!$E$2:$P$138,match( $B123,'Outdoor Crop Seasonality'!$B$2:$B$138,0),match(M$2,'Outdoor Crop Seasonality'!$E$1:$P$1,0))*vlookup($B123,'Outdoor Crop Baseline'!$B:$C,2,false)/10^3*(1+index('Outdoor Crop Production NW'!$K$2:$O$137,match( $B123,'Outdoor Crop Production NW'!$D$2:$D$137,0),match( M$1,'Outdoor Crop Production NW'!$E$1:$I$1,0)))</f>
        <v>2.170480266</v>
      </c>
      <c r="N123" s="76">
        <f t="array" ref="N123">index('Outdoor Crop Seasonality'!$E$2:$P$138,match( $B123,'Outdoor Crop Seasonality'!$B$2:$B$138,0),match(N$2,'Outdoor Crop Seasonality'!$E$1:$P$1,0))*vlookup($B123,'Outdoor Crop Baseline'!$B:$C,2,false)/10^3*(1+index('Outdoor Crop Production NW'!$K$2:$O$137,match( $B123,'Outdoor Crop Production NW'!$D$2:$D$137,0),match( N$1,'Outdoor Crop Production NW'!$E$1:$I$1,0)))</f>
        <v>2.170480266</v>
      </c>
      <c r="O123" s="77">
        <f t="array" ref="O123">index('Outdoor Crop Seasonality'!$E$2:$P$138,match( $B123,'Outdoor Crop Seasonality'!$B$2:$B$138,0),match(O$2,'Outdoor Crop Seasonality'!$E$1:$P$1,0))*vlookup($B123,'Outdoor Crop Baseline'!$B:$C,2,false)/10^3*(1+index('Outdoor Crop Production NW'!$K$2:$O$137,match( $B123,'Outdoor Crop Production NW'!$D$2:$D$137,0),match( O$1,'Outdoor Crop Production NW'!$E$1:$I$1,0)))</f>
        <v>0</v>
      </c>
      <c r="P123" s="77">
        <f t="array" ref="P123">index('Outdoor Crop Seasonality'!$E$2:$P$138,match( $B123,'Outdoor Crop Seasonality'!$B$2:$B$138,0),match(P$2,'Outdoor Crop Seasonality'!$E$1:$P$1,0))*vlookup($B123,'Outdoor Crop Baseline'!$B:$C,2,false)/10^3*(1+index('Outdoor Crop Production NW'!$K$2:$O$137,match( $B123,'Outdoor Crop Production NW'!$D$2:$D$137,0),match( P$1,'Outdoor Crop Production NW'!$E$1:$I$1,0)))</f>
        <v>0</v>
      </c>
      <c r="Q123" s="77">
        <f t="array" ref="Q123">index('Outdoor Crop Seasonality'!$E$2:$P$138,match( $B123,'Outdoor Crop Seasonality'!$B$2:$B$138,0),match(Q$2,'Outdoor Crop Seasonality'!$E$1:$P$1,0))*vlookup($B123,'Outdoor Crop Baseline'!$B:$C,2,false)/10^3*(1+index('Outdoor Crop Production NW'!$K$2:$O$137,match( $B123,'Outdoor Crop Production NW'!$D$2:$D$137,0),match( Q$1,'Outdoor Crop Production NW'!$E$1:$I$1,0)))</f>
        <v>0</v>
      </c>
      <c r="R123" s="77">
        <f t="array" ref="R123">index('Outdoor Crop Seasonality'!$E$2:$P$138,match( $B123,'Outdoor Crop Seasonality'!$B$2:$B$138,0),match(R$2,'Outdoor Crop Seasonality'!$E$1:$P$1,0))*vlookup($B123,'Outdoor Crop Baseline'!$B:$C,2,false)/10^3*(1+index('Outdoor Crop Production NW'!$K$2:$O$137,match( $B123,'Outdoor Crop Production NW'!$D$2:$D$137,0),match( R$1,'Outdoor Crop Production NW'!$E$1:$I$1,0)))</f>
        <v>0</v>
      </c>
      <c r="S123" s="77">
        <f t="array" ref="S123">index('Outdoor Crop Seasonality'!$E$2:$P$138,match( $B123,'Outdoor Crop Seasonality'!$B$2:$B$138,0),match(S$2,'Outdoor Crop Seasonality'!$E$1:$P$1,0))*vlookup($B123,'Outdoor Crop Baseline'!$B:$C,2,false)/10^3*(1+index('Outdoor Crop Production NW'!$K$2:$O$137,match( $B123,'Outdoor Crop Production NW'!$D$2:$D$137,0),match( S$1,'Outdoor Crop Production NW'!$E$1:$I$1,0)))</f>
        <v>0</v>
      </c>
      <c r="T123" s="77">
        <f t="array" ref="T123">index('Outdoor Crop Seasonality'!$E$2:$P$138,match( $B123,'Outdoor Crop Seasonality'!$B$2:$B$138,0),match(T$2,'Outdoor Crop Seasonality'!$E$1:$P$1,0))*vlookup($B123,'Outdoor Crop Baseline'!$B:$C,2,false)/10^3*(1+index('Outdoor Crop Production NW'!$K$2:$O$137,match( $B123,'Outdoor Crop Production NW'!$D$2:$D$137,0),match( T$1,'Outdoor Crop Production NW'!$E$1:$I$1,0)))</f>
        <v>4.291577991</v>
      </c>
      <c r="U123" s="77">
        <f t="array" ref="U123">index('Outdoor Crop Seasonality'!$E$2:$P$138,match( $B123,'Outdoor Crop Seasonality'!$B$2:$B$138,0),match(U$2,'Outdoor Crop Seasonality'!$E$1:$P$1,0))*vlookup($B123,'Outdoor Crop Baseline'!$B:$C,2,false)/10^3*(1+index('Outdoor Crop Production NW'!$K$2:$O$137,match( $B123,'Outdoor Crop Production NW'!$D$2:$D$137,0),match( U$1,'Outdoor Crop Production NW'!$E$1:$I$1,0)))</f>
        <v>4.291577991</v>
      </c>
      <c r="V123" s="77">
        <f t="array" ref="V123">index('Outdoor Crop Seasonality'!$E$2:$P$138,match( $B123,'Outdoor Crop Seasonality'!$B$2:$B$138,0),match(V$2,'Outdoor Crop Seasonality'!$E$1:$P$1,0))*vlookup($B123,'Outdoor Crop Baseline'!$B:$C,2,false)/10^3*(1+index('Outdoor Crop Production NW'!$K$2:$O$137,match( $B123,'Outdoor Crop Production NW'!$D$2:$D$137,0),match( V$1,'Outdoor Crop Production NW'!$E$1:$I$1,0)))</f>
        <v>4.291577991</v>
      </c>
      <c r="W123" s="77">
        <f t="array" ref="W123">index('Outdoor Crop Seasonality'!$E$2:$P$138,match( $B123,'Outdoor Crop Seasonality'!$B$2:$B$138,0),match(W$2,'Outdoor Crop Seasonality'!$E$1:$P$1,0))*vlookup($B123,'Outdoor Crop Baseline'!$B:$C,2,false)/10^3*(1+index('Outdoor Crop Production NW'!$K$2:$O$137,match( $B123,'Outdoor Crop Production NW'!$D$2:$D$137,0),match( W$1,'Outdoor Crop Production NW'!$E$1:$I$1,0)))</f>
        <v>6.462058258</v>
      </c>
      <c r="X123" s="77">
        <f t="array" ref="X123">index('Outdoor Crop Seasonality'!$E$2:$P$138,match( $B123,'Outdoor Crop Seasonality'!$B$2:$B$138,0),match(X$2,'Outdoor Crop Seasonality'!$E$1:$P$1,0))*vlookup($B123,'Outdoor Crop Baseline'!$B:$C,2,false)/10^3*(1+index('Outdoor Crop Production NW'!$K$2:$O$137,match( $B123,'Outdoor Crop Production NW'!$D$2:$D$137,0),match( X$1,'Outdoor Crop Production NW'!$E$1:$I$1,0)))</f>
        <v>2.170480266</v>
      </c>
      <c r="Y123" s="77">
        <f t="array" ref="Y123">index('Outdoor Crop Seasonality'!$E$2:$P$138,match( $B123,'Outdoor Crop Seasonality'!$B$2:$B$138,0),match(Y$2,'Outdoor Crop Seasonality'!$E$1:$P$1,0))*vlookup($B123,'Outdoor Crop Baseline'!$B:$C,2,false)/10^3*(1+index('Outdoor Crop Production NW'!$K$2:$O$137,match( $B123,'Outdoor Crop Production NW'!$D$2:$D$137,0),match( Y$1,'Outdoor Crop Production NW'!$E$1:$I$1,0)))</f>
        <v>2.170480266</v>
      </c>
      <c r="Z123" s="77">
        <f t="array" ref="Z123">index('Outdoor Crop Seasonality'!$E$2:$P$138,match( $B123,'Outdoor Crop Seasonality'!$B$2:$B$138,0),match(Z$2,'Outdoor Crop Seasonality'!$E$1:$P$1,0))*vlookup($B123,'Outdoor Crop Baseline'!$B:$C,2,false)/10^3*(1+index('Outdoor Crop Production NW'!$K$2:$O$137,match( $B123,'Outdoor Crop Production NW'!$D$2:$D$137,0),match( Z$1,'Outdoor Crop Production NW'!$E$1:$I$1,0)))</f>
        <v>2.170480266</v>
      </c>
    </row>
    <row r="124">
      <c r="A124" s="13" t="s">
        <v>278</v>
      </c>
      <c r="B124" s="13" t="s">
        <v>279</v>
      </c>
      <c r="C124" s="76">
        <f t="array" ref="C124">index('Outdoor Crop Seasonality'!$E$2:$P$138,match( $B124,'Outdoor Crop Seasonality'!$B$2:$B$138,0),match(C$2,'Outdoor Crop Seasonality'!$E$1:$P$1,0))*vlookup($B124,'Outdoor Crop Baseline'!$B:$C,2,false)/10^3*(1+index('Outdoor Crop Production NW'!$K$2:$O$137,match( $B124,'Outdoor Crop Production NW'!$D$2:$D$137,0),match( C$1,'Outdoor Crop Production NW'!$E$1:$I$1,0)))</f>
        <v>0.02476441874</v>
      </c>
      <c r="D124" s="76">
        <f t="array" ref="D124">index('Outdoor Crop Seasonality'!$E$2:$P$138,match( $B124,'Outdoor Crop Seasonality'!$B$2:$B$138,0),match(D$2,'Outdoor Crop Seasonality'!$E$1:$P$1,0))*vlookup($B124,'Outdoor Crop Baseline'!$B:$C,2,false)/10^3*(1+index('Outdoor Crop Production NW'!$K$2:$O$137,match( $B124,'Outdoor Crop Production NW'!$D$2:$D$137,0),match( D$1,'Outdoor Crop Production NW'!$E$1:$I$1,0)))</f>
        <v>0.02476441874</v>
      </c>
      <c r="E124" s="76">
        <f t="array" ref="E124">index('Outdoor Crop Seasonality'!$E$2:$P$138,match( $B124,'Outdoor Crop Seasonality'!$B$2:$B$138,0),match(E$2,'Outdoor Crop Seasonality'!$E$1:$P$1,0))*vlookup($B124,'Outdoor Crop Baseline'!$B:$C,2,false)/10^3*(1+index('Outdoor Crop Production NW'!$K$2:$O$137,match( $B124,'Outdoor Crop Production NW'!$D$2:$D$137,0),match( E$1,'Outdoor Crop Production NW'!$E$1:$I$1,0)))</f>
        <v>2.932672258</v>
      </c>
      <c r="F124" s="76">
        <f t="array" ref="F124">index('Outdoor Crop Seasonality'!$E$2:$P$138,match( $B124,'Outdoor Crop Seasonality'!$B$2:$B$138,0),match(F$2,'Outdoor Crop Seasonality'!$E$1:$P$1,0))*vlookup($B124,'Outdoor Crop Baseline'!$B:$C,2,false)/10^3*(1+index('Outdoor Crop Production NW'!$K$2:$O$137,match( $B124,'Outdoor Crop Production NW'!$D$2:$D$137,0),match( F$1,'Outdoor Crop Production NW'!$E$1:$I$1,0)))</f>
        <v>2.932672258</v>
      </c>
      <c r="G124" s="76">
        <f t="array" ref="G124">index('Outdoor Crop Seasonality'!$E$2:$P$138,match( $B124,'Outdoor Crop Seasonality'!$B$2:$B$138,0),match(G$2,'Outdoor Crop Seasonality'!$E$1:$P$1,0))*vlookup($B124,'Outdoor Crop Baseline'!$B:$C,2,false)/10^3*(1+index('Outdoor Crop Production NW'!$K$2:$O$137,match( $B124,'Outdoor Crop Production NW'!$D$2:$D$137,0),match( G$1,'Outdoor Crop Production NW'!$E$1:$I$1,0)))</f>
        <v>2.907907839</v>
      </c>
      <c r="H124" s="76">
        <f t="array" ref="H124">index('Outdoor Crop Seasonality'!$E$2:$P$138,match( $B124,'Outdoor Crop Seasonality'!$B$2:$B$138,0),match(H$2,'Outdoor Crop Seasonality'!$E$1:$P$1,0))*vlookup($B124,'Outdoor Crop Baseline'!$B:$C,2,false)/10^3*(1+index('Outdoor Crop Production NW'!$K$2:$O$137,match( $B124,'Outdoor Crop Production NW'!$D$2:$D$137,0),match( H$1,'Outdoor Crop Production NW'!$E$1:$I$1,0)))</f>
        <v>2.907907839</v>
      </c>
      <c r="I124" s="76">
        <f t="array" ref="I124">index('Outdoor Crop Seasonality'!$E$2:$P$138,match( $B124,'Outdoor Crop Seasonality'!$B$2:$B$138,0),match(I$2,'Outdoor Crop Seasonality'!$E$1:$P$1,0))*vlookup($B124,'Outdoor Crop Baseline'!$B:$C,2,false)/10^3*(1+index('Outdoor Crop Production NW'!$K$2:$O$137,match( $B124,'Outdoor Crop Production NW'!$D$2:$D$137,0),match( I$1,'Outdoor Crop Production NW'!$E$1:$I$1,0)))</f>
        <v>0</v>
      </c>
      <c r="J124" s="76">
        <f t="array" ref="J124">index('Outdoor Crop Seasonality'!$E$2:$P$138,match( $B124,'Outdoor Crop Seasonality'!$B$2:$B$138,0),match(J$2,'Outdoor Crop Seasonality'!$E$1:$P$1,0))*vlookup($B124,'Outdoor Crop Baseline'!$B:$C,2,false)/10^3*(1+index('Outdoor Crop Production NW'!$K$2:$O$137,match( $B124,'Outdoor Crop Production NW'!$D$2:$D$137,0),match( J$1,'Outdoor Crop Production NW'!$E$1:$I$1,0)))</f>
        <v>0</v>
      </c>
      <c r="K124" s="76">
        <f t="array" ref="K124">index('Outdoor Crop Seasonality'!$E$2:$P$138,match( $B124,'Outdoor Crop Seasonality'!$B$2:$B$138,0),match(K$2,'Outdoor Crop Seasonality'!$E$1:$P$1,0))*vlookup($B124,'Outdoor Crop Baseline'!$B:$C,2,false)/10^3*(1+index('Outdoor Crop Production NW'!$K$2:$O$137,match( $B124,'Outdoor Crop Production NW'!$D$2:$D$137,0),match( K$1,'Outdoor Crop Production NW'!$E$1:$I$1,0)))</f>
        <v>0</v>
      </c>
      <c r="L124" s="76">
        <f t="array" ref="L124">index('Outdoor Crop Seasonality'!$E$2:$P$138,match( $B124,'Outdoor Crop Seasonality'!$B$2:$B$138,0),match(L$2,'Outdoor Crop Seasonality'!$E$1:$P$1,0))*vlookup($B124,'Outdoor Crop Baseline'!$B:$C,2,false)/10^3*(1+index('Outdoor Crop Production NW'!$K$2:$O$137,match( $B124,'Outdoor Crop Production NW'!$D$2:$D$137,0),match( L$1,'Outdoor Crop Production NW'!$E$1:$I$1,0)))</f>
        <v>0</v>
      </c>
      <c r="M124" s="76">
        <f t="array" ref="M124">index('Outdoor Crop Seasonality'!$E$2:$P$138,match( $B124,'Outdoor Crop Seasonality'!$B$2:$B$138,0),match(M$2,'Outdoor Crop Seasonality'!$E$1:$P$1,0))*vlookup($B124,'Outdoor Crop Baseline'!$B:$C,2,false)/10^3*(1+index('Outdoor Crop Production NW'!$K$2:$O$137,match( $B124,'Outdoor Crop Production NW'!$D$2:$D$137,0),match( M$1,'Outdoor Crop Production NW'!$E$1:$I$1,0)))</f>
        <v>0</v>
      </c>
      <c r="N124" s="76">
        <f t="array" ref="N124">index('Outdoor Crop Seasonality'!$E$2:$P$138,match( $B124,'Outdoor Crop Seasonality'!$B$2:$B$138,0),match(N$2,'Outdoor Crop Seasonality'!$E$1:$P$1,0))*vlookup($B124,'Outdoor Crop Baseline'!$B:$C,2,false)/10^3*(1+index('Outdoor Crop Production NW'!$K$2:$O$137,match( $B124,'Outdoor Crop Production NW'!$D$2:$D$137,0),match( N$1,'Outdoor Crop Production NW'!$E$1:$I$1,0)))</f>
        <v>0</v>
      </c>
      <c r="O124" s="77">
        <f t="array" ref="O124">index('Outdoor Crop Seasonality'!$E$2:$P$138,match( $B124,'Outdoor Crop Seasonality'!$B$2:$B$138,0),match(O$2,'Outdoor Crop Seasonality'!$E$1:$P$1,0))*vlookup($B124,'Outdoor Crop Baseline'!$B:$C,2,false)/10^3*(1+index('Outdoor Crop Production NW'!$K$2:$O$137,match( $B124,'Outdoor Crop Production NW'!$D$2:$D$137,0),match( O$1,'Outdoor Crop Production NW'!$E$1:$I$1,0)))</f>
        <v>0.968563933</v>
      </c>
      <c r="P124" s="77">
        <f t="array" ref="P124">index('Outdoor Crop Seasonality'!$E$2:$P$138,match( $B124,'Outdoor Crop Seasonality'!$B$2:$B$138,0),match(P$2,'Outdoor Crop Seasonality'!$E$1:$P$1,0))*vlookup($B124,'Outdoor Crop Baseline'!$B:$C,2,false)/10^3*(1+index('Outdoor Crop Production NW'!$K$2:$O$137,match( $B124,'Outdoor Crop Production NW'!$D$2:$D$137,0),match( P$1,'Outdoor Crop Production NW'!$E$1:$I$1,0)))</f>
        <v>0.968563933</v>
      </c>
      <c r="Q124" s="77">
        <f t="array" ref="Q124">index('Outdoor Crop Seasonality'!$E$2:$P$138,match( $B124,'Outdoor Crop Seasonality'!$B$2:$B$138,0),match(Q$2,'Outdoor Crop Seasonality'!$E$1:$P$1,0))*vlookup($B124,'Outdoor Crop Baseline'!$B:$C,2,false)/10^3*(1+index('Outdoor Crop Production NW'!$K$2:$O$137,match( $B124,'Outdoor Crop Production NW'!$D$2:$D$137,0),match( Q$1,'Outdoor Crop Production NW'!$E$1:$I$1,0)))</f>
        <v>114.7000705</v>
      </c>
      <c r="R124" s="77">
        <f t="array" ref="R124">index('Outdoor Crop Seasonality'!$E$2:$P$138,match( $B124,'Outdoor Crop Seasonality'!$B$2:$B$138,0),match(R$2,'Outdoor Crop Seasonality'!$E$1:$P$1,0))*vlookup($B124,'Outdoor Crop Baseline'!$B:$C,2,false)/10^3*(1+index('Outdoor Crop Production NW'!$K$2:$O$137,match( $B124,'Outdoor Crop Production NW'!$D$2:$D$137,0),match( R$1,'Outdoor Crop Production NW'!$E$1:$I$1,0)))</f>
        <v>114.7000705</v>
      </c>
      <c r="S124" s="77">
        <f t="array" ref="S124">index('Outdoor Crop Seasonality'!$E$2:$P$138,match( $B124,'Outdoor Crop Seasonality'!$B$2:$B$138,0),match(S$2,'Outdoor Crop Seasonality'!$E$1:$P$1,0))*vlookup($B124,'Outdoor Crop Baseline'!$B:$C,2,false)/10^3*(1+index('Outdoor Crop Production NW'!$K$2:$O$137,match( $B124,'Outdoor Crop Production NW'!$D$2:$D$137,0),match( S$1,'Outdoor Crop Production NW'!$E$1:$I$1,0)))</f>
        <v>113.7315066</v>
      </c>
      <c r="T124" s="77">
        <f t="array" ref="T124">index('Outdoor Crop Seasonality'!$E$2:$P$138,match( $B124,'Outdoor Crop Seasonality'!$B$2:$B$138,0),match(T$2,'Outdoor Crop Seasonality'!$E$1:$P$1,0))*vlookup($B124,'Outdoor Crop Baseline'!$B:$C,2,false)/10^3*(1+index('Outdoor Crop Production NW'!$K$2:$O$137,match( $B124,'Outdoor Crop Production NW'!$D$2:$D$137,0),match( T$1,'Outdoor Crop Production NW'!$E$1:$I$1,0)))</f>
        <v>113.7315066</v>
      </c>
      <c r="U124" s="77">
        <f t="array" ref="U124">index('Outdoor Crop Seasonality'!$E$2:$P$138,match( $B124,'Outdoor Crop Seasonality'!$B$2:$B$138,0),match(U$2,'Outdoor Crop Seasonality'!$E$1:$P$1,0))*vlookup($B124,'Outdoor Crop Baseline'!$B:$C,2,false)/10^3*(1+index('Outdoor Crop Production NW'!$K$2:$O$137,match( $B124,'Outdoor Crop Production NW'!$D$2:$D$137,0),match( U$1,'Outdoor Crop Production NW'!$E$1:$I$1,0)))</f>
        <v>0</v>
      </c>
      <c r="V124" s="77">
        <f t="array" ref="V124">index('Outdoor Crop Seasonality'!$E$2:$P$138,match( $B124,'Outdoor Crop Seasonality'!$B$2:$B$138,0),match(V$2,'Outdoor Crop Seasonality'!$E$1:$P$1,0))*vlookup($B124,'Outdoor Crop Baseline'!$B:$C,2,false)/10^3*(1+index('Outdoor Crop Production NW'!$K$2:$O$137,match( $B124,'Outdoor Crop Production NW'!$D$2:$D$137,0),match( V$1,'Outdoor Crop Production NW'!$E$1:$I$1,0)))</f>
        <v>0</v>
      </c>
      <c r="W124" s="77">
        <f t="array" ref="W124">index('Outdoor Crop Seasonality'!$E$2:$P$138,match( $B124,'Outdoor Crop Seasonality'!$B$2:$B$138,0),match(W$2,'Outdoor Crop Seasonality'!$E$1:$P$1,0))*vlookup($B124,'Outdoor Crop Baseline'!$B:$C,2,false)/10^3*(1+index('Outdoor Crop Production NW'!$K$2:$O$137,match( $B124,'Outdoor Crop Production NW'!$D$2:$D$137,0),match( W$1,'Outdoor Crop Production NW'!$E$1:$I$1,0)))</f>
        <v>0</v>
      </c>
      <c r="X124" s="77">
        <f t="array" ref="X124">index('Outdoor Crop Seasonality'!$E$2:$P$138,match( $B124,'Outdoor Crop Seasonality'!$B$2:$B$138,0),match(X$2,'Outdoor Crop Seasonality'!$E$1:$P$1,0))*vlookup($B124,'Outdoor Crop Baseline'!$B:$C,2,false)/10^3*(1+index('Outdoor Crop Production NW'!$K$2:$O$137,match( $B124,'Outdoor Crop Production NW'!$D$2:$D$137,0),match( X$1,'Outdoor Crop Production NW'!$E$1:$I$1,0)))</f>
        <v>0</v>
      </c>
      <c r="Y124" s="77">
        <f t="array" ref="Y124">index('Outdoor Crop Seasonality'!$E$2:$P$138,match( $B124,'Outdoor Crop Seasonality'!$B$2:$B$138,0),match(Y$2,'Outdoor Crop Seasonality'!$E$1:$P$1,0))*vlookup($B124,'Outdoor Crop Baseline'!$B:$C,2,false)/10^3*(1+index('Outdoor Crop Production NW'!$K$2:$O$137,match( $B124,'Outdoor Crop Production NW'!$D$2:$D$137,0),match( Y$1,'Outdoor Crop Production NW'!$E$1:$I$1,0)))</f>
        <v>0</v>
      </c>
      <c r="Z124" s="77">
        <f t="array" ref="Z124">index('Outdoor Crop Seasonality'!$E$2:$P$138,match( $B124,'Outdoor Crop Seasonality'!$B$2:$B$138,0),match(Z$2,'Outdoor Crop Seasonality'!$E$1:$P$1,0))*vlookup($B124,'Outdoor Crop Baseline'!$B:$C,2,false)/10^3*(1+index('Outdoor Crop Production NW'!$K$2:$O$137,match( $B124,'Outdoor Crop Production NW'!$D$2:$D$137,0),match( Z$1,'Outdoor Crop Production NW'!$E$1:$I$1,0)))</f>
        <v>0</v>
      </c>
    </row>
    <row r="125">
      <c r="A125" s="13" t="s">
        <v>280</v>
      </c>
      <c r="B125" s="13" t="s">
        <v>327</v>
      </c>
      <c r="C125" s="76">
        <f t="array" ref="C125">index('Outdoor Crop Seasonality'!$E$2:$P$138,match( $B125,'Outdoor Crop Seasonality'!$B$2:$B$138,0),match(C$2,'Outdoor Crop Seasonality'!$E$1:$P$1,0))*vlookup($B125,'Outdoor Crop Baseline'!$B:$C,2,false)/10^3*(1+index('Outdoor Crop Production NW'!$K$2:$O$137,match( $B125,'Outdoor Crop Production NW'!$D$2:$D$137,0),match( C$1,'Outdoor Crop Production NW'!$E$1:$I$1,0)))</f>
        <v>0</v>
      </c>
      <c r="D125" s="76">
        <f t="array" ref="D125">index('Outdoor Crop Seasonality'!$E$2:$P$138,match( $B125,'Outdoor Crop Seasonality'!$B$2:$B$138,0),match(D$2,'Outdoor Crop Seasonality'!$E$1:$P$1,0))*vlookup($B125,'Outdoor Crop Baseline'!$B:$C,2,false)/10^3*(1+index('Outdoor Crop Production NW'!$K$2:$O$137,match( $B125,'Outdoor Crop Production NW'!$D$2:$D$137,0),match( D$1,'Outdoor Crop Production NW'!$E$1:$I$1,0)))</f>
        <v>96.87677842</v>
      </c>
      <c r="E125" s="76">
        <f t="array" ref="E125">index('Outdoor Crop Seasonality'!$E$2:$P$138,match( $B125,'Outdoor Crop Seasonality'!$B$2:$B$138,0),match(E$2,'Outdoor Crop Seasonality'!$E$1:$P$1,0))*vlookup($B125,'Outdoor Crop Baseline'!$B:$C,2,false)/10^3*(1+index('Outdoor Crop Production NW'!$K$2:$O$137,match( $B125,'Outdoor Crop Production NW'!$D$2:$D$137,0),match( E$1,'Outdoor Crop Production NW'!$E$1:$I$1,0)))</f>
        <v>96.87677842</v>
      </c>
      <c r="F125" s="76">
        <f t="array" ref="F125">index('Outdoor Crop Seasonality'!$E$2:$P$138,match( $B125,'Outdoor Crop Seasonality'!$B$2:$B$138,0),match(F$2,'Outdoor Crop Seasonality'!$E$1:$P$1,0))*vlookup($B125,'Outdoor Crop Baseline'!$B:$C,2,false)/10^3*(1+index('Outdoor Crop Production NW'!$K$2:$O$137,match( $B125,'Outdoor Crop Production NW'!$D$2:$D$137,0),match( F$1,'Outdoor Crop Production NW'!$E$1:$I$1,0)))</f>
        <v>96.87677842</v>
      </c>
      <c r="G125" s="76">
        <f t="array" ref="G125">index('Outdoor Crop Seasonality'!$E$2:$P$138,match( $B125,'Outdoor Crop Seasonality'!$B$2:$B$138,0),match(G$2,'Outdoor Crop Seasonality'!$E$1:$P$1,0))*vlookup($B125,'Outdoor Crop Baseline'!$B:$C,2,false)/10^3*(1+index('Outdoor Crop Production NW'!$K$2:$O$137,match( $B125,'Outdoor Crop Production NW'!$D$2:$D$137,0),match( G$1,'Outdoor Crop Production NW'!$E$1:$I$1,0)))</f>
        <v>122.9767159</v>
      </c>
      <c r="H125" s="76">
        <f t="array" ref="H125">index('Outdoor Crop Seasonality'!$E$2:$P$138,match( $B125,'Outdoor Crop Seasonality'!$B$2:$B$138,0),match(H$2,'Outdoor Crop Seasonality'!$E$1:$P$1,0))*vlookup($B125,'Outdoor Crop Baseline'!$B:$C,2,false)/10^3*(1+index('Outdoor Crop Production NW'!$K$2:$O$137,match( $B125,'Outdoor Crop Production NW'!$D$2:$D$137,0),match( H$1,'Outdoor Crop Production NW'!$E$1:$I$1,0)))</f>
        <v>37.47162518</v>
      </c>
      <c r="I125" s="76">
        <f t="array" ref="I125">index('Outdoor Crop Seasonality'!$E$2:$P$138,match( $B125,'Outdoor Crop Seasonality'!$B$2:$B$138,0),match(I$2,'Outdoor Crop Seasonality'!$E$1:$P$1,0))*vlookup($B125,'Outdoor Crop Baseline'!$B:$C,2,false)/10^3*(1+index('Outdoor Crop Production NW'!$K$2:$O$137,match( $B125,'Outdoor Crop Production NW'!$D$2:$D$137,0),match( I$1,'Outdoor Crop Production NW'!$E$1:$I$1,0)))</f>
        <v>37.47162518</v>
      </c>
      <c r="J125" s="76">
        <f t="array" ref="J125">index('Outdoor Crop Seasonality'!$E$2:$P$138,match( $B125,'Outdoor Crop Seasonality'!$B$2:$B$138,0),match(J$2,'Outdoor Crop Seasonality'!$E$1:$P$1,0))*vlookup($B125,'Outdoor Crop Baseline'!$B:$C,2,false)/10^3*(1+index('Outdoor Crop Production NW'!$K$2:$O$137,match( $B125,'Outdoor Crop Production NW'!$D$2:$D$137,0),match( J$1,'Outdoor Crop Production NW'!$E$1:$I$1,0)))</f>
        <v>37.47162518</v>
      </c>
      <c r="K125" s="76">
        <f t="array" ref="K125">index('Outdoor Crop Seasonality'!$E$2:$P$138,match( $B125,'Outdoor Crop Seasonality'!$B$2:$B$138,0),match(K$2,'Outdoor Crop Seasonality'!$E$1:$P$1,0))*vlookup($B125,'Outdoor Crop Baseline'!$B:$C,2,false)/10^3*(1+index('Outdoor Crop Production NW'!$K$2:$O$137,match( $B125,'Outdoor Crop Production NW'!$D$2:$D$137,0),match( K$1,'Outdoor Crop Production NW'!$E$1:$I$1,0)))</f>
        <v>11.3716877</v>
      </c>
      <c r="L125" s="76">
        <f t="array" ref="L125">index('Outdoor Crop Seasonality'!$E$2:$P$138,match( $B125,'Outdoor Crop Seasonality'!$B$2:$B$138,0),match(L$2,'Outdoor Crop Seasonality'!$E$1:$P$1,0))*vlookup($B125,'Outdoor Crop Baseline'!$B:$C,2,false)/10^3*(1+index('Outdoor Crop Production NW'!$K$2:$O$137,match( $B125,'Outdoor Crop Production NW'!$D$2:$D$137,0),match( L$1,'Outdoor Crop Production NW'!$E$1:$I$1,0)))</f>
        <v>0</v>
      </c>
      <c r="M125" s="76">
        <f t="array" ref="M125">index('Outdoor Crop Seasonality'!$E$2:$P$138,match( $B125,'Outdoor Crop Seasonality'!$B$2:$B$138,0),match(M$2,'Outdoor Crop Seasonality'!$E$1:$P$1,0))*vlookup($B125,'Outdoor Crop Baseline'!$B:$C,2,false)/10^3*(1+index('Outdoor Crop Production NW'!$K$2:$O$137,match( $B125,'Outdoor Crop Production NW'!$D$2:$D$137,0),match( M$1,'Outdoor Crop Production NW'!$E$1:$I$1,0)))</f>
        <v>0</v>
      </c>
      <c r="N125" s="76">
        <f t="array" ref="N125">index('Outdoor Crop Seasonality'!$E$2:$P$138,match( $B125,'Outdoor Crop Seasonality'!$B$2:$B$138,0),match(N$2,'Outdoor Crop Seasonality'!$E$1:$P$1,0))*vlookup($B125,'Outdoor Crop Baseline'!$B:$C,2,false)/10^3*(1+index('Outdoor Crop Production NW'!$K$2:$O$137,match( $B125,'Outdoor Crop Production NW'!$D$2:$D$137,0),match( N$1,'Outdoor Crop Production NW'!$E$1:$I$1,0)))</f>
        <v>0</v>
      </c>
      <c r="O125" s="77">
        <f t="array" ref="O125">index('Outdoor Crop Seasonality'!$E$2:$P$138,match( $B125,'Outdoor Crop Seasonality'!$B$2:$B$138,0),match(O$2,'Outdoor Crop Seasonality'!$E$1:$P$1,0))*vlookup($B125,'Outdoor Crop Baseline'!$B:$C,2,false)/10^3*(1+index('Outdoor Crop Production NW'!$K$2:$O$137,match( $B125,'Outdoor Crop Production NW'!$D$2:$D$137,0),match( O$1,'Outdoor Crop Production NW'!$E$1:$I$1,0)))</f>
        <v>0</v>
      </c>
      <c r="P125" s="77">
        <f t="array" ref="P125">index('Outdoor Crop Seasonality'!$E$2:$P$138,match( $B125,'Outdoor Crop Seasonality'!$B$2:$B$138,0),match(P$2,'Outdoor Crop Seasonality'!$E$1:$P$1,0))*vlookup($B125,'Outdoor Crop Baseline'!$B:$C,2,false)/10^3*(1+index('Outdoor Crop Production NW'!$K$2:$O$137,match( $B125,'Outdoor Crop Production NW'!$D$2:$D$137,0),match( P$1,'Outdoor Crop Production NW'!$E$1:$I$1,0)))</f>
        <v>21.9968697</v>
      </c>
      <c r="Q125" s="77">
        <f t="array" ref="Q125">index('Outdoor Crop Seasonality'!$E$2:$P$138,match( $B125,'Outdoor Crop Seasonality'!$B$2:$B$138,0),match(Q$2,'Outdoor Crop Seasonality'!$E$1:$P$1,0))*vlookup($B125,'Outdoor Crop Baseline'!$B:$C,2,false)/10^3*(1+index('Outdoor Crop Production NW'!$K$2:$O$137,match( $B125,'Outdoor Crop Production NW'!$D$2:$D$137,0),match( Q$1,'Outdoor Crop Production NW'!$E$1:$I$1,0)))</f>
        <v>21.9968697</v>
      </c>
      <c r="R125" s="77">
        <f t="array" ref="R125">index('Outdoor Crop Seasonality'!$E$2:$P$138,match( $B125,'Outdoor Crop Seasonality'!$B$2:$B$138,0),match(R$2,'Outdoor Crop Seasonality'!$E$1:$P$1,0))*vlookup($B125,'Outdoor Crop Baseline'!$B:$C,2,false)/10^3*(1+index('Outdoor Crop Production NW'!$K$2:$O$137,match( $B125,'Outdoor Crop Production NW'!$D$2:$D$137,0),match( R$1,'Outdoor Crop Production NW'!$E$1:$I$1,0)))</f>
        <v>21.9968697</v>
      </c>
      <c r="S125" s="77">
        <f t="array" ref="S125">index('Outdoor Crop Seasonality'!$E$2:$P$138,match( $B125,'Outdoor Crop Seasonality'!$B$2:$B$138,0),match(S$2,'Outdoor Crop Seasonality'!$E$1:$P$1,0))*vlookup($B125,'Outdoor Crop Baseline'!$B:$C,2,false)/10^3*(1+index('Outdoor Crop Production NW'!$K$2:$O$137,match( $B125,'Outdoor Crop Production NW'!$D$2:$D$137,0),match( S$1,'Outdoor Crop Production NW'!$E$1:$I$1,0)))</f>
        <v>27.92312915</v>
      </c>
      <c r="T125" s="77">
        <f t="array" ref="T125">index('Outdoor Crop Seasonality'!$E$2:$P$138,match( $B125,'Outdoor Crop Seasonality'!$B$2:$B$138,0),match(T$2,'Outdoor Crop Seasonality'!$E$1:$P$1,0))*vlookup($B125,'Outdoor Crop Baseline'!$B:$C,2,false)/10^3*(1+index('Outdoor Crop Production NW'!$K$2:$O$137,match( $B125,'Outdoor Crop Production NW'!$D$2:$D$137,0),match( T$1,'Outdoor Crop Production NW'!$E$1:$I$1,0)))</f>
        <v>8.508318193</v>
      </c>
      <c r="U125" s="77">
        <f t="array" ref="U125">index('Outdoor Crop Seasonality'!$E$2:$P$138,match( $B125,'Outdoor Crop Seasonality'!$B$2:$B$138,0),match(U$2,'Outdoor Crop Seasonality'!$E$1:$P$1,0))*vlookup($B125,'Outdoor Crop Baseline'!$B:$C,2,false)/10^3*(1+index('Outdoor Crop Production NW'!$K$2:$O$137,match( $B125,'Outdoor Crop Production NW'!$D$2:$D$137,0),match( U$1,'Outdoor Crop Production NW'!$E$1:$I$1,0)))</f>
        <v>8.508318193</v>
      </c>
      <c r="V125" s="77">
        <f t="array" ref="V125">index('Outdoor Crop Seasonality'!$E$2:$P$138,match( $B125,'Outdoor Crop Seasonality'!$B$2:$B$138,0),match(V$2,'Outdoor Crop Seasonality'!$E$1:$P$1,0))*vlookup($B125,'Outdoor Crop Baseline'!$B:$C,2,false)/10^3*(1+index('Outdoor Crop Production NW'!$K$2:$O$137,match( $B125,'Outdoor Crop Production NW'!$D$2:$D$137,0),match( V$1,'Outdoor Crop Production NW'!$E$1:$I$1,0)))</f>
        <v>8.508318193</v>
      </c>
      <c r="W125" s="77">
        <f t="array" ref="W125">index('Outdoor Crop Seasonality'!$E$2:$P$138,match( $B125,'Outdoor Crop Seasonality'!$B$2:$B$138,0),match(W$2,'Outdoor Crop Seasonality'!$E$1:$P$1,0))*vlookup($B125,'Outdoor Crop Baseline'!$B:$C,2,false)/10^3*(1+index('Outdoor Crop Production NW'!$K$2:$O$137,match( $B125,'Outdoor Crop Production NW'!$D$2:$D$137,0),match( W$1,'Outdoor Crop Production NW'!$E$1:$I$1,0)))</f>
        <v>2.582058741</v>
      </c>
      <c r="X125" s="77">
        <f t="array" ref="X125">index('Outdoor Crop Seasonality'!$E$2:$P$138,match( $B125,'Outdoor Crop Seasonality'!$B$2:$B$138,0),match(X$2,'Outdoor Crop Seasonality'!$E$1:$P$1,0))*vlookup($B125,'Outdoor Crop Baseline'!$B:$C,2,false)/10^3*(1+index('Outdoor Crop Production NW'!$K$2:$O$137,match( $B125,'Outdoor Crop Production NW'!$D$2:$D$137,0),match( X$1,'Outdoor Crop Production NW'!$E$1:$I$1,0)))</f>
        <v>0</v>
      </c>
      <c r="Y125" s="77">
        <f t="array" ref="Y125">index('Outdoor Crop Seasonality'!$E$2:$P$138,match( $B125,'Outdoor Crop Seasonality'!$B$2:$B$138,0),match(Y$2,'Outdoor Crop Seasonality'!$E$1:$P$1,0))*vlookup($B125,'Outdoor Crop Baseline'!$B:$C,2,false)/10^3*(1+index('Outdoor Crop Production NW'!$K$2:$O$137,match( $B125,'Outdoor Crop Production NW'!$D$2:$D$137,0),match( Y$1,'Outdoor Crop Production NW'!$E$1:$I$1,0)))</f>
        <v>0</v>
      </c>
      <c r="Z125" s="77">
        <f t="array" ref="Z125">index('Outdoor Crop Seasonality'!$E$2:$P$138,match( $B125,'Outdoor Crop Seasonality'!$B$2:$B$138,0),match(Z$2,'Outdoor Crop Seasonality'!$E$1:$P$1,0))*vlookup($B125,'Outdoor Crop Baseline'!$B:$C,2,false)/10^3*(1+index('Outdoor Crop Production NW'!$K$2:$O$137,match( $B125,'Outdoor Crop Production NW'!$D$2:$D$137,0),match( Z$1,'Outdoor Crop Production NW'!$E$1:$I$1,0)))</f>
        <v>0</v>
      </c>
    </row>
    <row r="126">
      <c r="A126" s="13" t="s">
        <v>282</v>
      </c>
      <c r="B126" s="13" t="s">
        <v>283</v>
      </c>
      <c r="C126" s="76">
        <f t="array" ref="C126">index('Outdoor Crop Seasonality'!$E$2:$P$138,match( $B126,'Outdoor Crop Seasonality'!$B$2:$B$138,0),match(C$2,'Outdoor Crop Seasonality'!$E$1:$P$1,0))*vlookup($B126,'Outdoor Crop Baseline'!$B:$C,2,false)/10^3*(1+index('Outdoor Crop Production NW'!$K$2:$O$137,match( $B126,'Outdoor Crop Production NW'!$D$2:$D$137,0),match( C$1,'Outdoor Crop Production NW'!$E$1:$I$1,0)))</f>
        <v>0.2904182181</v>
      </c>
      <c r="D126" s="76">
        <f t="array" ref="D126">index('Outdoor Crop Seasonality'!$E$2:$P$138,match( $B126,'Outdoor Crop Seasonality'!$B$2:$B$138,0),match(D$2,'Outdoor Crop Seasonality'!$E$1:$P$1,0))*vlookup($B126,'Outdoor Crop Baseline'!$B:$C,2,false)/10^3*(1+index('Outdoor Crop Production NW'!$K$2:$O$137,match( $B126,'Outdoor Crop Production NW'!$D$2:$D$137,0),match( D$1,'Outdoor Crop Production NW'!$E$1:$I$1,0)))</f>
        <v>0.2904182181</v>
      </c>
      <c r="E126" s="76">
        <f t="array" ref="E126">index('Outdoor Crop Seasonality'!$E$2:$P$138,match( $B126,'Outdoor Crop Seasonality'!$B$2:$B$138,0),match(E$2,'Outdoor Crop Seasonality'!$E$1:$P$1,0))*vlookup($B126,'Outdoor Crop Baseline'!$B:$C,2,false)/10^3*(1+index('Outdoor Crop Production NW'!$K$2:$O$137,match( $B126,'Outdoor Crop Production NW'!$D$2:$D$137,0),match( E$1,'Outdoor Crop Production NW'!$E$1:$I$1,0)))</f>
        <v>23.79213739</v>
      </c>
      <c r="F126" s="76">
        <f t="array" ref="F126">index('Outdoor Crop Seasonality'!$E$2:$P$138,match( $B126,'Outdoor Crop Seasonality'!$B$2:$B$138,0),match(F$2,'Outdoor Crop Seasonality'!$E$1:$P$1,0))*vlookup($B126,'Outdoor Crop Baseline'!$B:$C,2,false)/10^3*(1+index('Outdoor Crop Production NW'!$K$2:$O$137,match( $B126,'Outdoor Crop Production NW'!$D$2:$D$137,0),match( F$1,'Outdoor Crop Production NW'!$E$1:$I$1,0)))</f>
        <v>23.79213739</v>
      </c>
      <c r="G126" s="76">
        <f t="array" ref="G126">index('Outdoor Crop Seasonality'!$E$2:$P$138,match( $B126,'Outdoor Crop Seasonality'!$B$2:$B$138,0),match(G$2,'Outdoor Crop Seasonality'!$E$1:$P$1,0))*vlookup($B126,'Outdoor Crop Baseline'!$B:$C,2,false)/10^3*(1+index('Outdoor Crop Production NW'!$K$2:$O$137,match( $B126,'Outdoor Crop Production NW'!$D$2:$D$137,0),match( G$1,'Outdoor Crop Production NW'!$E$1:$I$1,0)))</f>
        <v>23.50171917</v>
      </c>
      <c r="H126" s="76">
        <f t="array" ref="H126">index('Outdoor Crop Seasonality'!$E$2:$P$138,match( $B126,'Outdoor Crop Seasonality'!$B$2:$B$138,0),match(H$2,'Outdoor Crop Seasonality'!$E$1:$P$1,0))*vlookup($B126,'Outdoor Crop Baseline'!$B:$C,2,false)/10^3*(1+index('Outdoor Crop Production NW'!$K$2:$O$137,match( $B126,'Outdoor Crop Production NW'!$D$2:$D$137,0),match( H$1,'Outdoor Crop Production NW'!$E$1:$I$1,0)))</f>
        <v>23.50171917</v>
      </c>
      <c r="I126" s="76">
        <f t="array" ref="I126">index('Outdoor Crop Seasonality'!$E$2:$P$138,match( $B126,'Outdoor Crop Seasonality'!$B$2:$B$138,0),match(I$2,'Outdoor Crop Seasonality'!$E$1:$P$1,0))*vlookup($B126,'Outdoor Crop Baseline'!$B:$C,2,false)/10^3*(1+index('Outdoor Crop Production NW'!$K$2:$O$137,match( $B126,'Outdoor Crop Production NW'!$D$2:$D$137,0),match( I$1,'Outdoor Crop Production NW'!$E$1:$I$1,0)))</f>
        <v>0</v>
      </c>
      <c r="J126" s="76">
        <f t="array" ref="J126">index('Outdoor Crop Seasonality'!$E$2:$P$138,match( $B126,'Outdoor Crop Seasonality'!$B$2:$B$138,0),match(J$2,'Outdoor Crop Seasonality'!$E$1:$P$1,0))*vlookup($B126,'Outdoor Crop Baseline'!$B:$C,2,false)/10^3*(1+index('Outdoor Crop Production NW'!$K$2:$O$137,match( $B126,'Outdoor Crop Production NW'!$D$2:$D$137,0),match( J$1,'Outdoor Crop Production NW'!$E$1:$I$1,0)))</f>
        <v>0</v>
      </c>
      <c r="K126" s="76">
        <f t="array" ref="K126">index('Outdoor Crop Seasonality'!$E$2:$P$138,match( $B126,'Outdoor Crop Seasonality'!$B$2:$B$138,0),match(K$2,'Outdoor Crop Seasonality'!$E$1:$P$1,0))*vlookup($B126,'Outdoor Crop Baseline'!$B:$C,2,false)/10^3*(1+index('Outdoor Crop Production NW'!$K$2:$O$137,match( $B126,'Outdoor Crop Production NW'!$D$2:$D$137,0),match( K$1,'Outdoor Crop Production NW'!$E$1:$I$1,0)))</f>
        <v>1.825702027</v>
      </c>
      <c r="L126" s="76">
        <f t="array" ref="L126">index('Outdoor Crop Seasonality'!$E$2:$P$138,match( $B126,'Outdoor Crop Seasonality'!$B$2:$B$138,0),match(L$2,'Outdoor Crop Seasonality'!$E$1:$P$1,0))*vlookup($B126,'Outdoor Crop Baseline'!$B:$C,2,false)/10^3*(1+index('Outdoor Crop Production NW'!$K$2:$O$137,match( $B126,'Outdoor Crop Production NW'!$D$2:$D$137,0),match( L$1,'Outdoor Crop Production NW'!$E$1:$I$1,0)))</f>
        <v>1.825702027</v>
      </c>
      <c r="M126" s="76">
        <f t="array" ref="M126">index('Outdoor Crop Seasonality'!$E$2:$P$138,match( $B126,'Outdoor Crop Seasonality'!$B$2:$B$138,0),match(M$2,'Outdoor Crop Seasonality'!$E$1:$P$1,0))*vlookup($B126,'Outdoor Crop Baseline'!$B:$C,2,false)/10^3*(1+index('Outdoor Crop Production NW'!$K$2:$O$137,match( $B126,'Outdoor Crop Production NW'!$D$2:$D$137,0),match( M$1,'Outdoor Crop Production NW'!$E$1:$I$1,0)))</f>
        <v>1.825702027</v>
      </c>
      <c r="N126" s="76">
        <f t="array" ref="N126">index('Outdoor Crop Seasonality'!$E$2:$P$138,match( $B126,'Outdoor Crop Seasonality'!$B$2:$B$138,0),match(N$2,'Outdoor Crop Seasonality'!$E$1:$P$1,0))*vlookup($B126,'Outdoor Crop Baseline'!$B:$C,2,false)/10^3*(1+index('Outdoor Crop Production NW'!$K$2:$O$137,match( $B126,'Outdoor Crop Production NW'!$D$2:$D$137,0),match( N$1,'Outdoor Crop Production NW'!$E$1:$I$1,0)))</f>
        <v>1.825702027</v>
      </c>
      <c r="O126" s="77">
        <f t="array" ref="O126">index('Outdoor Crop Seasonality'!$E$2:$P$138,match( $B126,'Outdoor Crop Seasonality'!$B$2:$B$138,0),match(O$2,'Outdoor Crop Seasonality'!$E$1:$P$1,0))*vlookup($B126,'Outdoor Crop Baseline'!$B:$C,2,false)/10^3*(1+index('Outdoor Crop Production NW'!$K$2:$O$137,match( $B126,'Outdoor Crop Production NW'!$D$2:$D$137,0),match( O$1,'Outdoor Crop Production NW'!$E$1:$I$1,0)))</f>
        <v>0</v>
      </c>
      <c r="P126" s="77">
        <f t="array" ref="P126">index('Outdoor Crop Seasonality'!$E$2:$P$138,match( $B126,'Outdoor Crop Seasonality'!$B$2:$B$138,0),match(P$2,'Outdoor Crop Seasonality'!$E$1:$P$1,0))*vlookup($B126,'Outdoor Crop Baseline'!$B:$C,2,false)/10^3*(1+index('Outdoor Crop Production NW'!$K$2:$O$137,match( $B126,'Outdoor Crop Production NW'!$D$2:$D$137,0),match( P$1,'Outdoor Crop Production NW'!$E$1:$I$1,0)))</f>
        <v>0</v>
      </c>
      <c r="Q126" s="77">
        <f t="array" ref="Q126">index('Outdoor Crop Seasonality'!$E$2:$P$138,match( $B126,'Outdoor Crop Seasonality'!$B$2:$B$138,0),match(Q$2,'Outdoor Crop Seasonality'!$E$1:$P$1,0))*vlookup($B126,'Outdoor Crop Baseline'!$B:$C,2,false)/10^3*(1+index('Outdoor Crop Production NW'!$K$2:$O$137,match( $B126,'Outdoor Crop Production NW'!$D$2:$D$137,0),match( Q$1,'Outdoor Crop Production NW'!$E$1:$I$1,0)))</f>
        <v>0</v>
      </c>
      <c r="R126" s="77">
        <f t="array" ref="R126">index('Outdoor Crop Seasonality'!$E$2:$P$138,match( $B126,'Outdoor Crop Seasonality'!$B$2:$B$138,0),match(R$2,'Outdoor Crop Seasonality'!$E$1:$P$1,0))*vlookup($B126,'Outdoor Crop Baseline'!$B:$C,2,false)/10^3*(1+index('Outdoor Crop Production NW'!$K$2:$O$137,match( $B126,'Outdoor Crop Production NW'!$D$2:$D$137,0),match( R$1,'Outdoor Crop Production NW'!$E$1:$I$1,0)))</f>
        <v>0</v>
      </c>
      <c r="S126" s="77">
        <f t="array" ref="S126">index('Outdoor Crop Seasonality'!$E$2:$P$138,match( $B126,'Outdoor Crop Seasonality'!$B$2:$B$138,0),match(S$2,'Outdoor Crop Seasonality'!$E$1:$P$1,0))*vlookup($B126,'Outdoor Crop Baseline'!$B:$C,2,false)/10^3*(1+index('Outdoor Crop Production NW'!$K$2:$O$137,match( $B126,'Outdoor Crop Production NW'!$D$2:$D$137,0),match( S$1,'Outdoor Crop Production NW'!$E$1:$I$1,0)))</f>
        <v>0</v>
      </c>
      <c r="T126" s="77">
        <f t="array" ref="T126">index('Outdoor Crop Seasonality'!$E$2:$P$138,match( $B126,'Outdoor Crop Seasonality'!$B$2:$B$138,0),match(T$2,'Outdoor Crop Seasonality'!$E$1:$P$1,0))*vlookup($B126,'Outdoor Crop Baseline'!$B:$C,2,false)/10^3*(1+index('Outdoor Crop Production NW'!$K$2:$O$137,match( $B126,'Outdoor Crop Production NW'!$D$2:$D$137,0),match( T$1,'Outdoor Crop Production NW'!$E$1:$I$1,0)))</f>
        <v>0</v>
      </c>
      <c r="U126" s="77">
        <f t="array" ref="U126">index('Outdoor Crop Seasonality'!$E$2:$P$138,match( $B126,'Outdoor Crop Seasonality'!$B$2:$B$138,0),match(U$2,'Outdoor Crop Seasonality'!$E$1:$P$1,0))*vlookup($B126,'Outdoor Crop Baseline'!$B:$C,2,false)/10^3*(1+index('Outdoor Crop Production NW'!$K$2:$O$137,match( $B126,'Outdoor Crop Production NW'!$D$2:$D$137,0),match( U$1,'Outdoor Crop Production NW'!$E$1:$I$1,0)))</f>
        <v>0</v>
      </c>
      <c r="V126" s="77">
        <f t="array" ref="V126">index('Outdoor Crop Seasonality'!$E$2:$P$138,match( $B126,'Outdoor Crop Seasonality'!$B$2:$B$138,0),match(V$2,'Outdoor Crop Seasonality'!$E$1:$P$1,0))*vlookup($B126,'Outdoor Crop Baseline'!$B:$C,2,false)/10^3*(1+index('Outdoor Crop Production NW'!$K$2:$O$137,match( $B126,'Outdoor Crop Production NW'!$D$2:$D$137,0),match( V$1,'Outdoor Crop Production NW'!$E$1:$I$1,0)))</f>
        <v>0</v>
      </c>
      <c r="W126" s="77">
        <f t="array" ref="W126">index('Outdoor Crop Seasonality'!$E$2:$P$138,match( $B126,'Outdoor Crop Seasonality'!$B$2:$B$138,0),match(W$2,'Outdoor Crop Seasonality'!$E$1:$P$1,0))*vlookup($B126,'Outdoor Crop Baseline'!$B:$C,2,false)/10^3*(1+index('Outdoor Crop Production NW'!$K$2:$O$137,match( $B126,'Outdoor Crop Production NW'!$D$2:$D$137,0),match( W$1,'Outdoor Crop Production NW'!$E$1:$I$1,0)))</f>
        <v>0</v>
      </c>
      <c r="X126" s="77">
        <f t="array" ref="X126">index('Outdoor Crop Seasonality'!$E$2:$P$138,match( $B126,'Outdoor Crop Seasonality'!$B$2:$B$138,0),match(X$2,'Outdoor Crop Seasonality'!$E$1:$P$1,0))*vlookup($B126,'Outdoor Crop Baseline'!$B:$C,2,false)/10^3*(1+index('Outdoor Crop Production NW'!$K$2:$O$137,match( $B126,'Outdoor Crop Production NW'!$D$2:$D$137,0),match( X$1,'Outdoor Crop Production NW'!$E$1:$I$1,0)))</f>
        <v>0</v>
      </c>
      <c r="Y126" s="77">
        <f t="array" ref="Y126">index('Outdoor Crop Seasonality'!$E$2:$P$138,match( $B126,'Outdoor Crop Seasonality'!$B$2:$B$138,0),match(Y$2,'Outdoor Crop Seasonality'!$E$1:$P$1,0))*vlookup($B126,'Outdoor Crop Baseline'!$B:$C,2,false)/10^3*(1+index('Outdoor Crop Production NW'!$K$2:$O$137,match( $B126,'Outdoor Crop Production NW'!$D$2:$D$137,0),match( Y$1,'Outdoor Crop Production NW'!$E$1:$I$1,0)))</f>
        <v>0</v>
      </c>
      <c r="Z126" s="77">
        <f t="array" ref="Z126">index('Outdoor Crop Seasonality'!$E$2:$P$138,match( $B126,'Outdoor Crop Seasonality'!$B$2:$B$138,0),match(Z$2,'Outdoor Crop Seasonality'!$E$1:$P$1,0))*vlookup($B126,'Outdoor Crop Baseline'!$B:$C,2,false)/10^3*(1+index('Outdoor Crop Production NW'!$K$2:$O$137,match( $B126,'Outdoor Crop Production NW'!$D$2:$D$137,0),match( Z$1,'Outdoor Crop Production NW'!$E$1:$I$1,0)))</f>
        <v>0</v>
      </c>
    </row>
    <row r="127">
      <c r="A127" s="13" t="s">
        <v>284</v>
      </c>
      <c r="B127" s="13" t="s">
        <v>285</v>
      </c>
      <c r="C127" s="76">
        <f t="array" ref="C127">index('Outdoor Crop Seasonality'!$E$2:$P$138,match( $B127,'Outdoor Crop Seasonality'!$B$2:$B$138,0),match(C$2,'Outdoor Crop Seasonality'!$E$1:$P$1,0))*vlookup($B127,'Outdoor Crop Baseline'!$B:$C,2,false)/10^3*(1+index('Outdoor Crop Production NW'!$K$2:$O$137,match( $B127,'Outdoor Crop Production NW'!$D$2:$D$137,0),match( C$1,'Outdoor Crop Production NW'!$E$1:$I$1,0)))</f>
        <v>202.9987162</v>
      </c>
      <c r="D127" s="76">
        <f t="array" ref="D127">index('Outdoor Crop Seasonality'!$E$2:$P$138,match( $B127,'Outdoor Crop Seasonality'!$B$2:$B$138,0),match(D$2,'Outdoor Crop Seasonality'!$E$1:$P$1,0))*vlookup($B127,'Outdoor Crop Baseline'!$B:$C,2,false)/10^3*(1+index('Outdoor Crop Production NW'!$K$2:$O$137,match( $B127,'Outdoor Crop Production NW'!$D$2:$D$137,0),match( D$1,'Outdoor Crop Production NW'!$E$1:$I$1,0)))</f>
        <v>202.9987162</v>
      </c>
      <c r="E127" s="76">
        <f t="array" ref="E127">index('Outdoor Crop Seasonality'!$E$2:$P$138,match( $B127,'Outdoor Crop Seasonality'!$B$2:$B$138,0),match(E$2,'Outdoor Crop Seasonality'!$E$1:$P$1,0))*vlookup($B127,'Outdoor Crop Baseline'!$B:$C,2,false)/10^3*(1+index('Outdoor Crop Production NW'!$K$2:$O$137,match( $B127,'Outdoor Crop Production NW'!$D$2:$D$137,0),match( E$1,'Outdoor Crop Production NW'!$E$1:$I$1,0)))</f>
        <v>211.1631546</v>
      </c>
      <c r="F127" s="76">
        <f t="array" ref="F127">index('Outdoor Crop Seasonality'!$E$2:$P$138,match( $B127,'Outdoor Crop Seasonality'!$B$2:$B$138,0),match(F$2,'Outdoor Crop Seasonality'!$E$1:$P$1,0))*vlookup($B127,'Outdoor Crop Baseline'!$B:$C,2,false)/10^3*(1+index('Outdoor Crop Production NW'!$K$2:$O$137,match( $B127,'Outdoor Crop Production NW'!$D$2:$D$137,0),match( F$1,'Outdoor Crop Production NW'!$E$1:$I$1,0)))</f>
        <v>211.1631546</v>
      </c>
      <c r="G127" s="76">
        <f t="array" ref="G127">index('Outdoor Crop Seasonality'!$E$2:$P$138,match( $B127,'Outdoor Crop Seasonality'!$B$2:$B$138,0),match(G$2,'Outdoor Crop Seasonality'!$E$1:$P$1,0))*vlookup($B127,'Outdoor Crop Baseline'!$B:$C,2,false)/10^3*(1+index('Outdoor Crop Production NW'!$K$2:$O$137,match( $B127,'Outdoor Crop Production NW'!$D$2:$D$137,0),match( G$1,'Outdoor Crop Production NW'!$E$1:$I$1,0)))</f>
        <v>8.164438454</v>
      </c>
      <c r="H127" s="76">
        <f t="array" ref="H127">index('Outdoor Crop Seasonality'!$E$2:$P$138,match( $B127,'Outdoor Crop Seasonality'!$B$2:$B$138,0),match(H$2,'Outdoor Crop Seasonality'!$E$1:$P$1,0))*vlookup($B127,'Outdoor Crop Baseline'!$B:$C,2,false)/10^3*(1+index('Outdoor Crop Production NW'!$K$2:$O$137,match( $B127,'Outdoor Crop Production NW'!$D$2:$D$137,0),match( H$1,'Outdoor Crop Production NW'!$E$1:$I$1,0)))</f>
        <v>1167.32735</v>
      </c>
      <c r="I127" s="76">
        <f t="array" ref="I127">index('Outdoor Crop Seasonality'!$E$2:$P$138,match( $B127,'Outdoor Crop Seasonality'!$B$2:$B$138,0),match(I$2,'Outdoor Crop Seasonality'!$E$1:$P$1,0))*vlookup($B127,'Outdoor Crop Baseline'!$B:$C,2,false)/10^3*(1+index('Outdoor Crop Production NW'!$K$2:$O$137,match( $B127,'Outdoor Crop Production NW'!$D$2:$D$137,0),match( I$1,'Outdoor Crop Production NW'!$E$1:$I$1,0)))</f>
        <v>1159.162911</v>
      </c>
      <c r="J127" s="76">
        <f t="array" ref="J127">index('Outdoor Crop Seasonality'!$E$2:$P$138,match( $B127,'Outdoor Crop Seasonality'!$B$2:$B$138,0),match(J$2,'Outdoor Crop Seasonality'!$E$1:$P$1,0))*vlookup($B127,'Outdoor Crop Baseline'!$B:$C,2,false)/10^3*(1+index('Outdoor Crop Production NW'!$K$2:$O$137,match( $B127,'Outdoor Crop Production NW'!$D$2:$D$137,0),match( J$1,'Outdoor Crop Production NW'!$E$1:$I$1,0)))</f>
        <v>1159.162911</v>
      </c>
      <c r="K127" s="76">
        <f t="array" ref="K127">index('Outdoor Crop Seasonality'!$E$2:$P$138,match( $B127,'Outdoor Crop Seasonality'!$B$2:$B$138,0),match(K$2,'Outdoor Crop Seasonality'!$E$1:$P$1,0))*vlookup($B127,'Outdoor Crop Baseline'!$B:$C,2,false)/10^3*(1+index('Outdoor Crop Production NW'!$K$2:$O$137,match( $B127,'Outdoor Crop Production NW'!$D$2:$D$137,0),match( K$1,'Outdoor Crop Production NW'!$E$1:$I$1,0)))</f>
        <v>1159.162911</v>
      </c>
      <c r="L127" s="76">
        <f t="array" ref="L127">index('Outdoor Crop Seasonality'!$E$2:$P$138,match( $B127,'Outdoor Crop Seasonality'!$B$2:$B$138,0),match(L$2,'Outdoor Crop Seasonality'!$E$1:$P$1,0))*vlookup($B127,'Outdoor Crop Baseline'!$B:$C,2,false)/10^3*(1+index('Outdoor Crop Production NW'!$K$2:$O$137,match( $B127,'Outdoor Crop Production NW'!$D$2:$D$137,0),match( L$1,'Outdoor Crop Production NW'!$E$1:$I$1,0)))</f>
        <v>0</v>
      </c>
      <c r="M127" s="76">
        <f t="array" ref="M127">index('Outdoor Crop Seasonality'!$E$2:$P$138,match( $B127,'Outdoor Crop Seasonality'!$B$2:$B$138,0),match(M$2,'Outdoor Crop Seasonality'!$E$1:$P$1,0))*vlookup($B127,'Outdoor Crop Baseline'!$B:$C,2,false)/10^3*(1+index('Outdoor Crop Production NW'!$K$2:$O$137,match( $B127,'Outdoor Crop Production NW'!$D$2:$D$137,0),match( M$1,'Outdoor Crop Production NW'!$E$1:$I$1,0)))</f>
        <v>0</v>
      </c>
      <c r="N127" s="76">
        <f t="array" ref="N127">index('Outdoor Crop Seasonality'!$E$2:$P$138,match( $B127,'Outdoor Crop Seasonality'!$B$2:$B$138,0),match(N$2,'Outdoor Crop Seasonality'!$E$1:$P$1,0))*vlookup($B127,'Outdoor Crop Baseline'!$B:$C,2,false)/10^3*(1+index('Outdoor Crop Production NW'!$K$2:$O$137,match( $B127,'Outdoor Crop Production NW'!$D$2:$D$137,0),match( N$1,'Outdoor Crop Production NW'!$E$1:$I$1,0)))</f>
        <v>0</v>
      </c>
      <c r="O127" s="77">
        <f t="array" ref="O127">index('Outdoor Crop Seasonality'!$E$2:$P$138,match( $B127,'Outdoor Crop Seasonality'!$B$2:$B$138,0),match(O$2,'Outdoor Crop Seasonality'!$E$1:$P$1,0))*vlookup($B127,'Outdoor Crop Baseline'!$B:$C,2,false)/10^3*(1+index('Outdoor Crop Production NW'!$K$2:$O$137,match( $B127,'Outdoor Crop Production NW'!$D$2:$D$137,0),match( O$1,'Outdoor Crop Production NW'!$E$1:$I$1,0)))</f>
        <v>15.08803837</v>
      </c>
      <c r="P127" s="77">
        <f t="array" ref="P127">index('Outdoor Crop Seasonality'!$E$2:$P$138,match( $B127,'Outdoor Crop Seasonality'!$B$2:$B$138,0),match(P$2,'Outdoor Crop Seasonality'!$E$1:$P$1,0))*vlookup($B127,'Outdoor Crop Baseline'!$B:$C,2,false)/10^3*(1+index('Outdoor Crop Production NW'!$K$2:$O$137,match( $B127,'Outdoor Crop Production NW'!$D$2:$D$137,0),match( P$1,'Outdoor Crop Production NW'!$E$1:$I$1,0)))</f>
        <v>15.08803837</v>
      </c>
      <c r="Q127" s="77">
        <f t="array" ref="Q127">index('Outdoor Crop Seasonality'!$E$2:$P$138,match( $B127,'Outdoor Crop Seasonality'!$B$2:$B$138,0),match(Q$2,'Outdoor Crop Seasonality'!$E$1:$P$1,0))*vlookup($B127,'Outdoor Crop Baseline'!$B:$C,2,false)/10^3*(1+index('Outdoor Crop Production NW'!$K$2:$O$137,match( $B127,'Outdoor Crop Production NW'!$D$2:$D$137,0),match( Q$1,'Outdoor Crop Production NW'!$E$1:$I$1,0)))</f>
        <v>15.69486665</v>
      </c>
      <c r="R127" s="77">
        <f t="array" ref="R127">index('Outdoor Crop Seasonality'!$E$2:$P$138,match( $B127,'Outdoor Crop Seasonality'!$B$2:$B$138,0),match(R$2,'Outdoor Crop Seasonality'!$E$1:$P$1,0))*vlookup($B127,'Outdoor Crop Baseline'!$B:$C,2,false)/10^3*(1+index('Outdoor Crop Production NW'!$K$2:$O$137,match( $B127,'Outdoor Crop Production NW'!$D$2:$D$137,0),match( R$1,'Outdoor Crop Production NW'!$E$1:$I$1,0)))</f>
        <v>15.69486665</v>
      </c>
      <c r="S127" s="77">
        <f t="array" ref="S127">index('Outdoor Crop Seasonality'!$E$2:$P$138,match( $B127,'Outdoor Crop Seasonality'!$B$2:$B$138,0),match(S$2,'Outdoor Crop Seasonality'!$E$1:$P$1,0))*vlookup($B127,'Outdoor Crop Baseline'!$B:$C,2,false)/10^3*(1+index('Outdoor Crop Production NW'!$K$2:$O$137,match( $B127,'Outdoor Crop Production NW'!$D$2:$D$137,0),match( S$1,'Outdoor Crop Production NW'!$E$1:$I$1,0)))</f>
        <v>0.6068282746</v>
      </c>
      <c r="T127" s="77">
        <f t="array" ref="T127">index('Outdoor Crop Seasonality'!$E$2:$P$138,match( $B127,'Outdoor Crop Seasonality'!$B$2:$B$138,0),match(T$2,'Outdoor Crop Seasonality'!$E$1:$P$1,0))*vlookup($B127,'Outdoor Crop Baseline'!$B:$C,2,false)/10^3*(1+index('Outdoor Crop Production NW'!$K$2:$O$137,match( $B127,'Outdoor Crop Production NW'!$D$2:$D$137,0),match( T$1,'Outdoor Crop Production NW'!$E$1:$I$1,0)))</f>
        <v>86.76251841</v>
      </c>
      <c r="U127" s="77">
        <f t="array" ref="U127">index('Outdoor Crop Seasonality'!$E$2:$P$138,match( $B127,'Outdoor Crop Seasonality'!$B$2:$B$138,0),match(U$2,'Outdoor Crop Seasonality'!$E$1:$P$1,0))*vlookup($B127,'Outdoor Crop Baseline'!$B:$C,2,false)/10^3*(1+index('Outdoor Crop Production NW'!$K$2:$O$137,match( $B127,'Outdoor Crop Production NW'!$D$2:$D$137,0),match( U$1,'Outdoor Crop Production NW'!$E$1:$I$1,0)))</f>
        <v>86.15569013</v>
      </c>
      <c r="V127" s="77">
        <f t="array" ref="V127">index('Outdoor Crop Seasonality'!$E$2:$P$138,match( $B127,'Outdoor Crop Seasonality'!$B$2:$B$138,0),match(V$2,'Outdoor Crop Seasonality'!$E$1:$P$1,0))*vlookup($B127,'Outdoor Crop Baseline'!$B:$C,2,false)/10^3*(1+index('Outdoor Crop Production NW'!$K$2:$O$137,match( $B127,'Outdoor Crop Production NW'!$D$2:$D$137,0),match( V$1,'Outdoor Crop Production NW'!$E$1:$I$1,0)))</f>
        <v>86.15569013</v>
      </c>
      <c r="W127" s="77">
        <f t="array" ref="W127">index('Outdoor Crop Seasonality'!$E$2:$P$138,match( $B127,'Outdoor Crop Seasonality'!$B$2:$B$138,0),match(W$2,'Outdoor Crop Seasonality'!$E$1:$P$1,0))*vlookup($B127,'Outdoor Crop Baseline'!$B:$C,2,false)/10^3*(1+index('Outdoor Crop Production NW'!$K$2:$O$137,match( $B127,'Outdoor Crop Production NW'!$D$2:$D$137,0),match( W$1,'Outdoor Crop Production NW'!$E$1:$I$1,0)))</f>
        <v>86.15569013</v>
      </c>
      <c r="X127" s="77">
        <f t="array" ref="X127">index('Outdoor Crop Seasonality'!$E$2:$P$138,match( $B127,'Outdoor Crop Seasonality'!$B$2:$B$138,0),match(X$2,'Outdoor Crop Seasonality'!$E$1:$P$1,0))*vlookup($B127,'Outdoor Crop Baseline'!$B:$C,2,false)/10^3*(1+index('Outdoor Crop Production NW'!$K$2:$O$137,match( $B127,'Outdoor Crop Production NW'!$D$2:$D$137,0),match( X$1,'Outdoor Crop Production NW'!$E$1:$I$1,0)))</f>
        <v>0</v>
      </c>
      <c r="Y127" s="77">
        <f t="array" ref="Y127">index('Outdoor Crop Seasonality'!$E$2:$P$138,match( $B127,'Outdoor Crop Seasonality'!$B$2:$B$138,0),match(Y$2,'Outdoor Crop Seasonality'!$E$1:$P$1,0))*vlookup($B127,'Outdoor Crop Baseline'!$B:$C,2,false)/10^3*(1+index('Outdoor Crop Production NW'!$K$2:$O$137,match( $B127,'Outdoor Crop Production NW'!$D$2:$D$137,0),match( Y$1,'Outdoor Crop Production NW'!$E$1:$I$1,0)))</f>
        <v>0</v>
      </c>
      <c r="Z127" s="77">
        <f t="array" ref="Z127">index('Outdoor Crop Seasonality'!$E$2:$P$138,match( $B127,'Outdoor Crop Seasonality'!$B$2:$B$138,0),match(Z$2,'Outdoor Crop Seasonality'!$E$1:$P$1,0))*vlookup($B127,'Outdoor Crop Baseline'!$B:$C,2,false)/10^3*(1+index('Outdoor Crop Production NW'!$K$2:$O$137,match( $B127,'Outdoor Crop Production NW'!$D$2:$D$137,0),match( Z$1,'Outdoor Crop Production NW'!$E$1:$I$1,0)))</f>
        <v>0</v>
      </c>
    </row>
    <row r="128">
      <c r="A128" s="13" t="s">
        <v>286</v>
      </c>
      <c r="B128" s="13" t="s">
        <v>287</v>
      </c>
      <c r="C128" s="76">
        <f t="array" ref="C128">index('Outdoor Crop Seasonality'!$E$2:$P$138,match( $B128,'Outdoor Crop Seasonality'!$B$2:$B$138,0),match(C$2,'Outdoor Crop Seasonality'!$E$1:$P$1,0))*vlookup($B128,'Outdoor Crop Baseline'!$B:$C,2,false)/10^3*(1+index('Outdoor Crop Production NW'!$K$2:$O$137,match( $B128,'Outdoor Crop Production NW'!$D$2:$D$137,0),match( C$1,'Outdoor Crop Production NW'!$E$1:$I$1,0)))</f>
        <v>0</v>
      </c>
      <c r="D128" s="76">
        <f t="array" ref="D128">index('Outdoor Crop Seasonality'!$E$2:$P$138,match( $B128,'Outdoor Crop Seasonality'!$B$2:$B$138,0),match(D$2,'Outdoor Crop Seasonality'!$E$1:$P$1,0))*vlookup($B128,'Outdoor Crop Baseline'!$B:$C,2,false)/10^3*(1+index('Outdoor Crop Production NW'!$K$2:$O$137,match( $B128,'Outdoor Crop Production NW'!$D$2:$D$137,0),match( D$1,'Outdoor Crop Production NW'!$E$1:$I$1,0)))</f>
        <v>0</v>
      </c>
      <c r="E128" s="76">
        <f t="array" ref="E128">index('Outdoor Crop Seasonality'!$E$2:$P$138,match( $B128,'Outdoor Crop Seasonality'!$B$2:$B$138,0),match(E$2,'Outdoor Crop Seasonality'!$E$1:$P$1,0))*vlookup($B128,'Outdoor Crop Baseline'!$B:$C,2,false)/10^3*(1+index('Outdoor Crop Production NW'!$K$2:$O$137,match( $B128,'Outdoor Crop Production NW'!$D$2:$D$137,0),match( E$1,'Outdoor Crop Production NW'!$E$1:$I$1,0)))</f>
        <v>0</v>
      </c>
      <c r="F128" s="76">
        <f t="array" ref="F128">index('Outdoor Crop Seasonality'!$E$2:$P$138,match( $B128,'Outdoor Crop Seasonality'!$B$2:$B$138,0),match(F$2,'Outdoor Crop Seasonality'!$E$1:$P$1,0))*vlookup($B128,'Outdoor Crop Baseline'!$B:$C,2,false)/10^3*(1+index('Outdoor Crop Production NW'!$K$2:$O$137,match( $B128,'Outdoor Crop Production NW'!$D$2:$D$137,0),match( F$1,'Outdoor Crop Production NW'!$E$1:$I$1,0)))</f>
        <v>0</v>
      </c>
      <c r="G128" s="76">
        <f t="array" ref="G128">index('Outdoor Crop Seasonality'!$E$2:$P$138,match( $B128,'Outdoor Crop Seasonality'!$B$2:$B$138,0),match(G$2,'Outdoor Crop Seasonality'!$E$1:$P$1,0))*vlookup($B128,'Outdoor Crop Baseline'!$B:$C,2,false)/10^3*(1+index('Outdoor Crop Production NW'!$K$2:$O$137,match( $B128,'Outdoor Crop Production NW'!$D$2:$D$137,0),match( G$1,'Outdoor Crop Production NW'!$E$1:$I$1,0)))</f>
        <v>0</v>
      </c>
      <c r="H128" s="76">
        <f t="array" ref="H128">index('Outdoor Crop Seasonality'!$E$2:$P$138,match( $B128,'Outdoor Crop Seasonality'!$B$2:$B$138,0),match(H$2,'Outdoor Crop Seasonality'!$E$1:$P$1,0))*vlookup($B128,'Outdoor Crop Baseline'!$B:$C,2,false)/10^3*(1+index('Outdoor Crop Production NW'!$K$2:$O$137,match( $B128,'Outdoor Crop Production NW'!$D$2:$D$137,0),match( H$1,'Outdoor Crop Production NW'!$E$1:$I$1,0)))</f>
        <v>0</v>
      </c>
      <c r="I128" s="76">
        <f t="array" ref="I128">index('Outdoor Crop Seasonality'!$E$2:$P$138,match( $B128,'Outdoor Crop Seasonality'!$B$2:$B$138,0),match(I$2,'Outdoor Crop Seasonality'!$E$1:$P$1,0))*vlookup($B128,'Outdoor Crop Baseline'!$B:$C,2,false)/10^3*(1+index('Outdoor Crop Production NW'!$K$2:$O$137,match( $B128,'Outdoor Crop Production NW'!$D$2:$D$137,0),match( I$1,'Outdoor Crop Production NW'!$E$1:$I$1,0)))</f>
        <v>0</v>
      </c>
      <c r="J128" s="76">
        <f t="array" ref="J128">index('Outdoor Crop Seasonality'!$E$2:$P$138,match( $B128,'Outdoor Crop Seasonality'!$B$2:$B$138,0),match(J$2,'Outdoor Crop Seasonality'!$E$1:$P$1,0))*vlookup($B128,'Outdoor Crop Baseline'!$B:$C,2,false)/10^3*(1+index('Outdoor Crop Production NW'!$K$2:$O$137,match( $B128,'Outdoor Crop Production NW'!$D$2:$D$137,0),match( J$1,'Outdoor Crop Production NW'!$E$1:$I$1,0)))</f>
        <v>0</v>
      </c>
      <c r="K128" s="76">
        <f t="array" ref="K128">index('Outdoor Crop Seasonality'!$E$2:$P$138,match( $B128,'Outdoor Crop Seasonality'!$B$2:$B$138,0),match(K$2,'Outdoor Crop Seasonality'!$E$1:$P$1,0))*vlookup($B128,'Outdoor Crop Baseline'!$B:$C,2,false)/10^3*(1+index('Outdoor Crop Production NW'!$K$2:$O$137,match( $B128,'Outdoor Crop Production NW'!$D$2:$D$137,0),match( K$1,'Outdoor Crop Production NW'!$E$1:$I$1,0)))</f>
        <v>0</v>
      </c>
      <c r="L128" s="76">
        <f t="array" ref="L128">index('Outdoor Crop Seasonality'!$E$2:$P$138,match( $B128,'Outdoor Crop Seasonality'!$B$2:$B$138,0),match(L$2,'Outdoor Crop Seasonality'!$E$1:$P$1,0))*vlookup($B128,'Outdoor Crop Baseline'!$B:$C,2,false)/10^3*(1+index('Outdoor Crop Production NW'!$K$2:$O$137,match( $B128,'Outdoor Crop Production NW'!$D$2:$D$137,0),match( L$1,'Outdoor Crop Production NW'!$E$1:$I$1,0)))</f>
        <v>0</v>
      </c>
      <c r="M128" s="76">
        <f t="array" ref="M128">index('Outdoor Crop Seasonality'!$E$2:$P$138,match( $B128,'Outdoor Crop Seasonality'!$B$2:$B$138,0),match(M$2,'Outdoor Crop Seasonality'!$E$1:$P$1,0))*vlookup($B128,'Outdoor Crop Baseline'!$B:$C,2,false)/10^3*(1+index('Outdoor Crop Production NW'!$K$2:$O$137,match( $B128,'Outdoor Crop Production NW'!$D$2:$D$137,0),match( M$1,'Outdoor Crop Production NW'!$E$1:$I$1,0)))</f>
        <v>0</v>
      </c>
      <c r="N128" s="76">
        <f t="array" ref="N128">index('Outdoor Crop Seasonality'!$E$2:$P$138,match( $B128,'Outdoor Crop Seasonality'!$B$2:$B$138,0),match(N$2,'Outdoor Crop Seasonality'!$E$1:$P$1,0))*vlookup($B128,'Outdoor Crop Baseline'!$B:$C,2,false)/10^3*(1+index('Outdoor Crop Production NW'!$K$2:$O$137,match( $B128,'Outdoor Crop Production NW'!$D$2:$D$137,0),match( N$1,'Outdoor Crop Production NW'!$E$1:$I$1,0)))</f>
        <v>0</v>
      </c>
      <c r="O128" s="77">
        <f t="array" ref="O128">index('Outdoor Crop Seasonality'!$E$2:$P$138,match( $B128,'Outdoor Crop Seasonality'!$B$2:$B$138,0),match(O$2,'Outdoor Crop Seasonality'!$E$1:$P$1,0))*vlookup($B128,'Outdoor Crop Baseline'!$B:$C,2,false)/10^3*(1+index('Outdoor Crop Production NW'!$K$2:$O$137,match( $B128,'Outdoor Crop Production NW'!$D$2:$D$137,0),match( O$1,'Outdoor Crop Production NW'!$E$1:$I$1,0)))</f>
        <v>0</v>
      </c>
      <c r="P128" s="77">
        <f t="array" ref="P128">index('Outdoor Crop Seasonality'!$E$2:$P$138,match( $B128,'Outdoor Crop Seasonality'!$B$2:$B$138,0),match(P$2,'Outdoor Crop Seasonality'!$E$1:$P$1,0))*vlookup($B128,'Outdoor Crop Baseline'!$B:$C,2,false)/10^3*(1+index('Outdoor Crop Production NW'!$K$2:$O$137,match( $B128,'Outdoor Crop Production NW'!$D$2:$D$137,0),match( P$1,'Outdoor Crop Production NW'!$E$1:$I$1,0)))</f>
        <v>0</v>
      </c>
      <c r="Q128" s="77">
        <f t="array" ref="Q128">index('Outdoor Crop Seasonality'!$E$2:$P$138,match( $B128,'Outdoor Crop Seasonality'!$B$2:$B$138,0),match(Q$2,'Outdoor Crop Seasonality'!$E$1:$P$1,0))*vlookup($B128,'Outdoor Crop Baseline'!$B:$C,2,false)/10^3*(1+index('Outdoor Crop Production NW'!$K$2:$O$137,match( $B128,'Outdoor Crop Production NW'!$D$2:$D$137,0),match( Q$1,'Outdoor Crop Production NW'!$E$1:$I$1,0)))</f>
        <v>0</v>
      </c>
      <c r="R128" s="77">
        <f t="array" ref="R128">index('Outdoor Crop Seasonality'!$E$2:$P$138,match( $B128,'Outdoor Crop Seasonality'!$B$2:$B$138,0),match(R$2,'Outdoor Crop Seasonality'!$E$1:$P$1,0))*vlookup($B128,'Outdoor Crop Baseline'!$B:$C,2,false)/10^3*(1+index('Outdoor Crop Production NW'!$K$2:$O$137,match( $B128,'Outdoor Crop Production NW'!$D$2:$D$137,0),match( R$1,'Outdoor Crop Production NW'!$E$1:$I$1,0)))</f>
        <v>0</v>
      </c>
      <c r="S128" s="77">
        <f t="array" ref="S128">index('Outdoor Crop Seasonality'!$E$2:$P$138,match( $B128,'Outdoor Crop Seasonality'!$B$2:$B$138,0),match(S$2,'Outdoor Crop Seasonality'!$E$1:$P$1,0))*vlookup($B128,'Outdoor Crop Baseline'!$B:$C,2,false)/10^3*(1+index('Outdoor Crop Production NW'!$K$2:$O$137,match( $B128,'Outdoor Crop Production NW'!$D$2:$D$137,0),match( S$1,'Outdoor Crop Production NW'!$E$1:$I$1,0)))</f>
        <v>0</v>
      </c>
      <c r="T128" s="77">
        <f t="array" ref="T128">index('Outdoor Crop Seasonality'!$E$2:$P$138,match( $B128,'Outdoor Crop Seasonality'!$B$2:$B$138,0),match(T$2,'Outdoor Crop Seasonality'!$E$1:$P$1,0))*vlookup($B128,'Outdoor Crop Baseline'!$B:$C,2,false)/10^3*(1+index('Outdoor Crop Production NW'!$K$2:$O$137,match( $B128,'Outdoor Crop Production NW'!$D$2:$D$137,0),match( T$1,'Outdoor Crop Production NW'!$E$1:$I$1,0)))</f>
        <v>0</v>
      </c>
      <c r="U128" s="77">
        <f t="array" ref="U128">index('Outdoor Crop Seasonality'!$E$2:$P$138,match( $B128,'Outdoor Crop Seasonality'!$B$2:$B$138,0),match(U$2,'Outdoor Crop Seasonality'!$E$1:$P$1,0))*vlookup($B128,'Outdoor Crop Baseline'!$B:$C,2,false)/10^3*(1+index('Outdoor Crop Production NW'!$K$2:$O$137,match( $B128,'Outdoor Crop Production NW'!$D$2:$D$137,0),match( U$1,'Outdoor Crop Production NW'!$E$1:$I$1,0)))</f>
        <v>0</v>
      </c>
      <c r="V128" s="77">
        <f t="array" ref="V128">index('Outdoor Crop Seasonality'!$E$2:$P$138,match( $B128,'Outdoor Crop Seasonality'!$B$2:$B$138,0),match(V$2,'Outdoor Crop Seasonality'!$E$1:$P$1,0))*vlookup($B128,'Outdoor Crop Baseline'!$B:$C,2,false)/10^3*(1+index('Outdoor Crop Production NW'!$K$2:$O$137,match( $B128,'Outdoor Crop Production NW'!$D$2:$D$137,0),match( V$1,'Outdoor Crop Production NW'!$E$1:$I$1,0)))</f>
        <v>0</v>
      </c>
      <c r="W128" s="77">
        <f t="array" ref="W128">index('Outdoor Crop Seasonality'!$E$2:$P$138,match( $B128,'Outdoor Crop Seasonality'!$B$2:$B$138,0),match(W$2,'Outdoor Crop Seasonality'!$E$1:$P$1,0))*vlookup($B128,'Outdoor Crop Baseline'!$B:$C,2,false)/10^3*(1+index('Outdoor Crop Production NW'!$K$2:$O$137,match( $B128,'Outdoor Crop Production NW'!$D$2:$D$137,0),match( W$1,'Outdoor Crop Production NW'!$E$1:$I$1,0)))</f>
        <v>0</v>
      </c>
      <c r="X128" s="77">
        <f t="array" ref="X128">index('Outdoor Crop Seasonality'!$E$2:$P$138,match( $B128,'Outdoor Crop Seasonality'!$B$2:$B$138,0),match(X$2,'Outdoor Crop Seasonality'!$E$1:$P$1,0))*vlookup($B128,'Outdoor Crop Baseline'!$B:$C,2,false)/10^3*(1+index('Outdoor Crop Production NW'!$K$2:$O$137,match( $B128,'Outdoor Crop Production NW'!$D$2:$D$137,0),match( X$1,'Outdoor Crop Production NW'!$E$1:$I$1,0)))</f>
        <v>0</v>
      </c>
      <c r="Y128" s="77">
        <f t="array" ref="Y128">index('Outdoor Crop Seasonality'!$E$2:$P$138,match( $B128,'Outdoor Crop Seasonality'!$B$2:$B$138,0),match(Y$2,'Outdoor Crop Seasonality'!$E$1:$P$1,0))*vlookup($B128,'Outdoor Crop Baseline'!$B:$C,2,false)/10^3*(1+index('Outdoor Crop Production NW'!$K$2:$O$137,match( $B128,'Outdoor Crop Production NW'!$D$2:$D$137,0),match( Y$1,'Outdoor Crop Production NW'!$E$1:$I$1,0)))</f>
        <v>0</v>
      </c>
      <c r="Z128" s="77">
        <f t="array" ref="Z128">index('Outdoor Crop Seasonality'!$E$2:$P$138,match( $B128,'Outdoor Crop Seasonality'!$B$2:$B$138,0),match(Z$2,'Outdoor Crop Seasonality'!$E$1:$P$1,0))*vlookup($B128,'Outdoor Crop Baseline'!$B:$C,2,false)/10^3*(1+index('Outdoor Crop Production NW'!$K$2:$O$137,match( $B128,'Outdoor Crop Production NW'!$D$2:$D$137,0),match( Z$1,'Outdoor Crop Production NW'!$E$1:$I$1,0)))</f>
        <v>0</v>
      </c>
    </row>
    <row r="129">
      <c r="A129" s="13" t="s">
        <v>288</v>
      </c>
      <c r="B129" s="13" t="s">
        <v>289</v>
      </c>
      <c r="C129" s="76">
        <f t="array" ref="C129">index('Outdoor Crop Seasonality'!$E$2:$P$138,match( $B129,'Outdoor Crop Seasonality'!$B$2:$B$138,0),match(C$2,'Outdoor Crop Seasonality'!$E$1:$P$1,0))*vlookup($B129,'Outdoor Crop Baseline'!$B:$C,2,false)/10^3*(1+index('Outdoor Crop Production NW'!$K$2:$O$137,match( $B129,'Outdoor Crop Production NW'!$D$2:$D$137,0),match( C$1,'Outdoor Crop Production NW'!$E$1:$I$1,0)))</f>
        <v>0</v>
      </c>
      <c r="D129" s="76">
        <f t="array" ref="D129">index('Outdoor Crop Seasonality'!$E$2:$P$138,match( $B129,'Outdoor Crop Seasonality'!$B$2:$B$138,0),match(D$2,'Outdoor Crop Seasonality'!$E$1:$P$1,0))*vlookup($B129,'Outdoor Crop Baseline'!$B:$C,2,false)/10^3*(1+index('Outdoor Crop Production NW'!$K$2:$O$137,match( $B129,'Outdoor Crop Production NW'!$D$2:$D$137,0),match( D$1,'Outdoor Crop Production NW'!$E$1:$I$1,0)))</f>
        <v>0</v>
      </c>
      <c r="E129" s="76">
        <f t="array" ref="E129">index('Outdoor Crop Seasonality'!$E$2:$P$138,match( $B129,'Outdoor Crop Seasonality'!$B$2:$B$138,0),match(E$2,'Outdoor Crop Seasonality'!$E$1:$P$1,0))*vlookup($B129,'Outdoor Crop Baseline'!$B:$C,2,false)/10^3*(1+index('Outdoor Crop Production NW'!$K$2:$O$137,match( $B129,'Outdoor Crop Production NW'!$D$2:$D$137,0),match( E$1,'Outdoor Crop Production NW'!$E$1:$I$1,0)))</f>
        <v>0</v>
      </c>
      <c r="F129" s="76">
        <f t="array" ref="F129">index('Outdoor Crop Seasonality'!$E$2:$P$138,match( $B129,'Outdoor Crop Seasonality'!$B$2:$B$138,0),match(F$2,'Outdoor Crop Seasonality'!$E$1:$P$1,0))*vlookup($B129,'Outdoor Crop Baseline'!$B:$C,2,false)/10^3*(1+index('Outdoor Crop Production NW'!$K$2:$O$137,match( $B129,'Outdoor Crop Production NW'!$D$2:$D$137,0),match( F$1,'Outdoor Crop Production NW'!$E$1:$I$1,0)))</f>
        <v>0</v>
      </c>
      <c r="G129" s="76">
        <f t="array" ref="G129">index('Outdoor Crop Seasonality'!$E$2:$P$138,match( $B129,'Outdoor Crop Seasonality'!$B$2:$B$138,0),match(G$2,'Outdoor Crop Seasonality'!$E$1:$P$1,0))*vlookup($B129,'Outdoor Crop Baseline'!$B:$C,2,false)/10^3*(1+index('Outdoor Crop Production NW'!$K$2:$O$137,match( $B129,'Outdoor Crop Production NW'!$D$2:$D$137,0),match( G$1,'Outdoor Crop Production NW'!$E$1:$I$1,0)))</f>
        <v>0</v>
      </c>
      <c r="H129" s="76">
        <f t="array" ref="H129">index('Outdoor Crop Seasonality'!$E$2:$P$138,match( $B129,'Outdoor Crop Seasonality'!$B$2:$B$138,0),match(H$2,'Outdoor Crop Seasonality'!$E$1:$P$1,0))*vlookup($B129,'Outdoor Crop Baseline'!$B:$C,2,false)/10^3*(1+index('Outdoor Crop Production NW'!$K$2:$O$137,match( $B129,'Outdoor Crop Production NW'!$D$2:$D$137,0),match( H$1,'Outdoor Crop Production NW'!$E$1:$I$1,0)))</f>
        <v>0</v>
      </c>
      <c r="I129" s="76">
        <f t="array" ref="I129">index('Outdoor Crop Seasonality'!$E$2:$P$138,match( $B129,'Outdoor Crop Seasonality'!$B$2:$B$138,0),match(I$2,'Outdoor Crop Seasonality'!$E$1:$P$1,0))*vlookup($B129,'Outdoor Crop Baseline'!$B:$C,2,false)/10^3*(1+index('Outdoor Crop Production NW'!$K$2:$O$137,match( $B129,'Outdoor Crop Production NW'!$D$2:$D$137,0),match( I$1,'Outdoor Crop Production NW'!$E$1:$I$1,0)))</f>
        <v>0</v>
      </c>
      <c r="J129" s="76">
        <f t="array" ref="J129">index('Outdoor Crop Seasonality'!$E$2:$P$138,match( $B129,'Outdoor Crop Seasonality'!$B$2:$B$138,0),match(J$2,'Outdoor Crop Seasonality'!$E$1:$P$1,0))*vlookup($B129,'Outdoor Crop Baseline'!$B:$C,2,false)/10^3*(1+index('Outdoor Crop Production NW'!$K$2:$O$137,match( $B129,'Outdoor Crop Production NW'!$D$2:$D$137,0),match( J$1,'Outdoor Crop Production NW'!$E$1:$I$1,0)))</f>
        <v>0</v>
      </c>
      <c r="K129" s="76">
        <f t="array" ref="K129">index('Outdoor Crop Seasonality'!$E$2:$P$138,match( $B129,'Outdoor Crop Seasonality'!$B$2:$B$138,0),match(K$2,'Outdoor Crop Seasonality'!$E$1:$P$1,0))*vlookup($B129,'Outdoor Crop Baseline'!$B:$C,2,false)/10^3*(1+index('Outdoor Crop Production NW'!$K$2:$O$137,match( $B129,'Outdoor Crop Production NW'!$D$2:$D$137,0),match( K$1,'Outdoor Crop Production NW'!$E$1:$I$1,0)))</f>
        <v>0</v>
      </c>
      <c r="L129" s="76">
        <f t="array" ref="L129">index('Outdoor Crop Seasonality'!$E$2:$P$138,match( $B129,'Outdoor Crop Seasonality'!$B$2:$B$138,0),match(L$2,'Outdoor Crop Seasonality'!$E$1:$P$1,0))*vlookup($B129,'Outdoor Crop Baseline'!$B:$C,2,false)/10^3*(1+index('Outdoor Crop Production NW'!$K$2:$O$137,match( $B129,'Outdoor Crop Production NW'!$D$2:$D$137,0),match( L$1,'Outdoor Crop Production NW'!$E$1:$I$1,0)))</f>
        <v>0</v>
      </c>
      <c r="M129" s="76">
        <f t="array" ref="M129">index('Outdoor Crop Seasonality'!$E$2:$P$138,match( $B129,'Outdoor Crop Seasonality'!$B$2:$B$138,0),match(M$2,'Outdoor Crop Seasonality'!$E$1:$P$1,0))*vlookup($B129,'Outdoor Crop Baseline'!$B:$C,2,false)/10^3*(1+index('Outdoor Crop Production NW'!$K$2:$O$137,match( $B129,'Outdoor Crop Production NW'!$D$2:$D$137,0),match( M$1,'Outdoor Crop Production NW'!$E$1:$I$1,0)))</f>
        <v>0</v>
      </c>
      <c r="N129" s="76">
        <f t="array" ref="N129">index('Outdoor Crop Seasonality'!$E$2:$P$138,match( $B129,'Outdoor Crop Seasonality'!$B$2:$B$138,0),match(N$2,'Outdoor Crop Seasonality'!$E$1:$P$1,0))*vlookup($B129,'Outdoor Crop Baseline'!$B:$C,2,false)/10^3*(1+index('Outdoor Crop Production NW'!$K$2:$O$137,match( $B129,'Outdoor Crop Production NW'!$D$2:$D$137,0),match( N$1,'Outdoor Crop Production NW'!$E$1:$I$1,0)))</f>
        <v>0</v>
      </c>
      <c r="O129" s="77">
        <f t="array" ref="O129">index('Outdoor Crop Seasonality'!$E$2:$P$138,match( $B129,'Outdoor Crop Seasonality'!$B$2:$B$138,0),match(O$2,'Outdoor Crop Seasonality'!$E$1:$P$1,0))*vlookup($B129,'Outdoor Crop Baseline'!$B:$C,2,false)/10^3*(1+index('Outdoor Crop Production NW'!$K$2:$O$137,match( $B129,'Outdoor Crop Production NW'!$D$2:$D$137,0),match( O$1,'Outdoor Crop Production NW'!$E$1:$I$1,0)))</f>
        <v>0</v>
      </c>
      <c r="P129" s="77">
        <f t="array" ref="P129">index('Outdoor Crop Seasonality'!$E$2:$P$138,match( $B129,'Outdoor Crop Seasonality'!$B$2:$B$138,0),match(P$2,'Outdoor Crop Seasonality'!$E$1:$P$1,0))*vlookup($B129,'Outdoor Crop Baseline'!$B:$C,2,false)/10^3*(1+index('Outdoor Crop Production NW'!$K$2:$O$137,match( $B129,'Outdoor Crop Production NW'!$D$2:$D$137,0),match( P$1,'Outdoor Crop Production NW'!$E$1:$I$1,0)))</f>
        <v>0</v>
      </c>
      <c r="Q129" s="77">
        <f t="array" ref="Q129">index('Outdoor Crop Seasonality'!$E$2:$P$138,match( $B129,'Outdoor Crop Seasonality'!$B$2:$B$138,0),match(Q$2,'Outdoor Crop Seasonality'!$E$1:$P$1,0))*vlookup($B129,'Outdoor Crop Baseline'!$B:$C,2,false)/10^3*(1+index('Outdoor Crop Production NW'!$K$2:$O$137,match( $B129,'Outdoor Crop Production NW'!$D$2:$D$137,0),match( Q$1,'Outdoor Crop Production NW'!$E$1:$I$1,0)))</f>
        <v>0</v>
      </c>
      <c r="R129" s="77">
        <f t="array" ref="R129">index('Outdoor Crop Seasonality'!$E$2:$P$138,match( $B129,'Outdoor Crop Seasonality'!$B$2:$B$138,0),match(R$2,'Outdoor Crop Seasonality'!$E$1:$P$1,0))*vlookup($B129,'Outdoor Crop Baseline'!$B:$C,2,false)/10^3*(1+index('Outdoor Crop Production NW'!$K$2:$O$137,match( $B129,'Outdoor Crop Production NW'!$D$2:$D$137,0),match( R$1,'Outdoor Crop Production NW'!$E$1:$I$1,0)))</f>
        <v>0</v>
      </c>
      <c r="S129" s="77">
        <f t="array" ref="S129">index('Outdoor Crop Seasonality'!$E$2:$P$138,match( $B129,'Outdoor Crop Seasonality'!$B$2:$B$138,0),match(S$2,'Outdoor Crop Seasonality'!$E$1:$P$1,0))*vlookup($B129,'Outdoor Crop Baseline'!$B:$C,2,false)/10^3*(1+index('Outdoor Crop Production NW'!$K$2:$O$137,match( $B129,'Outdoor Crop Production NW'!$D$2:$D$137,0),match( S$1,'Outdoor Crop Production NW'!$E$1:$I$1,0)))</f>
        <v>0</v>
      </c>
      <c r="T129" s="77">
        <f t="array" ref="T129">index('Outdoor Crop Seasonality'!$E$2:$P$138,match( $B129,'Outdoor Crop Seasonality'!$B$2:$B$138,0),match(T$2,'Outdoor Crop Seasonality'!$E$1:$P$1,0))*vlookup($B129,'Outdoor Crop Baseline'!$B:$C,2,false)/10^3*(1+index('Outdoor Crop Production NW'!$K$2:$O$137,match( $B129,'Outdoor Crop Production NW'!$D$2:$D$137,0),match( T$1,'Outdoor Crop Production NW'!$E$1:$I$1,0)))</f>
        <v>0</v>
      </c>
      <c r="U129" s="77">
        <f t="array" ref="U129">index('Outdoor Crop Seasonality'!$E$2:$P$138,match( $B129,'Outdoor Crop Seasonality'!$B$2:$B$138,0),match(U$2,'Outdoor Crop Seasonality'!$E$1:$P$1,0))*vlookup($B129,'Outdoor Crop Baseline'!$B:$C,2,false)/10^3*(1+index('Outdoor Crop Production NW'!$K$2:$O$137,match( $B129,'Outdoor Crop Production NW'!$D$2:$D$137,0),match( U$1,'Outdoor Crop Production NW'!$E$1:$I$1,0)))</f>
        <v>0</v>
      </c>
      <c r="V129" s="77">
        <f t="array" ref="V129">index('Outdoor Crop Seasonality'!$E$2:$P$138,match( $B129,'Outdoor Crop Seasonality'!$B$2:$B$138,0),match(V$2,'Outdoor Crop Seasonality'!$E$1:$P$1,0))*vlookup($B129,'Outdoor Crop Baseline'!$B:$C,2,false)/10^3*(1+index('Outdoor Crop Production NW'!$K$2:$O$137,match( $B129,'Outdoor Crop Production NW'!$D$2:$D$137,0),match( V$1,'Outdoor Crop Production NW'!$E$1:$I$1,0)))</f>
        <v>0</v>
      </c>
      <c r="W129" s="77">
        <f t="array" ref="W129">index('Outdoor Crop Seasonality'!$E$2:$P$138,match( $B129,'Outdoor Crop Seasonality'!$B$2:$B$138,0),match(W$2,'Outdoor Crop Seasonality'!$E$1:$P$1,0))*vlookup($B129,'Outdoor Crop Baseline'!$B:$C,2,false)/10^3*(1+index('Outdoor Crop Production NW'!$K$2:$O$137,match( $B129,'Outdoor Crop Production NW'!$D$2:$D$137,0),match( W$1,'Outdoor Crop Production NW'!$E$1:$I$1,0)))</f>
        <v>0</v>
      </c>
      <c r="X129" s="77">
        <f t="array" ref="X129">index('Outdoor Crop Seasonality'!$E$2:$P$138,match( $B129,'Outdoor Crop Seasonality'!$B$2:$B$138,0),match(X$2,'Outdoor Crop Seasonality'!$E$1:$P$1,0))*vlookup($B129,'Outdoor Crop Baseline'!$B:$C,2,false)/10^3*(1+index('Outdoor Crop Production NW'!$K$2:$O$137,match( $B129,'Outdoor Crop Production NW'!$D$2:$D$137,0),match( X$1,'Outdoor Crop Production NW'!$E$1:$I$1,0)))</f>
        <v>0</v>
      </c>
      <c r="Y129" s="77">
        <f t="array" ref="Y129">index('Outdoor Crop Seasonality'!$E$2:$P$138,match( $B129,'Outdoor Crop Seasonality'!$B$2:$B$138,0),match(Y$2,'Outdoor Crop Seasonality'!$E$1:$P$1,0))*vlookup($B129,'Outdoor Crop Baseline'!$B:$C,2,false)/10^3*(1+index('Outdoor Crop Production NW'!$K$2:$O$137,match( $B129,'Outdoor Crop Production NW'!$D$2:$D$137,0),match( Y$1,'Outdoor Crop Production NW'!$E$1:$I$1,0)))</f>
        <v>0</v>
      </c>
      <c r="Z129" s="77">
        <f t="array" ref="Z129">index('Outdoor Crop Seasonality'!$E$2:$P$138,match( $B129,'Outdoor Crop Seasonality'!$B$2:$B$138,0),match(Z$2,'Outdoor Crop Seasonality'!$E$1:$P$1,0))*vlookup($B129,'Outdoor Crop Baseline'!$B:$C,2,false)/10^3*(1+index('Outdoor Crop Production NW'!$K$2:$O$137,match( $B129,'Outdoor Crop Production NW'!$D$2:$D$137,0),match( Z$1,'Outdoor Crop Production NW'!$E$1:$I$1,0)))</f>
        <v>0</v>
      </c>
    </row>
    <row r="130">
      <c r="A130" s="13" t="s">
        <v>290</v>
      </c>
      <c r="B130" s="13" t="s">
        <v>291</v>
      </c>
      <c r="C130" s="76">
        <f t="array" ref="C130">index('Outdoor Crop Seasonality'!$E$2:$P$138,match( $B130,'Outdoor Crop Seasonality'!$B$2:$B$138,0),match(C$2,'Outdoor Crop Seasonality'!$E$1:$P$1,0))*vlookup($B130,'Outdoor Crop Baseline'!$B:$C,2,false)/10^3*(1+index('Outdoor Crop Production NW'!$K$2:$O$137,match( $B130,'Outdoor Crop Production NW'!$D$2:$D$137,0),match( C$1,'Outdoor Crop Production NW'!$E$1:$I$1,0)))</f>
        <v>0</v>
      </c>
      <c r="D130" s="76">
        <f t="array" ref="D130">index('Outdoor Crop Seasonality'!$E$2:$P$138,match( $B130,'Outdoor Crop Seasonality'!$B$2:$B$138,0),match(D$2,'Outdoor Crop Seasonality'!$E$1:$P$1,0))*vlookup($B130,'Outdoor Crop Baseline'!$B:$C,2,false)/10^3*(1+index('Outdoor Crop Production NW'!$K$2:$O$137,match( $B130,'Outdoor Crop Production NW'!$D$2:$D$137,0),match( D$1,'Outdoor Crop Production NW'!$E$1:$I$1,0)))</f>
        <v>671.3601301</v>
      </c>
      <c r="E130" s="76">
        <f t="array" ref="E130">index('Outdoor Crop Seasonality'!$E$2:$P$138,match( $B130,'Outdoor Crop Seasonality'!$B$2:$B$138,0),match(E$2,'Outdoor Crop Seasonality'!$E$1:$P$1,0))*vlookup($B130,'Outdoor Crop Baseline'!$B:$C,2,false)/10^3*(1+index('Outdoor Crop Production NW'!$K$2:$O$137,match( $B130,'Outdoor Crop Production NW'!$D$2:$D$137,0),match( E$1,'Outdoor Crop Production NW'!$E$1:$I$1,0)))</f>
        <v>671.3601301</v>
      </c>
      <c r="F130" s="76">
        <f t="array" ref="F130">index('Outdoor Crop Seasonality'!$E$2:$P$138,match( $B130,'Outdoor Crop Seasonality'!$B$2:$B$138,0),match(F$2,'Outdoor Crop Seasonality'!$E$1:$P$1,0))*vlookup($B130,'Outdoor Crop Baseline'!$B:$C,2,false)/10^3*(1+index('Outdoor Crop Production NW'!$K$2:$O$137,match( $B130,'Outdoor Crop Production NW'!$D$2:$D$137,0),match( F$1,'Outdoor Crop Production NW'!$E$1:$I$1,0)))</f>
        <v>753.061043</v>
      </c>
      <c r="G130" s="76">
        <f t="array" ref="G130">index('Outdoor Crop Seasonality'!$E$2:$P$138,match( $B130,'Outdoor Crop Seasonality'!$B$2:$B$138,0),match(G$2,'Outdoor Crop Seasonality'!$E$1:$P$1,0))*vlookup($B130,'Outdoor Crop Baseline'!$B:$C,2,false)/10^3*(1+index('Outdoor Crop Production NW'!$K$2:$O$137,match( $B130,'Outdoor Crop Production NW'!$D$2:$D$137,0),match( G$1,'Outdoor Crop Production NW'!$E$1:$I$1,0)))</f>
        <v>5386.323108</v>
      </c>
      <c r="H130" s="76">
        <f t="array" ref="H130">index('Outdoor Crop Seasonality'!$E$2:$P$138,match( $B130,'Outdoor Crop Seasonality'!$B$2:$B$138,0),match(H$2,'Outdoor Crop Seasonality'!$E$1:$P$1,0))*vlookup($B130,'Outdoor Crop Baseline'!$B:$C,2,false)/10^3*(1+index('Outdoor Crop Production NW'!$K$2:$O$137,match( $B130,'Outdoor Crop Production NW'!$D$2:$D$137,0),match( H$1,'Outdoor Crop Production NW'!$E$1:$I$1,0)))</f>
        <v>6597.340935</v>
      </c>
      <c r="I130" s="76">
        <f t="array" ref="I130">index('Outdoor Crop Seasonality'!$E$2:$P$138,match( $B130,'Outdoor Crop Seasonality'!$B$2:$B$138,0),match(I$2,'Outdoor Crop Seasonality'!$E$1:$P$1,0))*vlookup($B130,'Outdoor Crop Baseline'!$B:$C,2,false)/10^3*(1+index('Outdoor Crop Production NW'!$K$2:$O$137,match( $B130,'Outdoor Crop Production NW'!$D$2:$D$137,0),match( I$1,'Outdoor Crop Production NW'!$E$1:$I$1,0)))</f>
        <v>6597.340935</v>
      </c>
      <c r="J130" s="76">
        <f t="array" ref="J130">index('Outdoor Crop Seasonality'!$E$2:$P$138,match( $B130,'Outdoor Crop Seasonality'!$B$2:$B$138,0),match(J$2,'Outdoor Crop Seasonality'!$E$1:$P$1,0))*vlookup($B130,'Outdoor Crop Baseline'!$B:$C,2,false)/10^3*(1+index('Outdoor Crop Production NW'!$K$2:$O$137,match( $B130,'Outdoor Crop Production NW'!$D$2:$D$137,0),match( J$1,'Outdoor Crop Production NW'!$E$1:$I$1,0)))</f>
        <v>6515.640023</v>
      </c>
      <c r="K130" s="76">
        <f t="array" ref="K130">index('Outdoor Crop Seasonality'!$E$2:$P$138,match( $B130,'Outdoor Crop Seasonality'!$B$2:$B$138,0),match(K$2,'Outdoor Crop Seasonality'!$E$1:$P$1,0))*vlookup($B130,'Outdoor Crop Baseline'!$B:$C,2,false)/10^3*(1+index('Outdoor Crop Production NW'!$K$2:$O$137,match( $B130,'Outdoor Crop Production NW'!$D$2:$D$137,0),match( K$1,'Outdoor Crop Production NW'!$E$1:$I$1,0)))</f>
        <v>1882.377957</v>
      </c>
      <c r="L130" s="76">
        <f t="array" ref="L130">index('Outdoor Crop Seasonality'!$E$2:$P$138,match( $B130,'Outdoor Crop Seasonality'!$B$2:$B$138,0),match(L$2,'Outdoor Crop Seasonality'!$E$1:$P$1,0))*vlookup($B130,'Outdoor Crop Baseline'!$B:$C,2,false)/10^3*(1+index('Outdoor Crop Production NW'!$K$2:$O$137,match( $B130,'Outdoor Crop Production NW'!$D$2:$D$137,0),match( L$1,'Outdoor Crop Production NW'!$E$1:$I$1,0)))</f>
        <v>0</v>
      </c>
      <c r="M130" s="76">
        <f t="array" ref="M130">index('Outdoor Crop Seasonality'!$E$2:$P$138,match( $B130,'Outdoor Crop Seasonality'!$B$2:$B$138,0),match(M$2,'Outdoor Crop Seasonality'!$E$1:$P$1,0))*vlookup($B130,'Outdoor Crop Baseline'!$B:$C,2,false)/10^3*(1+index('Outdoor Crop Production NW'!$K$2:$O$137,match( $B130,'Outdoor Crop Production NW'!$D$2:$D$137,0),match( M$1,'Outdoor Crop Production NW'!$E$1:$I$1,0)))</f>
        <v>0</v>
      </c>
      <c r="N130" s="76">
        <f t="array" ref="N130">index('Outdoor Crop Seasonality'!$E$2:$P$138,match( $B130,'Outdoor Crop Seasonality'!$B$2:$B$138,0),match(N$2,'Outdoor Crop Seasonality'!$E$1:$P$1,0))*vlookup($B130,'Outdoor Crop Baseline'!$B:$C,2,false)/10^3*(1+index('Outdoor Crop Production NW'!$K$2:$O$137,match( $B130,'Outdoor Crop Production NW'!$D$2:$D$137,0),match( N$1,'Outdoor Crop Production NW'!$E$1:$I$1,0)))</f>
        <v>0</v>
      </c>
      <c r="O130" s="77">
        <f t="array" ref="O130">index('Outdoor Crop Seasonality'!$E$2:$P$138,match( $B130,'Outdoor Crop Seasonality'!$B$2:$B$138,0),match(O$2,'Outdoor Crop Seasonality'!$E$1:$P$1,0))*vlookup($B130,'Outdoor Crop Baseline'!$B:$C,2,false)/10^3*(1+index('Outdoor Crop Production NW'!$K$2:$O$137,match( $B130,'Outdoor Crop Production NW'!$D$2:$D$137,0),match( O$1,'Outdoor Crop Production NW'!$E$1:$I$1,0)))</f>
        <v>0</v>
      </c>
      <c r="P130" s="77">
        <f t="array" ref="P130">index('Outdoor Crop Seasonality'!$E$2:$P$138,match( $B130,'Outdoor Crop Seasonality'!$B$2:$B$138,0),match(P$2,'Outdoor Crop Seasonality'!$E$1:$P$1,0))*vlookup($B130,'Outdoor Crop Baseline'!$B:$C,2,false)/10^3*(1+index('Outdoor Crop Production NW'!$K$2:$O$137,match( $B130,'Outdoor Crop Production NW'!$D$2:$D$137,0),match( P$1,'Outdoor Crop Production NW'!$E$1:$I$1,0)))</f>
        <v>42.46847415</v>
      </c>
      <c r="Q130" s="77">
        <f t="array" ref="Q130">index('Outdoor Crop Seasonality'!$E$2:$P$138,match( $B130,'Outdoor Crop Seasonality'!$B$2:$B$138,0),match(Q$2,'Outdoor Crop Seasonality'!$E$1:$P$1,0))*vlookup($B130,'Outdoor Crop Baseline'!$B:$C,2,false)/10^3*(1+index('Outdoor Crop Production NW'!$K$2:$O$137,match( $B130,'Outdoor Crop Production NW'!$D$2:$D$137,0),match( Q$1,'Outdoor Crop Production NW'!$E$1:$I$1,0)))</f>
        <v>42.46847415</v>
      </c>
      <c r="R130" s="77">
        <f t="array" ref="R130">index('Outdoor Crop Seasonality'!$E$2:$P$138,match( $B130,'Outdoor Crop Seasonality'!$B$2:$B$138,0),match(R$2,'Outdoor Crop Seasonality'!$E$1:$P$1,0))*vlookup($B130,'Outdoor Crop Baseline'!$B:$C,2,false)/10^3*(1+index('Outdoor Crop Production NW'!$K$2:$O$137,match( $B130,'Outdoor Crop Production NW'!$D$2:$D$137,0),match( R$1,'Outdoor Crop Production NW'!$E$1:$I$1,0)))</f>
        <v>47.63665879</v>
      </c>
      <c r="S130" s="77">
        <f t="array" ref="S130">index('Outdoor Crop Seasonality'!$E$2:$P$138,match( $B130,'Outdoor Crop Seasonality'!$B$2:$B$138,0),match(S$2,'Outdoor Crop Seasonality'!$E$1:$P$1,0))*vlookup($B130,'Outdoor Crop Baseline'!$B:$C,2,false)/10^3*(1+index('Outdoor Crop Production NW'!$K$2:$O$137,match( $B130,'Outdoor Crop Production NW'!$D$2:$D$137,0),match( S$1,'Outdoor Crop Production NW'!$E$1:$I$1,0)))</f>
        <v>340.7246177</v>
      </c>
      <c r="T130" s="77">
        <f t="array" ref="T130">index('Outdoor Crop Seasonality'!$E$2:$P$138,match( $B130,'Outdoor Crop Seasonality'!$B$2:$B$138,0),match(T$2,'Outdoor Crop Seasonality'!$E$1:$P$1,0))*vlookup($B130,'Outdoor Crop Baseline'!$B:$C,2,false)/10^3*(1+index('Outdoor Crop Production NW'!$K$2:$O$137,match( $B130,'Outdoor Crop Production NW'!$D$2:$D$137,0),match( T$1,'Outdoor Crop Production NW'!$E$1:$I$1,0)))</f>
        <v>417.3304169</v>
      </c>
      <c r="U130" s="77">
        <f t="array" ref="U130">index('Outdoor Crop Seasonality'!$E$2:$P$138,match( $B130,'Outdoor Crop Seasonality'!$B$2:$B$138,0),match(U$2,'Outdoor Crop Seasonality'!$E$1:$P$1,0))*vlookup($B130,'Outdoor Crop Baseline'!$B:$C,2,false)/10^3*(1+index('Outdoor Crop Production NW'!$K$2:$O$137,match( $B130,'Outdoor Crop Production NW'!$D$2:$D$137,0),match( U$1,'Outdoor Crop Production NW'!$E$1:$I$1,0)))</f>
        <v>417.3304169</v>
      </c>
      <c r="V130" s="77">
        <f t="array" ref="V130">index('Outdoor Crop Seasonality'!$E$2:$P$138,match( $B130,'Outdoor Crop Seasonality'!$B$2:$B$138,0),match(V$2,'Outdoor Crop Seasonality'!$E$1:$P$1,0))*vlookup($B130,'Outdoor Crop Baseline'!$B:$C,2,false)/10^3*(1+index('Outdoor Crop Production NW'!$K$2:$O$137,match( $B130,'Outdoor Crop Production NW'!$D$2:$D$137,0),match( V$1,'Outdoor Crop Production NW'!$E$1:$I$1,0)))</f>
        <v>412.1622323</v>
      </c>
      <c r="W130" s="77">
        <f t="array" ref="W130">index('Outdoor Crop Seasonality'!$E$2:$P$138,match( $B130,'Outdoor Crop Seasonality'!$B$2:$B$138,0),match(W$2,'Outdoor Crop Seasonality'!$E$1:$P$1,0))*vlookup($B130,'Outdoor Crop Baseline'!$B:$C,2,false)/10^3*(1+index('Outdoor Crop Production NW'!$K$2:$O$137,match( $B130,'Outdoor Crop Production NW'!$D$2:$D$137,0),match( W$1,'Outdoor Crop Production NW'!$E$1:$I$1,0)))</f>
        <v>119.0742733</v>
      </c>
      <c r="X130" s="77">
        <f t="array" ref="X130">index('Outdoor Crop Seasonality'!$E$2:$P$138,match( $B130,'Outdoor Crop Seasonality'!$B$2:$B$138,0),match(X$2,'Outdoor Crop Seasonality'!$E$1:$P$1,0))*vlookup($B130,'Outdoor Crop Baseline'!$B:$C,2,false)/10^3*(1+index('Outdoor Crop Production NW'!$K$2:$O$137,match( $B130,'Outdoor Crop Production NW'!$D$2:$D$137,0),match( X$1,'Outdoor Crop Production NW'!$E$1:$I$1,0)))</f>
        <v>0</v>
      </c>
      <c r="Y130" s="77">
        <f t="array" ref="Y130">index('Outdoor Crop Seasonality'!$E$2:$P$138,match( $B130,'Outdoor Crop Seasonality'!$B$2:$B$138,0),match(Y$2,'Outdoor Crop Seasonality'!$E$1:$P$1,0))*vlookup($B130,'Outdoor Crop Baseline'!$B:$C,2,false)/10^3*(1+index('Outdoor Crop Production NW'!$K$2:$O$137,match( $B130,'Outdoor Crop Production NW'!$D$2:$D$137,0),match( Y$1,'Outdoor Crop Production NW'!$E$1:$I$1,0)))</f>
        <v>0</v>
      </c>
      <c r="Z130" s="77">
        <f t="array" ref="Z130">index('Outdoor Crop Seasonality'!$E$2:$P$138,match( $B130,'Outdoor Crop Seasonality'!$B$2:$B$138,0),match(Z$2,'Outdoor Crop Seasonality'!$E$1:$P$1,0))*vlookup($B130,'Outdoor Crop Baseline'!$B:$C,2,false)/10^3*(1+index('Outdoor Crop Production NW'!$K$2:$O$137,match( $B130,'Outdoor Crop Production NW'!$D$2:$D$137,0),match( Z$1,'Outdoor Crop Production NW'!$E$1:$I$1,0)))</f>
        <v>0</v>
      </c>
    </row>
    <row r="131">
      <c r="A131" s="13" t="s">
        <v>292</v>
      </c>
      <c r="B131" s="13" t="s">
        <v>293</v>
      </c>
      <c r="C131" s="76">
        <f t="array" ref="C131">index('Outdoor Crop Seasonality'!$E$2:$P$138,match( $B131,'Outdoor Crop Seasonality'!$B$2:$B$138,0),match(C$2,'Outdoor Crop Seasonality'!$E$1:$P$1,0))*vlookup($B131,'Outdoor Crop Baseline'!$B:$C,2,false)/10^3*(1+index('Outdoor Crop Production NW'!$K$2:$O$137,match( $B131,'Outdoor Crop Production NW'!$D$2:$D$137,0),match( C$1,'Outdoor Crop Production NW'!$E$1:$I$1,0)))</f>
        <v>600.2379232</v>
      </c>
      <c r="D131" s="76">
        <f t="array" ref="D131">index('Outdoor Crop Seasonality'!$E$2:$P$138,match( $B131,'Outdoor Crop Seasonality'!$B$2:$B$138,0),match(D$2,'Outdoor Crop Seasonality'!$E$1:$P$1,0))*vlookup($B131,'Outdoor Crop Baseline'!$B:$C,2,false)/10^3*(1+index('Outdoor Crop Production NW'!$K$2:$O$137,match( $B131,'Outdoor Crop Production NW'!$D$2:$D$137,0),match( D$1,'Outdoor Crop Production NW'!$E$1:$I$1,0)))</f>
        <v>600.2379232</v>
      </c>
      <c r="E131" s="76">
        <f t="array" ref="E131">index('Outdoor Crop Seasonality'!$E$2:$P$138,match( $B131,'Outdoor Crop Seasonality'!$B$2:$B$138,0),match(E$2,'Outdoor Crop Seasonality'!$E$1:$P$1,0))*vlookup($B131,'Outdoor Crop Baseline'!$B:$C,2,false)/10^3*(1+index('Outdoor Crop Production NW'!$K$2:$O$137,match( $B131,'Outdoor Crop Production NW'!$D$2:$D$137,0),match( E$1,'Outdoor Crop Production NW'!$E$1:$I$1,0)))</f>
        <v>600.2379232</v>
      </c>
      <c r="F131" s="76">
        <f t="array" ref="F131">index('Outdoor Crop Seasonality'!$E$2:$P$138,match( $B131,'Outdoor Crop Seasonality'!$B$2:$B$138,0),match(F$2,'Outdoor Crop Seasonality'!$E$1:$P$1,0))*vlookup($B131,'Outdoor Crop Baseline'!$B:$C,2,false)/10^3*(1+index('Outdoor Crop Production NW'!$K$2:$O$137,match( $B131,'Outdoor Crop Production NW'!$D$2:$D$137,0),match( F$1,'Outdoor Crop Production NW'!$E$1:$I$1,0)))</f>
        <v>3.280781519</v>
      </c>
      <c r="G131" s="76">
        <f t="array" ref="G131">index('Outdoor Crop Seasonality'!$E$2:$P$138,match( $B131,'Outdoor Crop Seasonality'!$B$2:$B$138,0),match(G$2,'Outdoor Crop Seasonality'!$E$1:$P$1,0))*vlookup($B131,'Outdoor Crop Baseline'!$B:$C,2,false)/10^3*(1+index('Outdoor Crop Production NW'!$K$2:$O$137,match( $B131,'Outdoor Crop Production NW'!$D$2:$D$137,0),match( G$1,'Outdoor Crop Production NW'!$E$1:$I$1,0)))</f>
        <v>0</v>
      </c>
      <c r="H131" s="76">
        <f t="array" ref="H131">index('Outdoor Crop Seasonality'!$E$2:$P$138,match( $B131,'Outdoor Crop Seasonality'!$B$2:$B$138,0),match(H$2,'Outdoor Crop Seasonality'!$E$1:$P$1,0))*vlookup($B131,'Outdoor Crop Baseline'!$B:$C,2,false)/10^3*(1+index('Outdoor Crop Production NW'!$K$2:$O$137,match( $B131,'Outdoor Crop Production NW'!$D$2:$D$137,0),match( H$1,'Outdoor Crop Production NW'!$E$1:$I$1,0)))</f>
        <v>0</v>
      </c>
      <c r="I131" s="76">
        <f t="array" ref="I131">index('Outdoor Crop Seasonality'!$E$2:$P$138,match( $B131,'Outdoor Crop Seasonality'!$B$2:$B$138,0),match(I$2,'Outdoor Crop Seasonality'!$E$1:$P$1,0))*vlookup($B131,'Outdoor Crop Baseline'!$B:$C,2,false)/10^3*(1+index('Outdoor Crop Production NW'!$K$2:$O$137,match( $B131,'Outdoor Crop Production NW'!$D$2:$D$137,0),match( I$1,'Outdoor Crop Production NW'!$E$1:$I$1,0)))</f>
        <v>0</v>
      </c>
      <c r="J131" s="76">
        <f t="array" ref="J131">index('Outdoor Crop Seasonality'!$E$2:$P$138,match( $B131,'Outdoor Crop Seasonality'!$B$2:$B$138,0),match(J$2,'Outdoor Crop Seasonality'!$E$1:$P$1,0))*vlookup($B131,'Outdoor Crop Baseline'!$B:$C,2,false)/10^3*(1+index('Outdoor Crop Production NW'!$K$2:$O$137,match( $B131,'Outdoor Crop Production NW'!$D$2:$D$137,0),match( J$1,'Outdoor Crop Production NW'!$E$1:$I$1,0)))</f>
        <v>158.8432471</v>
      </c>
      <c r="K131" s="76">
        <f t="array" ref="K131">index('Outdoor Crop Seasonality'!$E$2:$P$138,match( $B131,'Outdoor Crop Seasonality'!$B$2:$B$138,0),match(K$2,'Outdoor Crop Seasonality'!$E$1:$P$1,0))*vlookup($B131,'Outdoor Crop Baseline'!$B:$C,2,false)/10^3*(1+index('Outdoor Crop Production NW'!$K$2:$O$137,match( $B131,'Outdoor Crop Production NW'!$D$2:$D$137,0),match( K$1,'Outdoor Crop Production NW'!$E$1:$I$1,0)))</f>
        <v>158.8432471</v>
      </c>
      <c r="L131" s="76">
        <f t="array" ref="L131">index('Outdoor Crop Seasonality'!$E$2:$P$138,match( $B131,'Outdoor Crop Seasonality'!$B$2:$B$138,0),match(L$2,'Outdoor Crop Seasonality'!$E$1:$P$1,0))*vlookup($B131,'Outdoor Crop Baseline'!$B:$C,2,false)/10^3*(1+index('Outdoor Crop Production NW'!$K$2:$O$137,match( $B131,'Outdoor Crop Production NW'!$D$2:$D$137,0),match( L$1,'Outdoor Crop Production NW'!$E$1:$I$1,0)))</f>
        <v>158.8432471</v>
      </c>
      <c r="M131" s="76">
        <f t="array" ref="M131">index('Outdoor Crop Seasonality'!$E$2:$P$138,match( $B131,'Outdoor Crop Seasonality'!$B$2:$B$138,0),match(M$2,'Outdoor Crop Seasonality'!$E$1:$P$1,0))*vlookup($B131,'Outdoor Crop Baseline'!$B:$C,2,false)/10^3*(1+index('Outdoor Crop Production NW'!$K$2:$O$137,match( $B131,'Outdoor Crop Production NW'!$D$2:$D$137,0),match( M$1,'Outdoor Crop Production NW'!$E$1:$I$1,0)))</f>
        <v>158.8432471</v>
      </c>
      <c r="N131" s="76">
        <f t="array" ref="N131">index('Outdoor Crop Seasonality'!$E$2:$P$138,match( $B131,'Outdoor Crop Seasonality'!$B$2:$B$138,0),match(N$2,'Outdoor Crop Seasonality'!$E$1:$P$1,0))*vlookup($B131,'Outdoor Crop Baseline'!$B:$C,2,false)/10^3*(1+index('Outdoor Crop Production NW'!$K$2:$O$137,match( $B131,'Outdoor Crop Production NW'!$D$2:$D$137,0),match( N$1,'Outdoor Crop Production NW'!$E$1:$I$1,0)))</f>
        <v>596.9571417</v>
      </c>
      <c r="O131" s="77">
        <f t="array" ref="O131">index('Outdoor Crop Seasonality'!$E$2:$P$138,match( $B131,'Outdoor Crop Seasonality'!$B$2:$B$138,0),match(O$2,'Outdoor Crop Seasonality'!$E$1:$P$1,0))*vlookup($B131,'Outdoor Crop Baseline'!$B:$C,2,false)/10^3*(1+index('Outdoor Crop Production NW'!$K$2:$O$137,match( $B131,'Outdoor Crop Production NW'!$D$2:$D$137,0),match( O$1,'Outdoor Crop Production NW'!$E$1:$I$1,0)))</f>
        <v>333.1731039</v>
      </c>
      <c r="P131" s="77">
        <f t="array" ref="P131">index('Outdoor Crop Seasonality'!$E$2:$P$138,match( $B131,'Outdoor Crop Seasonality'!$B$2:$B$138,0),match(P$2,'Outdoor Crop Seasonality'!$E$1:$P$1,0))*vlookup($B131,'Outdoor Crop Baseline'!$B:$C,2,false)/10^3*(1+index('Outdoor Crop Production NW'!$K$2:$O$137,match( $B131,'Outdoor Crop Production NW'!$D$2:$D$137,0),match( P$1,'Outdoor Crop Production NW'!$E$1:$I$1,0)))</f>
        <v>333.1731039</v>
      </c>
      <c r="Q131" s="77">
        <f t="array" ref="Q131">index('Outdoor Crop Seasonality'!$E$2:$P$138,match( $B131,'Outdoor Crop Seasonality'!$B$2:$B$138,0),match(Q$2,'Outdoor Crop Seasonality'!$E$1:$P$1,0))*vlookup($B131,'Outdoor Crop Baseline'!$B:$C,2,false)/10^3*(1+index('Outdoor Crop Production NW'!$K$2:$O$137,match( $B131,'Outdoor Crop Production NW'!$D$2:$D$137,0),match( Q$1,'Outdoor Crop Production NW'!$E$1:$I$1,0)))</f>
        <v>333.1731039</v>
      </c>
      <c r="R131" s="77">
        <f t="array" ref="R131">index('Outdoor Crop Seasonality'!$E$2:$P$138,match( $B131,'Outdoor Crop Seasonality'!$B$2:$B$138,0),match(R$2,'Outdoor Crop Seasonality'!$E$1:$P$1,0))*vlookup($B131,'Outdoor Crop Baseline'!$B:$C,2,false)/10^3*(1+index('Outdoor Crop Production NW'!$K$2:$O$137,match( $B131,'Outdoor Crop Production NW'!$D$2:$D$137,0),match( R$1,'Outdoor Crop Production NW'!$E$1:$I$1,0)))</f>
        <v>1.82105815</v>
      </c>
      <c r="S131" s="77">
        <f t="array" ref="S131">index('Outdoor Crop Seasonality'!$E$2:$P$138,match( $B131,'Outdoor Crop Seasonality'!$B$2:$B$138,0),match(S$2,'Outdoor Crop Seasonality'!$E$1:$P$1,0))*vlookup($B131,'Outdoor Crop Baseline'!$B:$C,2,false)/10^3*(1+index('Outdoor Crop Production NW'!$K$2:$O$137,match( $B131,'Outdoor Crop Production NW'!$D$2:$D$137,0),match( S$1,'Outdoor Crop Production NW'!$E$1:$I$1,0)))</f>
        <v>0</v>
      </c>
      <c r="T131" s="77">
        <f t="array" ref="T131">index('Outdoor Crop Seasonality'!$E$2:$P$138,match( $B131,'Outdoor Crop Seasonality'!$B$2:$B$138,0),match(T$2,'Outdoor Crop Seasonality'!$E$1:$P$1,0))*vlookup($B131,'Outdoor Crop Baseline'!$B:$C,2,false)/10^3*(1+index('Outdoor Crop Production NW'!$K$2:$O$137,match( $B131,'Outdoor Crop Production NW'!$D$2:$D$137,0),match( T$1,'Outdoor Crop Production NW'!$E$1:$I$1,0)))</f>
        <v>0</v>
      </c>
      <c r="U131" s="77">
        <f t="array" ref="U131">index('Outdoor Crop Seasonality'!$E$2:$P$138,match( $B131,'Outdoor Crop Seasonality'!$B$2:$B$138,0),match(U$2,'Outdoor Crop Seasonality'!$E$1:$P$1,0))*vlookup($B131,'Outdoor Crop Baseline'!$B:$C,2,false)/10^3*(1+index('Outdoor Crop Production NW'!$K$2:$O$137,match( $B131,'Outdoor Crop Production NW'!$D$2:$D$137,0),match( U$1,'Outdoor Crop Production NW'!$E$1:$I$1,0)))</f>
        <v>0</v>
      </c>
      <c r="V131" s="77">
        <f t="array" ref="V131">index('Outdoor Crop Seasonality'!$E$2:$P$138,match( $B131,'Outdoor Crop Seasonality'!$B$2:$B$138,0),match(V$2,'Outdoor Crop Seasonality'!$E$1:$P$1,0))*vlookup($B131,'Outdoor Crop Baseline'!$B:$C,2,false)/10^3*(1+index('Outdoor Crop Production NW'!$K$2:$O$137,match( $B131,'Outdoor Crop Production NW'!$D$2:$D$137,0),match( V$1,'Outdoor Crop Production NW'!$E$1:$I$1,0)))</f>
        <v>88.16886708</v>
      </c>
      <c r="W131" s="77">
        <f t="array" ref="W131">index('Outdoor Crop Seasonality'!$E$2:$P$138,match( $B131,'Outdoor Crop Seasonality'!$B$2:$B$138,0),match(W$2,'Outdoor Crop Seasonality'!$E$1:$P$1,0))*vlookup($B131,'Outdoor Crop Baseline'!$B:$C,2,false)/10^3*(1+index('Outdoor Crop Production NW'!$K$2:$O$137,match( $B131,'Outdoor Crop Production NW'!$D$2:$D$137,0),match( W$1,'Outdoor Crop Production NW'!$E$1:$I$1,0)))</f>
        <v>88.16886708</v>
      </c>
      <c r="X131" s="77">
        <f t="array" ref="X131">index('Outdoor Crop Seasonality'!$E$2:$P$138,match( $B131,'Outdoor Crop Seasonality'!$B$2:$B$138,0),match(X$2,'Outdoor Crop Seasonality'!$E$1:$P$1,0))*vlookup($B131,'Outdoor Crop Baseline'!$B:$C,2,false)/10^3*(1+index('Outdoor Crop Production NW'!$K$2:$O$137,match( $B131,'Outdoor Crop Production NW'!$D$2:$D$137,0),match( X$1,'Outdoor Crop Production NW'!$E$1:$I$1,0)))</f>
        <v>88.16886708</v>
      </c>
      <c r="Y131" s="77">
        <f t="array" ref="Y131">index('Outdoor Crop Seasonality'!$E$2:$P$138,match( $B131,'Outdoor Crop Seasonality'!$B$2:$B$138,0),match(Y$2,'Outdoor Crop Seasonality'!$E$1:$P$1,0))*vlookup($B131,'Outdoor Crop Baseline'!$B:$C,2,false)/10^3*(1+index('Outdoor Crop Production NW'!$K$2:$O$137,match( $B131,'Outdoor Crop Production NW'!$D$2:$D$137,0),match( Y$1,'Outdoor Crop Production NW'!$E$1:$I$1,0)))</f>
        <v>88.16886708</v>
      </c>
      <c r="Z131" s="77">
        <f t="array" ref="Z131">index('Outdoor Crop Seasonality'!$E$2:$P$138,match( $B131,'Outdoor Crop Seasonality'!$B$2:$B$138,0),match(Z$2,'Outdoor Crop Seasonality'!$E$1:$P$1,0))*vlookup($B131,'Outdoor Crop Baseline'!$B:$C,2,false)/10^3*(1+index('Outdoor Crop Production NW'!$K$2:$O$137,match( $B131,'Outdoor Crop Production NW'!$D$2:$D$137,0),match( Z$1,'Outdoor Crop Production NW'!$E$1:$I$1,0)))</f>
        <v>331.3520458</v>
      </c>
    </row>
    <row r="132">
      <c r="A132" s="13" t="s">
        <v>294</v>
      </c>
      <c r="B132" s="13" t="s">
        <v>295</v>
      </c>
      <c r="C132" s="76">
        <f t="array" ref="C132">index('Outdoor Crop Seasonality'!$E$2:$P$138,match( $B132,'Outdoor Crop Seasonality'!$B$2:$B$138,0),match(C$2,'Outdoor Crop Seasonality'!$E$1:$P$1,0))*vlookup($B132,'Outdoor Crop Baseline'!$B:$C,2,false)/10^3*(1+index('Outdoor Crop Production NW'!$K$2:$O$137,match( $B132,'Outdoor Crop Production NW'!$D$2:$D$137,0),match( C$1,'Outdoor Crop Production NW'!$E$1:$I$1,0)))</f>
        <v>0</v>
      </c>
      <c r="D132" s="76">
        <f t="array" ref="D132">index('Outdoor Crop Seasonality'!$E$2:$P$138,match( $B132,'Outdoor Crop Seasonality'!$B$2:$B$138,0),match(D$2,'Outdoor Crop Seasonality'!$E$1:$P$1,0))*vlookup($B132,'Outdoor Crop Baseline'!$B:$C,2,false)/10^3*(1+index('Outdoor Crop Production NW'!$K$2:$O$137,match( $B132,'Outdoor Crop Production NW'!$D$2:$D$137,0),match( D$1,'Outdoor Crop Production NW'!$E$1:$I$1,0)))</f>
        <v>0</v>
      </c>
      <c r="E132" s="76">
        <f t="array" ref="E132">index('Outdoor Crop Seasonality'!$E$2:$P$138,match( $B132,'Outdoor Crop Seasonality'!$B$2:$B$138,0),match(E$2,'Outdoor Crop Seasonality'!$E$1:$P$1,0))*vlookup($B132,'Outdoor Crop Baseline'!$B:$C,2,false)/10^3*(1+index('Outdoor Crop Production NW'!$K$2:$O$137,match( $B132,'Outdoor Crop Production NW'!$D$2:$D$137,0),match( E$1,'Outdoor Crop Production NW'!$E$1:$I$1,0)))</f>
        <v>134.8715832</v>
      </c>
      <c r="F132" s="76">
        <f t="array" ref="F132">index('Outdoor Crop Seasonality'!$E$2:$P$138,match( $B132,'Outdoor Crop Seasonality'!$B$2:$B$138,0),match(F$2,'Outdoor Crop Seasonality'!$E$1:$P$1,0))*vlookup($B132,'Outdoor Crop Baseline'!$B:$C,2,false)/10^3*(1+index('Outdoor Crop Production NW'!$K$2:$O$137,match( $B132,'Outdoor Crop Production NW'!$D$2:$D$137,0),match( F$1,'Outdoor Crop Production NW'!$E$1:$I$1,0)))</f>
        <v>134.8715832</v>
      </c>
      <c r="G132" s="76">
        <f t="array" ref="G132">index('Outdoor Crop Seasonality'!$E$2:$P$138,match( $B132,'Outdoor Crop Seasonality'!$B$2:$B$138,0),match(G$2,'Outdoor Crop Seasonality'!$E$1:$P$1,0))*vlookup($B132,'Outdoor Crop Baseline'!$B:$C,2,false)/10^3*(1+index('Outdoor Crop Production NW'!$K$2:$O$137,match( $B132,'Outdoor Crop Production NW'!$D$2:$D$137,0),match( G$1,'Outdoor Crop Production NW'!$E$1:$I$1,0)))</f>
        <v>134.8715832</v>
      </c>
      <c r="H132" s="76">
        <f t="array" ref="H132">index('Outdoor Crop Seasonality'!$E$2:$P$138,match( $B132,'Outdoor Crop Seasonality'!$B$2:$B$138,0),match(H$2,'Outdoor Crop Seasonality'!$E$1:$P$1,0))*vlookup($B132,'Outdoor Crop Baseline'!$B:$C,2,false)/10^3*(1+index('Outdoor Crop Production NW'!$K$2:$O$137,match( $B132,'Outdoor Crop Production NW'!$D$2:$D$137,0),match( H$1,'Outdoor Crop Production NW'!$E$1:$I$1,0)))</f>
        <v>134.8715832</v>
      </c>
      <c r="I132" s="76">
        <f t="array" ref="I132">index('Outdoor Crop Seasonality'!$E$2:$P$138,match( $B132,'Outdoor Crop Seasonality'!$B$2:$B$138,0),match(I$2,'Outdoor Crop Seasonality'!$E$1:$P$1,0))*vlookup($B132,'Outdoor Crop Baseline'!$B:$C,2,false)/10^3*(1+index('Outdoor Crop Production NW'!$K$2:$O$137,match( $B132,'Outdoor Crop Production NW'!$D$2:$D$137,0),match( I$1,'Outdoor Crop Production NW'!$E$1:$I$1,0)))</f>
        <v>0</v>
      </c>
      <c r="J132" s="76">
        <f t="array" ref="J132">index('Outdoor Crop Seasonality'!$E$2:$P$138,match( $B132,'Outdoor Crop Seasonality'!$B$2:$B$138,0),match(J$2,'Outdoor Crop Seasonality'!$E$1:$P$1,0))*vlookup($B132,'Outdoor Crop Baseline'!$B:$C,2,false)/10^3*(1+index('Outdoor Crop Production NW'!$K$2:$O$137,match( $B132,'Outdoor Crop Production NW'!$D$2:$D$137,0),match( J$1,'Outdoor Crop Production NW'!$E$1:$I$1,0)))</f>
        <v>0</v>
      </c>
      <c r="K132" s="76">
        <f t="array" ref="K132">index('Outdoor Crop Seasonality'!$E$2:$P$138,match( $B132,'Outdoor Crop Seasonality'!$B$2:$B$138,0),match(K$2,'Outdoor Crop Seasonality'!$E$1:$P$1,0))*vlookup($B132,'Outdoor Crop Baseline'!$B:$C,2,false)/10^3*(1+index('Outdoor Crop Production NW'!$K$2:$O$137,match( $B132,'Outdoor Crop Production NW'!$D$2:$D$137,0),match( K$1,'Outdoor Crop Production NW'!$E$1:$I$1,0)))</f>
        <v>2.751389863</v>
      </c>
      <c r="L132" s="76">
        <f t="array" ref="L132">index('Outdoor Crop Seasonality'!$E$2:$P$138,match( $B132,'Outdoor Crop Seasonality'!$B$2:$B$138,0),match(L$2,'Outdoor Crop Seasonality'!$E$1:$P$1,0))*vlookup($B132,'Outdoor Crop Baseline'!$B:$C,2,false)/10^3*(1+index('Outdoor Crop Production NW'!$K$2:$O$137,match( $B132,'Outdoor Crop Production NW'!$D$2:$D$137,0),match( L$1,'Outdoor Crop Production NW'!$E$1:$I$1,0)))</f>
        <v>2.751389863</v>
      </c>
      <c r="M132" s="76">
        <f t="array" ref="M132">index('Outdoor Crop Seasonality'!$E$2:$P$138,match( $B132,'Outdoor Crop Seasonality'!$B$2:$B$138,0),match(M$2,'Outdoor Crop Seasonality'!$E$1:$P$1,0))*vlookup($B132,'Outdoor Crop Baseline'!$B:$C,2,false)/10^3*(1+index('Outdoor Crop Production NW'!$K$2:$O$137,match( $B132,'Outdoor Crop Production NW'!$D$2:$D$137,0),match( M$1,'Outdoor Crop Production NW'!$E$1:$I$1,0)))</f>
        <v>2.751389863</v>
      </c>
      <c r="N132" s="76">
        <f t="array" ref="N132">index('Outdoor Crop Seasonality'!$E$2:$P$138,match( $B132,'Outdoor Crop Seasonality'!$B$2:$B$138,0),match(N$2,'Outdoor Crop Seasonality'!$E$1:$P$1,0))*vlookup($B132,'Outdoor Crop Baseline'!$B:$C,2,false)/10^3*(1+index('Outdoor Crop Production NW'!$K$2:$O$137,match( $B132,'Outdoor Crop Production NW'!$D$2:$D$137,0),match( N$1,'Outdoor Crop Production NW'!$E$1:$I$1,0)))</f>
        <v>2.751389863</v>
      </c>
      <c r="O132" s="77">
        <f t="array" ref="O132">index('Outdoor Crop Seasonality'!$E$2:$P$138,match( $B132,'Outdoor Crop Seasonality'!$B$2:$B$138,0),match(O$2,'Outdoor Crop Seasonality'!$E$1:$P$1,0))*vlookup($B132,'Outdoor Crop Baseline'!$B:$C,2,false)/10^3*(1+index('Outdoor Crop Production NW'!$K$2:$O$137,match( $B132,'Outdoor Crop Production NW'!$D$2:$D$137,0),match( O$1,'Outdoor Crop Production NW'!$E$1:$I$1,0)))</f>
        <v>0</v>
      </c>
      <c r="P132" s="77">
        <f t="array" ref="P132">index('Outdoor Crop Seasonality'!$E$2:$P$138,match( $B132,'Outdoor Crop Seasonality'!$B$2:$B$138,0),match(P$2,'Outdoor Crop Seasonality'!$E$1:$P$1,0))*vlookup($B132,'Outdoor Crop Baseline'!$B:$C,2,false)/10^3*(1+index('Outdoor Crop Production NW'!$K$2:$O$137,match( $B132,'Outdoor Crop Production NW'!$D$2:$D$137,0),match( P$1,'Outdoor Crop Production NW'!$E$1:$I$1,0)))</f>
        <v>0</v>
      </c>
      <c r="Q132" s="77">
        <f t="array" ref="Q132">index('Outdoor Crop Seasonality'!$E$2:$P$138,match( $B132,'Outdoor Crop Seasonality'!$B$2:$B$138,0),match(Q$2,'Outdoor Crop Seasonality'!$E$1:$P$1,0))*vlookup($B132,'Outdoor Crop Baseline'!$B:$C,2,false)/10^3*(1+index('Outdoor Crop Production NW'!$K$2:$O$137,match( $B132,'Outdoor Crop Production NW'!$D$2:$D$137,0),match( Q$1,'Outdoor Crop Production NW'!$E$1:$I$1,0)))</f>
        <v>0</v>
      </c>
      <c r="R132" s="77">
        <f t="array" ref="R132">index('Outdoor Crop Seasonality'!$E$2:$P$138,match( $B132,'Outdoor Crop Seasonality'!$B$2:$B$138,0),match(R$2,'Outdoor Crop Seasonality'!$E$1:$P$1,0))*vlookup($B132,'Outdoor Crop Baseline'!$B:$C,2,false)/10^3*(1+index('Outdoor Crop Production NW'!$K$2:$O$137,match( $B132,'Outdoor Crop Production NW'!$D$2:$D$137,0),match( R$1,'Outdoor Crop Production NW'!$E$1:$I$1,0)))</f>
        <v>0</v>
      </c>
      <c r="S132" s="77">
        <f t="array" ref="S132">index('Outdoor Crop Seasonality'!$E$2:$P$138,match( $B132,'Outdoor Crop Seasonality'!$B$2:$B$138,0),match(S$2,'Outdoor Crop Seasonality'!$E$1:$P$1,0))*vlookup($B132,'Outdoor Crop Baseline'!$B:$C,2,false)/10^3*(1+index('Outdoor Crop Production NW'!$K$2:$O$137,match( $B132,'Outdoor Crop Production NW'!$D$2:$D$137,0),match( S$1,'Outdoor Crop Production NW'!$E$1:$I$1,0)))</f>
        <v>0</v>
      </c>
      <c r="T132" s="77">
        <f t="array" ref="T132">index('Outdoor Crop Seasonality'!$E$2:$P$138,match( $B132,'Outdoor Crop Seasonality'!$B$2:$B$138,0),match(T$2,'Outdoor Crop Seasonality'!$E$1:$P$1,0))*vlookup($B132,'Outdoor Crop Baseline'!$B:$C,2,false)/10^3*(1+index('Outdoor Crop Production NW'!$K$2:$O$137,match( $B132,'Outdoor Crop Production NW'!$D$2:$D$137,0),match( T$1,'Outdoor Crop Production NW'!$E$1:$I$1,0)))</f>
        <v>0</v>
      </c>
      <c r="U132" s="77">
        <f t="array" ref="U132">index('Outdoor Crop Seasonality'!$E$2:$P$138,match( $B132,'Outdoor Crop Seasonality'!$B$2:$B$138,0),match(U$2,'Outdoor Crop Seasonality'!$E$1:$P$1,0))*vlookup($B132,'Outdoor Crop Baseline'!$B:$C,2,false)/10^3*(1+index('Outdoor Crop Production NW'!$K$2:$O$137,match( $B132,'Outdoor Crop Production NW'!$D$2:$D$137,0),match( U$1,'Outdoor Crop Production NW'!$E$1:$I$1,0)))</f>
        <v>0</v>
      </c>
      <c r="V132" s="77">
        <f t="array" ref="V132">index('Outdoor Crop Seasonality'!$E$2:$P$138,match( $B132,'Outdoor Crop Seasonality'!$B$2:$B$138,0),match(V$2,'Outdoor Crop Seasonality'!$E$1:$P$1,0))*vlookup($B132,'Outdoor Crop Baseline'!$B:$C,2,false)/10^3*(1+index('Outdoor Crop Production NW'!$K$2:$O$137,match( $B132,'Outdoor Crop Production NW'!$D$2:$D$137,0),match( V$1,'Outdoor Crop Production NW'!$E$1:$I$1,0)))</f>
        <v>0</v>
      </c>
      <c r="W132" s="77">
        <f t="array" ref="W132">index('Outdoor Crop Seasonality'!$E$2:$P$138,match( $B132,'Outdoor Crop Seasonality'!$B$2:$B$138,0),match(W$2,'Outdoor Crop Seasonality'!$E$1:$P$1,0))*vlookup($B132,'Outdoor Crop Baseline'!$B:$C,2,false)/10^3*(1+index('Outdoor Crop Production NW'!$K$2:$O$137,match( $B132,'Outdoor Crop Production NW'!$D$2:$D$137,0),match( W$1,'Outdoor Crop Production NW'!$E$1:$I$1,0)))</f>
        <v>0</v>
      </c>
      <c r="X132" s="77">
        <f t="array" ref="X132">index('Outdoor Crop Seasonality'!$E$2:$P$138,match( $B132,'Outdoor Crop Seasonality'!$B$2:$B$138,0),match(X$2,'Outdoor Crop Seasonality'!$E$1:$P$1,0))*vlookup($B132,'Outdoor Crop Baseline'!$B:$C,2,false)/10^3*(1+index('Outdoor Crop Production NW'!$K$2:$O$137,match( $B132,'Outdoor Crop Production NW'!$D$2:$D$137,0),match( X$1,'Outdoor Crop Production NW'!$E$1:$I$1,0)))</f>
        <v>0</v>
      </c>
      <c r="Y132" s="77">
        <f t="array" ref="Y132">index('Outdoor Crop Seasonality'!$E$2:$P$138,match( $B132,'Outdoor Crop Seasonality'!$B$2:$B$138,0),match(Y$2,'Outdoor Crop Seasonality'!$E$1:$P$1,0))*vlookup($B132,'Outdoor Crop Baseline'!$B:$C,2,false)/10^3*(1+index('Outdoor Crop Production NW'!$K$2:$O$137,match( $B132,'Outdoor Crop Production NW'!$D$2:$D$137,0),match( Y$1,'Outdoor Crop Production NW'!$E$1:$I$1,0)))</f>
        <v>0</v>
      </c>
      <c r="Z132" s="77">
        <f t="array" ref="Z132">index('Outdoor Crop Seasonality'!$E$2:$P$138,match( $B132,'Outdoor Crop Seasonality'!$B$2:$B$138,0),match(Z$2,'Outdoor Crop Seasonality'!$E$1:$P$1,0))*vlookup($B132,'Outdoor Crop Baseline'!$B:$C,2,false)/10^3*(1+index('Outdoor Crop Production NW'!$K$2:$O$137,match( $B132,'Outdoor Crop Production NW'!$D$2:$D$137,0),match( Z$1,'Outdoor Crop Production NW'!$E$1:$I$1,0)))</f>
        <v>0</v>
      </c>
    </row>
    <row r="133">
      <c r="A133" s="13" t="s">
        <v>296</v>
      </c>
      <c r="B133" s="13" t="s">
        <v>297</v>
      </c>
      <c r="C133" s="76">
        <f t="array" ref="C133">index('Outdoor Crop Seasonality'!$E$2:$P$138,match( $B133,'Outdoor Crop Seasonality'!$B$2:$B$138,0),match(C$2,'Outdoor Crop Seasonality'!$E$1:$P$1,0))*vlookup($B133,'Outdoor Crop Baseline'!$B:$C,2,false)/10^3*(1+index('Outdoor Crop Production NW'!$K$2:$O$137,match( $B133,'Outdoor Crop Production NW'!$D$2:$D$137,0),match( C$1,'Outdoor Crop Production NW'!$E$1:$I$1,0)))</f>
        <v>89.42683214</v>
      </c>
      <c r="D133" s="76">
        <f t="array" ref="D133">index('Outdoor Crop Seasonality'!$E$2:$P$138,match( $B133,'Outdoor Crop Seasonality'!$B$2:$B$138,0),match(D$2,'Outdoor Crop Seasonality'!$E$1:$P$1,0))*vlookup($B133,'Outdoor Crop Baseline'!$B:$C,2,false)/10^3*(1+index('Outdoor Crop Production NW'!$K$2:$O$137,match( $B133,'Outdoor Crop Production NW'!$D$2:$D$137,0),match( D$1,'Outdoor Crop Production NW'!$E$1:$I$1,0)))</f>
        <v>89.42683214</v>
      </c>
      <c r="E133" s="76">
        <f t="array" ref="E133">index('Outdoor Crop Seasonality'!$E$2:$P$138,match( $B133,'Outdoor Crop Seasonality'!$B$2:$B$138,0),match(E$2,'Outdoor Crop Seasonality'!$E$1:$P$1,0))*vlookup($B133,'Outdoor Crop Baseline'!$B:$C,2,false)/10^3*(1+index('Outdoor Crop Production NW'!$K$2:$O$137,match( $B133,'Outdoor Crop Production NW'!$D$2:$D$137,0),match( E$1,'Outdoor Crop Production NW'!$E$1:$I$1,0)))</f>
        <v>89.42683214</v>
      </c>
      <c r="F133" s="76">
        <f t="array" ref="F133">index('Outdoor Crop Seasonality'!$E$2:$P$138,match( $B133,'Outdoor Crop Seasonality'!$B$2:$B$138,0),match(F$2,'Outdoor Crop Seasonality'!$E$1:$P$1,0))*vlookup($B133,'Outdoor Crop Baseline'!$B:$C,2,false)/10^3*(1+index('Outdoor Crop Production NW'!$K$2:$O$137,match( $B133,'Outdoor Crop Production NW'!$D$2:$D$137,0),match( F$1,'Outdoor Crop Production NW'!$E$1:$I$1,0)))</f>
        <v>0</v>
      </c>
      <c r="G133" s="76">
        <f t="array" ref="G133">index('Outdoor Crop Seasonality'!$E$2:$P$138,match( $B133,'Outdoor Crop Seasonality'!$B$2:$B$138,0),match(G$2,'Outdoor Crop Seasonality'!$E$1:$P$1,0))*vlookup($B133,'Outdoor Crop Baseline'!$B:$C,2,false)/10^3*(1+index('Outdoor Crop Production NW'!$K$2:$O$137,match( $B133,'Outdoor Crop Production NW'!$D$2:$D$137,0),match( G$1,'Outdoor Crop Production NW'!$E$1:$I$1,0)))</f>
        <v>0</v>
      </c>
      <c r="H133" s="76">
        <f t="array" ref="H133">index('Outdoor Crop Seasonality'!$E$2:$P$138,match( $B133,'Outdoor Crop Seasonality'!$B$2:$B$138,0),match(H$2,'Outdoor Crop Seasonality'!$E$1:$P$1,0))*vlookup($B133,'Outdoor Crop Baseline'!$B:$C,2,false)/10^3*(1+index('Outdoor Crop Production NW'!$K$2:$O$137,match( $B133,'Outdoor Crop Production NW'!$D$2:$D$137,0),match( H$1,'Outdoor Crop Production NW'!$E$1:$I$1,0)))</f>
        <v>444.9278066</v>
      </c>
      <c r="I133" s="76">
        <f t="array" ref="I133">index('Outdoor Crop Seasonality'!$E$2:$P$138,match( $B133,'Outdoor Crop Seasonality'!$B$2:$B$138,0),match(I$2,'Outdoor Crop Seasonality'!$E$1:$P$1,0))*vlookup($B133,'Outdoor Crop Baseline'!$B:$C,2,false)/10^3*(1+index('Outdoor Crop Production NW'!$K$2:$O$137,match( $B133,'Outdoor Crop Production NW'!$D$2:$D$137,0),match( I$1,'Outdoor Crop Production NW'!$E$1:$I$1,0)))</f>
        <v>444.9278066</v>
      </c>
      <c r="J133" s="76">
        <f t="array" ref="J133">index('Outdoor Crop Seasonality'!$E$2:$P$138,match( $B133,'Outdoor Crop Seasonality'!$B$2:$B$138,0),match(J$2,'Outdoor Crop Seasonality'!$E$1:$P$1,0))*vlookup($B133,'Outdoor Crop Baseline'!$B:$C,2,false)/10^3*(1+index('Outdoor Crop Production NW'!$K$2:$O$137,match( $B133,'Outdoor Crop Production NW'!$D$2:$D$137,0),match( J$1,'Outdoor Crop Production NW'!$E$1:$I$1,0)))</f>
        <v>444.9278066</v>
      </c>
      <c r="K133" s="76">
        <f t="array" ref="K133">index('Outdoor Crop Seasonality'!$E$2:$P$138,match( $B133,'Outdoor Crop Seasonality'!$B$2:$B$138,0),match(K$2,'Outdoor Crop Seasonality'!$E$1:$P$1,0))*vlookup($B133,'Outdoor Crop Baseline'!$B:$C,2,false)/10^3*(1+index('Outdoor Crop Production NW'!$K$2:$O$137,match( $B133,'Outdoor Crop Production NW'!$D$2:$D$137,0),match( K$1,'Outdoor Crop Production NW'!$E$1:$I$1,0)))</f>
        <v>444.9278066</v>
      </c>
      <c r="L133" s="76">
        <f t="array" ref="L133">index('Outdoor Crop Seasonality'!$E$2:$P$138,match( $B133,'Outdoor Crop Seasonality'!$B$2:$B$138,0),match(L$2,'Outdoor Crop Seasonality'!$E$1:$P$1,0))*vlookup($B133,'Outdoor Crop Baseline'!$B:$C,2,false)/10^3*(1+index('Outdoor Crop Production NW'!$K$2:$O$137,match( $B133,'Outdoor Crop Production NW'!$D$2:$D$137,0),match( L$1,'Outdoor Crop Production NW'!$E$1:$I$1,0)))</f>
        <v>0</v>
      </c>
      <c r="M133" s="76">
        <f t="array" ref="M133">index('Outdoor Crop Seasonality'!$E$2:$P$138,match( $B133,'Outdoor Crop Seasonality'!$B$2:$B$138,0),match(M$2,'Outdoor Crop Seasonality'!$E$1:$P$1,0))*vlookup($B133,'Outdoor Crop Baseline'!$B:$C,2,false)/10^3*(1+index('Outdoor Crop Production NW'!$K$2:$O$137,match( $B133,'Outdoor Crop Production NW'!$D$2:$D$137,0),match( M$1,'Outdoor Crop Production NW'!$E$1:$I$1,0)))</f>
        <v>0</v>
      </c>
      <c r="N133" s="76">
        <f t="array" ref="N133">index('Outdoor Crop Seasonality'!$E$2:$P$138,match( $B133,'Outdoor Crop Seasonality'!$B$2:$B$138,0),match(N$2,'Outdoor Crop Seasonality'!$E$1:$P$1,0))*vlookup($B133,'Outdoor Crop Baseline'!$B:$C,2,false)/10^3*(1+index('Outdoor Crop Production NW'!$K$2:$O$137,match( $B133,'Outdoor Crop Production NW'!$D$2:$D$137,0),match( N$1,'Outdoor Crop Production NW'!$E$1:$I$1,0)))</f>
        <v>89.42683214</v>
      </c>
      <c r="O133" s="77">
        <f t="array" ref="O133">index('Outdoor Crop Seasonality'!$E$2:$P$138,match( $B133,'Outdoor Crop Seasonality'!$B$2:$B$138,0),match(O$2,'Outdoor Crop Seasonality'!$E$1:$P$1,0))*vlookup($B133,'Outdoor Crop Baseline'!$B:$C,2,false)/10^3*(1+index('Outdoor Crop Production NW'!$K$2:$O$137,match( $B133,'Outdoor Crop Production NW'!$D$2:$D$137,0),match( O$1,'Outdoor Crop Production NW'!$E$1:$I$1,0)))</f>
        <v>31.62484624</v>
      </c>
      <c r="P133" s="77">
        <f t="array" ref="P133">index('Outdoor Crop Seasonality'!$E$2:$P$138,match( $B133,'Outdoor Crop Seasonality'!$B$2:$B$138,0),match(P$2,'Outdoor Crop Seasonality'!$E$1:$P$1,0))*vlookup($B133,'Outdoor Crop Baseline'!$B:$C,2,false)/10^3*(1+index('Outdoor Crop Production NW'!$K$2:$O$137,match( $B133,'Outdoor Crop Production NW'!$D$2:$D$137,0),match( P$1,'Outdoor Crop Production NW'!$E$1:$I$1,0)))</f>
        <v>31.62484624</v>
      </c>
      <c r="Q133" s="77">
        <f t="array" ref="Q133">index('Outdoor Crop Seasonality'!$E$2:$P$138,match( $B133,'Outdoor Crop Seasonality'!$B$2:$B$138,0),match(Q$2,'Outdoor Crop Seasonality'!$E$1:$P$1,0))*vlookup($B133,'Outdoor Crop Baseline'!$B:$C,2,false)/10^3*(1+index('Outdoor Crop Production NW'!$K$2:$O$137,match( $B133,'Outdoor Crop Production NW'!$D$2:$D$137,0),match( Q$1,'Outdoor Crop Production NW'!$E$1:$I$1,0)))</f>
        <v>31.62484624</v>
      </c>
      <c r="R133" s="77">
        <f t="array" ref="R133">index('Outdoor Crop Seasonality'!$E$2:$P$138,match( $B133,'Outdoor Crop Seasonality'!$B$2:$B$138,0),match(R$2,'Outdoor Crop Seasonality'!$E$1:$P$1,0))*vlookup($B133,'Outdoor Crop Baseline'!$B:$C,2,false)/10^3*(1+index('Outdoor Crop Production NW'!$K$2:$O$137,match( $B133,'Outdoor Crop Production NW'!$D$2:$D$137,0),match( R$1,'Outdoor Crop Production NW'!$E$1:$I$1,0)))</f>
        <v>0</v>
      </c>
      <c r="S133" s="77">
        <f t="array" ref="S133">index('Outdoor Crop Seasonality'!$E$2:$P$138,match( $B133,'Outdoor Crop Seasonality'!$B$2:$B$138,0),match(S$2,'Outdoor Crop Seasonality'!$E$1:$P$1,0))*vlookup($B133,'Outdoor Crop Baseline'!$B:$C,2,false)/10^3*(1+index('Outdoor Crop Production NW'!$K$2:$O$137,match( $B133,'Outdoor Crop Production NW'!$D$2:$D$137,0),match( S$1,'Outdoor Crop Production NW'!$E$1:$I$1,0)))</f>
        <v>0</v>
      </c>
      <c r="T133" s="77">
        <f t="array" ref="T133">index('Outdoor Crop Seasonality'!$E$2:$P$138,match( $B133,'Outdoor Crop Seasonality'!$B$2:$B$138,0),match(T$2,'Outdoor Crop Seasonality'!$E$1:$P$1,0))*vlookup($B133,'Outdoor Crop Baseline'!$B:$C,2,false)/10^3*(1+index('Outdoor Crop Production NW'!$K$2:$O$137,match( $B133,'Outdoor Crop Production NW'!$D$2:$D$137,0),match( T$1,'Outdoor Crop Production NW'!$E$1:$I$1,0)))</f>
        <v>157.3439776</v>
      </c>
      <c r="U133" s="77">
        <f t="array" ref="U133">index('Outdoor Crop Seasonality'!$E$2:$P$138,match( $B133,'Outdoor Crop Seasonality'!$B$2:$B$138,0),match(U$2,'Outdoor Crop Seasonality'!$E$1:$P$1,0))*vlookup($B133,'Outdoor Crop Baseline'!$B:$C,2,false)/10^3*(1+index('Outdoor Crop Production NW'!$K$2:$O$137,match( $B133,'Outdoor Crop Production NW'!$D$2:$D$137,0),match( U$1,'Outdoor Crop Production NW'!$E$1:$I$1,0)))</f>
        <v>157.3439776</v>
      </c>
      <c r="V133" s="77">
        <f t="array" ref="V133">index('Outdoor Crop Seasonality'!$E$2:$P$138,match( $B133,'Outdoor Crop Seasonality'!$B$2:$B$138,0),match(V$2,'Outdoor Crop Seasonality'!$E$1:$P$1,0))*vlookup($B133,'Outdoor Crop Baseline'!$B:$C,2,false)/10^3*(1+index('Outdoor Crop Production NW'!$K$2:$O$137,match( $B133,'Outdoor Crop Production NW'!$D$2:$D$137,0),match( V$1,'Outdoor Crop Production NW'!$E$1:$I$1,0)))</f>
        <v>157.3439776</v>
      </c>
      <c r="W133" s="77">
        <f t="array" ref="W133">index('Outdoor Crop Seasonality'!$E$2:$P$138,match( $B133,'Outdoor Crop Seasonality'!$B$2:$B$138,0),match(W$2,'Outdoor Crop Seasonality'!$E$1:$P$1,0))*vlookup($B133,'Outdoor Crop Baseline'!$B:$C,2,false)/10^3*(1+index('Outdoor Crop Production NW'!$K$2:$O$137,match( $B133,'Outdoor Crop Production NW'!$D$2:$D$137,0),match( W$1,'Outdoor Crop Production NW'!$E$1:$I$1,0)))</f>
        <v>157.3439776</v>
      </c>
      <c r="X133" s="77">
        <f t="array" ref="X133">index('Outdoor Crop Seasonality'!$E$2:$P$138,match( $B133,'Outdoor Crop Seasonality'!$B$2:$B$138,0),match(X$2,'Outdoor Crop Seasonality'!$E$1:$P$1,0))*vlookup($B133,'Outdoor Crop Baseline'!$B:$C,2,false)/10^3*(1+index('Outdoor Crop Production NW'!$K$2:$O$137,match( $B133,'Outdoor Crop Production NW'!$D$2:$D$137,0),match( X$1,'Outdoor Crop Production NW'!$E$1:$I$1,0)))</f>
        <v>0</v>
      </c>
      <c r="Y133" s="77">
        <f t="array" ref="Y133">index('Outdoor Crop Seasonality'!$E$2:$P$138,match( $B133,'Outdoor Crop Seasonality'!$B$2:$B$138,0),match(Y$2,'Outdoor Crop Seasonality'!$E$1:$P$1,0))*vlookup($B133,'Outdoor Crop Baseline'!$B:$C,2,false)/10^3*(1+index('Outdoor Crop Production NW'!$K$2:$O$137,match( $B133,'Outdoor Crop Production NW'!$D$2:$D$137,0),match( Y$1,'Outdoor Crop Production NW'!$E$1:$I$1,0)))</f>
        <v>0</v>
      </c>
      <c r="Z133" s="77">
        <f t="array" ref="Z133">index('Outdoor Crop Seasonality'!$E$2:$P$138,match( $B133,'Outdoor Crop Seasonality'!$B$2:$B$138,0),match(Z$2,'Outdoor Crop Seasonality'!$E$1:$P$1,0))*vlookup($B133,'Outdoor Crop Baseline'!$B:$C,2,false)/10^3*(1+index('Outdoor Crop Production NW'!$K$2:$O$137,match( $B133,'Outdoor Crop Production NW'!$D$2:$D$137,0),match( Z$1,'Outdoor Crop Production NW'!$E$1:$I$1,0)))</f>
        <v>31.62484624</v>
      </c>
    </row>
    <row r="134">
      <c r="A134" s="13" t="s">
        <v>298</v>
      </c>
      <c r="B134" s="13" t="s">
        <v>299</v>
      </c>
      <c r="C134" s="76">
        <f t="array" ref="C134">index('Outdoor Crop Seasonality'!$E$2:$P$138,match( $B134,'Outdoor Crop Seasonality'!$B$2:$B$138,0),match(C$2,'Outdoor Crop Seasonality'!$E$1:$P$1,0))*vlookup($B134,'Outdoor Crop Baseline'!$B:$C,2,false)/10^3*(1+index('Outdoor Crop Production NW'!$K$2:$O$137,match( $B134,'Outdoor Crop Production NW'!$D$2:$D$137,0),match( C$1,'Outdoor Crop Production NW'!$E$1:$I$1,0)))</f>
        <v>808.865002</v>
      </c>
      <c r="D134" s="76">
        <f t="array" ref="D134">index('Outdoor Crop Seasonality'!$E$2:$P$138,match( $B134,'Outdoor Crop Seasonality'!$B$2:$B$138,0),match(D$2,'Outdoor Crop Seasonality'!$E$1:$P$1,0))*vlookup($B134,'Outdoor Crop Baseline'!$B:$C,2,false)/10^3*(1+index('Outdoor Crop Production NW'!$K$2:$O$137,match( $B134,'Outdoor Crop Production NW'!$D$2:$D$137,0),match( D$1,'Outdoor Crop Production NW'!$E$1:$I$1,0)))</f>
        <v>808.865002</v>
      </c>
      <c r="E134" s="76">
        <f t="array" ref="E134">index('Outdoor Crop Seasonality'!$E$2:$P$138,match( $B134,'Outdoor Crop Seasonality'!$B$2:$B$138,0),match(E$2,'Outdoor Crop Seasonality'!$E$1:$P$1,0))*vlookup($B134,'Outdoor Crop Baseline'!$B:$C,2,false)/10^3*(1+index('Outdoor Crop Production NW'!$K$2:$O$137,match( $B134,'Outdoor Crop Production NW'!$D$2:$D$137,0),match( E$1,'Outdoor Crop Production NW'!$E$1:$I$1,0)))</f>
        <v>808.865002</v>
      </c>
      <c r="F134" s="76">
        <f t="array" ref="F134">index('Outdoor Crop Seasonality'!$E$2:$P$138,match( $B134,'Outdoor Crop Seasonality'!$B$2:$B$138,0),match(F$2,'Outdoor Crop Seasonality'!$E$1:$P$1,0))*vlookup($B134,'Outdoor Crop Baseline'!$B:$C,2,false)/10^3*(1+index('Outdoor Crop Production NW'!$K$2:$O$137,match( $B134,'Outdoor Crop Production NW'!$D$2:$D$137,0),match( F$1,'Outdoor Crop Production NW'!$E$1:$I$1,0)))</f>
        <v>808.865002</v>
      </c>
      <c r="G134" s="76">
        <f t="array" ref="G134">index('Outdoor Crop Seasonality'!$E$2:$P$138,match( $B134,'Outdoor Crop Seasonality'!$B$2:$B$138,0),match(G$2,'Outdoor Crop Seasonality'!$E$1:$P$1,0))*vlookup($B134,'Outdoor Crop Baseline'!$B:$C,2,false)/10^3*(1+index('Outdoor Crop Production NW'!$K$2:$O$137,match( $B134,'Outdoor Crop Production NW'!$D$2:$D$137,0),match( G$1,'Outdoor Crop Production NW'!$E$1:$I$1,0)))</f>
        <v>0</v>
      </c>
      <c r="H134" s="76">
        <f t="array" ref="H134">index('Outdoor Crop Seasonality'!$E$2:$P$138,match( $B134,'Outdoor Crop Seasonality'!$B$2:$B$138,0),match(H$2,'Outdoor Crop Seasonality'!$E$1:$P$1,0))*vlookup($B134,'Outdoor Crop Baseline'!$B:$C,2,false)/10^3*(1+index('Outdoor Crop Production NW'!$K$2:$O$137,match( $B134,'Outdoor Crop Production NW'!$D$2:$D$137,0),match( H$1,'Outdoor Crop Production NW'!$E$1:$I$1,0)))</f>
        <v>262.7919487</v>
      </c>
      <c r="I134" s="76">
        <f t="array" ref="I134">index('Outdoor Crop Seasonality'!$E$2:$P$138,match( $B134,'Outdoor Crop Seasonality'!$B$2:$B$138,0),match(I$2,'Outdoor Crop Seasonality'!$E$1:$P$1,0))*vlookup($B134,'Outdoor Crop Baseline'!$B:$C,2,false)/10^3*(1+index('Outdoor Crop Production NW'!$K$2:$O$137,match( $B134,'Outdoor Crop Production NW'!$D$2:$D$137,0),match( I$1,'Outdoor Crop Production NW'!$E$1:$I$1,0)))</f>
        <v>262.7919487</v>
      </c>
      <c r="J134" s="76">
        <f t="array" ref="J134">index('Outdoor Crop Seasonality'!$E$2:$P$138,match( $B134,'Outdoor Crop Seasonality'!$B$2:$B$138,0),match(J$2,'Outdoor Crop Seasonality'!$E$1:$P$1,0))*vlookup($B134,'Outdoor Crop Baseline'!$B:$C,2,false)/10^3*(1+index('Outdoor Crop Production NW'!$K$2:$O$137,match( $B134,'Outdoor Crop Production NW'!$D$2:$D$137,0),match( J$1,'Outdoor Crop Production NW'!$E$1:$I$1,0)))</f>
        <v>262.7919487</v>
      </c>
      <c r="K134" s="76">
        <f t="array" ref="K134">index('Outdoor Crop Seasonality'!$E$2:$P$138,match( $B134,'Outdoor Crop Seasonality'!$B$2:$B$138,0),match(K$2,'Outdoor Crop Seasonality'!$E$1:$P$1,0))*vlookup($B134,'Outdoor Crop Baseline'!$B:$C,2,false)/10^3*(1+index('Outdoor Crop Production NW'!$K$2:$O$137,match( $B134,'Outdoor Crop Production NW'!$D$2:$D$137,0),match( K$1,'Outdoor Crop Production NW'!$E$1:$I$1,0)))</f>
        <v>4510.241091</v>
      </c>
      <c r="L134" s="76">
        <f t="array" ref="L134">index('Outdoor Crop Seasonality'!$E$2:$P$138,match( $B134,'Outdoor Crop Seasonality'!$B$2:$B$138,0),match(L$2,'Outdoor Crop Seasonality'!$E$1:$P$1,0))*vlookup($B134,'Outdoor Crop Baseline'!$B:$C,2,false)/10^3*(1+index('Outdoor Crop Production NW'!$K$2:$O$137,match( $B134,'Outdoor Crop Production NW'!$D$2:$D$137,0),match( L$1,'Outdoor Crop Production NW'!$E$1:$I$1,0)))</f>
        <v>4247.449142</v>
      </c>
      <c r="M134" s="76">
        <f t="array" ref="M134">index('Outdoor Crop Seasonality'!$E$2:$P$138,match( $B134,'Outdoor Crop Seasonality'!$B$2:$B$138,0),match(M$2,'Outdoor Crop Seasonality'!$E$1:$P$1,0))*vlookup($B134,'Outdoor Crop Baseline'!$B:$C,2,false)/10^3*(1+index('Outdoor Crop Production NW'!$K$2:$O$137,match( $B134,'Outdoor Crop Production NW'!$D$2:$D$137,0),match( M$1,'Outdoor Crop Production NW'!$E$1:$I$1,0)))</f>
        <v>4247.449142</v>
      </c>
      <c r="N134" s="76">
        <f t="array" ref="N134">index('Outdoor Crop Seasonality'!$E$2:$P$138,match( $B134,'Outdoor Crop Seasonality'!$B$2:$B$138,0),match(N$2,'Outdoor Crop Seasonality'!$E$1:$P$1,0))*vlookup($B134,'Outdoor Crop Baseline'!$B:$C,2,false)/10^3*(1+index('Outdoor Crop Production NW'!$K$2:$O$137,match( $B134,'Outdoor Crop Production NW'!$D$2:$D$137,0),match( N$1,'Outdoor Crop Production NW'!$E$1:$I$1,0)))</f>
        <v>4247.449142</v>
      </c>
      <c r="O134" s="77">
        <f t="array" ref="O134">index('Outdoor Crop Seasonality'!$E$2:$P$138,match( $B134,'Outdoor Crop Seasonality'!$B$2:$B$138,0),match(O$2,'Outdoor Crop Seasonality'!$E$1:$P$1,0))*vlookup($B134,'Outdoor Crop Baseline'!$B:$C,2,false)/10^3*(1+index('Outdoor Crop Production NW'!$K$2:$O$137,match( $B134,'Outdoor Crop Production NW'!$D$2:$D$137,0),match( O$1,'Outdoor Crop Production NW'!$E$1:$I$1,0)))</f>
        <v>72.39637061</v>
      </c>
      <c r="P134" s="77">
        <f t="array" ref="P134">index('Outdoor Crop Seasonality'!$E$2:$P$138,match( $B134,'Outdoor Crop Seasonality'!$B$2:$B$138,0),match(P$2,'Outdoor Crop Seasonality'!$E$1:$P$1,0))*vlookup($B134,'Outdoor Crop Baseline'!$B:$C,2,false)/10^3*(1+index('Outdoor Crop Production NW'!$K$2:$O$137,match( $B134,'Outdoor Crop Production NW'!$D$2:$D$137,0),match( P$1,'Outdoor Crop Production NW'!$E$1:$I$1,0)))</f>
        <v>72.39637061</v>
      </c>
      <c r="Q134" s="77">
        <f t="array" ref="Q134">index('Outdoor Crop Seasonality'!$E$2:$P$138,match( $B134,'Outdoor Crop Seasonality'!$B$2:$B$138,0),match(Q$2,'Outdoor Crop Seasonality'!$E$1:$P$1,0))*vlookup($B134,'Outdoor Crop Baseline'!$B:$C,2,false)/10^3*(1+index('Outdoor Crop Production NW'!$K$2:$O$137,match( $B134,'Outdoor Crop Production NW'!$D$2:$D$137,0),match( Q$1,'Outdoor Crop Production NW'!$E$1:$I$1,0)))</f>
        <v>72.39637061</v>
      </c>
      <c r="R134" s="77">
        <f t="array" ref="R134">index('Outdoor Crop Seasonality'!$E$2:$P$138,match( $B134,'Outdoor Crop Seasonality'!$B$2:$B$138,0),match(R$2,'Outdoor Crop Seasonality'!$E$1:$P$1,0))*vlookup($B134,'Outdoor Crop Baseline'!$B:$C,2,false)/10^3*(1+index('Outdoor Crop Production NW'!$K$2:$O$137,match( $B134,'Outdoor Crop Production NW'!$D$2:$D$137,0),match( R$1,'Outdoor Crop Production NW'!$E$1:$I$1,0)))</f>
        <v>72.39637061</v>
      </c>
      <c r="S134" s="77">
        <f t="array" ref="S134">index('Outdoor Crop Seasonality'!$E$2:$P$138,match( $B134,'Outdoor Crop Seasonality'!$B$2:$B$138,0),match(S$2,'Outdoor Crop Seasonality'!$E$1:$P$1,0))*vlookup($B134,'Outdoor Crop Baseline'!$B:$C,2,false)/10^3*(1+index('Outdoor Crop Production NW'!$K$2:$O$137,match( $B134,'Outdoor Crop Production NW'!$D$2:$D$137,0),match( S$1,'Outdoor Crop Production NW'!$E$1:$I$1,0)))</f>
        <v>0</v>
      </c>
      <c r="T134" s="77">
        <f t="array" ref="T134">index('Outdoor Crop Seasonality'!$E$2:$P$138,match( $B134,'Outdoor Crop Seasonality'!$B$2:$B$138,0),match(T$2,'Outdoor Crop Seasonality'!$E$1:$P$1,0))*vlookup($B134,'Outdoor Crop Baseline'!$B:$C,2,false)/10^3*(1+index('Outdoor Crop Production NW'!$K$2:$O$137,match( $B134,'Outdoor Crop Production NW'!$D$2:$D$137,0),match( T$1,'Outdoor Crop Production NW'!$E$1:$I$1,0)))</f>
        <v>23.52083879</v>
      </c>
      <c r="U134" s="77">
        <f t="array" ref="U134">index('Outdoor Crop Seasonality'!$E$2:$P$138,match( $B134,'Outdoor Crop Seasonality'!$B$2:$B$138,0),match(U$2,'Outdoor Crop Seasonality'!$E$1:$P$1,0))*vlookup($B134,'Outdoor Crop Baseline'!$B:$C,2,false)/10^3*(1+index('Outdoor Crop Production NW'!$K$2:$O$137,match( $B134,'Outdoor Crop Production NW'!$D$2:$D$137,0),match( U$1,'Outdoor Crop Production NW'!$E$1:$I$1,0)))</f>
        <v>23.52083879</v>
      </c>
      <c r="V134" s="77">
        <f t="array" ref="V134">index('Outdoor Crop Seasonality'!$E$2:$P$138,match( $B134,'Outdoor Crop Seasonality'!$B$2:$B$138,0),match(V$2,'Outdoor Crop Seasonality'!$E$1:$P$1,0))*vlookup($B134,'Outdoor Crop Baseline'!$B:$C,2,false)/10^3*(1+index('Outdoor Crop Production NW'!$K$2:$O$137,match( $B134,'Outdoor Crop Production NW'!$D$2:$D$137,0),match( V$1,'Outdoor Crop Production NW'!$E$1:$I$1,0)))</f>
        <v>23.52083879</v>
      </c>
      <c r="W134" s="77">
        <f t="array" ref="W134">index('Outdoor Crop Seasonality'!$E$2:$P$138,match( $B134,'Outdoor Crop Seasonality'!$B$2:$B$138,0),match(W$2,'Outdoor Crop Seasonality'!$E$1:$P$1,0))*vlookup($B134,'Outdoor Crop Baseline'!$B:$C,2,false)/10^3*(1+index('Outdoor Crop Production NW'!$K$2:$O$137,match( $B134,'Outdoor Crop Production NW'!$D$2:$D$137,0),match( W$1,'Outdoor Crop Production NW'!$E$1:$I$1,0)))</f>
        <v>403.6830432</v>
      </c>
      <c r="X134" s="77">
        <f t="array" ref="X134">index('Outdoor Crop Seasonality'!$E$2:$P$138,match( $B134,'Outdoor Crop Seasonality'!$B$2:$B$138,0),match(X$2,'Outdoor Crop Seasonality'!$E$1:$P$1,0))*vlookup($B134,'Outdoor Crop Baseline'!$B:$C,2,false)/10^3*(1+index('Outdoor Crop Production NW'!$K$2:$O$137,match( $B134,'Outdoor Crop Production NW'!$D$2:$D$137,0),match( X$1,'Outdoor Crop Production NW'!$E$1:$I$1,0)))</f>
        <v>380.1622044</v>
      </c>
      <c r="Y134" s="77">
        <f t="array" ref="Y134">index('Outdoor Crop Seasonality'!$E$2:$P$138,match( $B134,'Outdoor Crop Seasonality'!$B$2:$B$138,0),match(Y$2,'Outdoor Crop Seasonality'!$E$1:$P$1,0))*vlookup($B134,'Outdoor Crop Baseline'!$B:$C,2,false)/10^3*(1+index('Outdoor Crop Production NW'!$K$2:$O$137,match( $B134,'Outdoor Crop Production NW'!$D$2:$D$137,0),match( Y$1,'Outdoor Crop Production NW'!$E$1:$I$1,0)))</f>
        <v>380.1622044</v>
      </c>
      <c r="Z134" s="77">
        <f t="array" ref="Z134">index('Outdoor Crop Seasonality'!$E$2:$P$138,match( $B134,'Outdoor Crop Seasonality'!$B$2:$B$138,0),match(Z$2,'Outdoor Crop Seasonality'!$E$1:$P$1,0))*vlookup($B134,'Outdoor Crop Baseline'!$B:$C,2,false)/10^3*(1+index('Outdoor Crop Production NW'!$K$2:$O$137,match( $B134,'Outdoor Crop Production NW'!$D$2:$D$137,0),match( Z$1,'Outdoor Crop Production NW'!$E$1:$I$1,0)))</f>
        <v>380.1622044</v>
      </c>
    </row>
    <row r="135">
      <c r="A135" s="13" t="s">
        <v>300</v>
      </c>
      <c r="B135" s="13" t="s">
        <v>301</v>
      </c>
      <c r="C135" s="76">
        <f t="array" ref="C135">index('Outdoor Crop Seasonality'!$E$2:$P$138,match( $B135,'Outdoor Crop Seasonality'!$B$2:$B$138,0),match(C$2,'Outdoor Crop Seasonality'!$E$1:$P$1,0))*vlookup($B135,'Outdoor Crop Baseline'!$B:$C,2,false)/10^3*(1+index('Outdoor Crop Production NW'!$K$2:$O$137,match( $B135,'Outdoor Crop Production NW'!$D$2:$D$137,0),match( C$1,'Outdoor Crop Production NW'!$E$1:$I$1,0)))</f>
        <v>17.41843012</v>
      </c>
      <c r="D135" s="76">
        <f t="array" ref="D135">index('Outdoor Crop Seasonality'!$E$2:$P$138,match( $B135,'Outdoor Crop Seasonality'!$B$2:$B$138,0),match(D$2,'Outdoor Crop Seasonality'!$E$1:$P$1,0))*vlookup($B135,'Outdoor Crop Baseline'!$B:$C,2,false)/10^3*(1+index('Outdoor Crop Production NW'!$K$2:$O$137,match( $B135,'Outdoor Crop Production NW'!$D$2:$D$137,0),match( D$1,'Outdoor Crop Production NW'!$E$1:$I$1,0)))</f>
        <v>17.41843012</v>
      </c>
      <c r="E135" s="76">
        <f t="array" ref="E135">index('Outdoor Crop Seasonality'!$E$2:$P$138,match( $B135,'Outdoor Crop Seasonality'!$B$2:$B$138,0),match(E$2,'Outdoor Crop Seasonality'!$E$1:$P$1,0))*vlookup($B135,'Outdoor Crop Baseline'!$B:$C,2,false)/10^3*(1+index('Outdoor Crop Production NW'!$K$2:$O$137,match( $B135,'Outdoor Crop Production NW'!$D$2:$D$137,0),match( E$1,'Outdoor Crop Production NW'!$E$1:$I$1,0)))</f>
        <v>129.4208235</v>
      </c>
      <c r="F135" s="76">
        <f t="array" ref="F135">index('Outdoor Crop Seasonality'!$E$2:$P$138,match( $B135,'Outdoor Crop Seasonality'!$B$2:$B$138,0),match(F$2,'Outdoor Crop Seasonality'!$E$1:$P$1,0))*vlookup($B135,'Outdoor Crop Baseline'!$B:$C,2,false)/10^3*(1+index('Outdoor Crop Production NW'!$K$2:$O$137,match( $B135,'Outdoor Crop Production NW'!$D$2:$D$137,0),match( F$1,'Outdoor Crop Production NW'!$E$1:$I$1,0)))</f>
        <v>129.4208235</v>
      </c>
      <c r="G135" s="76">
        <f t="array" ref="G135">index('Outdoor Crop Seasonality'!$E$2:$P$138,match( $B135,'Outdoor Crop Seasonality'!$B$2:$B$138,0),match(G$2,'Outdoor Crop Seasonality'!$E$1:$P$1,0))*vlookup($B135,'Outdoor Crop Baseline'!$B:$C,2,false)/10^3*(1+index('Outdoor Crop Production NW'!$K$2:$O$137,match( $B135,'Outdoor Crop Production NW'!$D$2:$D$137,0),match( G$1,'Outdoor Crop Production NW'!$E$1:$I$1,0)))</f>
        <v>112.0023934</v>
      </c>
      <c r="H135" s="76">
        <f t="array" ref="H135">index('Outdoor Crop Seasonality'!$E$2:$P$138,match( $B135,'Outdoor Crop Seasonality'!$B$2:$B$138,0),match(H$2,'Outdoor Crop Seasonality'!$E$1:$P$1,0))*vlookup($B135,'Outdoor Crop Baseline'!$B:$C,2,false)/10^3*(1+index('Outdoor Crop Production NW'!$K$2:$O$137,match( $B135,'Outdoor Crop Production NW'!$D$2:$D$137,0),match( H$1,'Outdoor Crop Production NW'!$E$1:$I$1,0)))</f>
        <v>149.9654623</v>
      </c>
      <c r="I135" s="76">
        <f t="array" ref="I135">index('Outdoor Crop Seasonality'!$E$2:$P$138,match( $B135,'Outdoor Crop Seasonality'!$B$2:$B$138,0),match(I$2,'Outdoor Crop Seasonality'!$E$1:$P$1,0))*vlookup($B135,'Outdoor Crop Baseline'!$B:$C,2,false)/10^3*(1+index('Outdoor Crop Production NW'!$K$2:$O$137,match( $B135,'Outdoor Crop Production NW'!$D$2:$D$137,0),match( I$1,'Outdoor Crop Production NW'!$E$1:$I$1,0)))</f>
        <v>37.96306891</v>
      </c>
      <c r="J135" s="76">
        <f t="array" ref="J135">index('Outdoor Crop Seasonality'!$E$2:$P$138,match( $B135,'Outdoor Crop Seasonality'!$B$2:$B$138,0),match(J$2,'Outdoor Crop Seasonality'!$E$1:$P$1,0))*vlookup($B135,'Outdoor Crop Baseline'!$B:$C,2,false)/10^3*(1+index('Outdoor Crop Production NW'!$K$2:$O$137,match( $B135,'Outdoor Crop Production NW'!$D$2:$D$137,0),match( J$1,'Outdoor Crop Production NW'!$E$1:$I$1,0)))</f>
        <v>37.96306891</v>
      </c>
      <c r="K135" s="76">
        <f t="array" ref="K135">index('Outdoor Crop Seasonality'!$E$2:$P$138,match( $B135,'Outdoor Crop Seasonality'!$B$2:$B$138,0),match(K$2,'Outdoor Crop Seasonality'!$E$1:$P$1,0))*vlookup($B135,'Outdoor Crop Baseline'!$B:$C,2,false)/10^3*(1+index('Outdoor Crop Production NW'!$K$2:$O$137,match( $B135,'Outdoor Crop Production NW'!$D$2:$D$137,0),match( K$1,'Outdoor Crop Production NW'!$E$1:$I$1,0)))</f>
        <v>37.96306891</v>
      </c>
      <c r="L135" s="76">
        <f t="array" ref="L135">index('Outdoor Crop Seasonality'!$E$2:$P$138,match( $B135,'Outdoor Crop Seasonality'!$B$2:$B$138,0),match(L$2,'Outdoor Crop Seasonality'!$E$1:$P$1,0))*vlookup($B135,'Outdoor Crop Baseline'!$B:$C,2,false)/10^3*(1+index('Outdoor Crop Production NW'!$K$2:$O$137,match( $B135,'Outdoor Crop Production NW'!$D$2:$D$137,0),match( L$1,'Outdoor Crop Production NW'!$E$1:$I$1,0)))</f>
        <v>0</v>
      </c>
      <c r="M135" s="76">
        <f t="array" ref="M135">index('Outdoor Crop Seasonality'!$E$2:$P$138,match( $B135,'Outdoor Crop Seasonality'!$B$2:$B$138,0),match(M$2,'Outdoor Crop Seasonality'!$E$1:$P$1,0))*vlookup($B135,'Outdoor Crop Baseline'!$B:$C,2,false)/10^3*(1+index('Outdoor Crop Production NW'!$K$2:$O$137,match( $B135,'Outdoor Crop Production NW'!$D$2:$D$137,0),match( M$1,'Outdoor Crop Production NW'!$E$1:$I$1,0)))</f>
        <v>0</v>
      </c>
      <c r="N135" s="76">
        <f t="array" ref="N135">index('Outdoor Crop Seasonality'!$E$2:$P$138,match( $B135,'Outdoor Crop Seasonality'!$B$2:$B$138,0),match(N$2,'Outdoor Crop Seasonality'!$E$1:$P$1,0))*vlookup($B135,'Outdoor Crop Baseline'!$B:$C,2,false)/10^3*(1+index('Outdoor Crop Production NW'!$K$2:$O$137,match( $B135,'Outdoor Crop Production NW'!$D$2:$D$137,0),match( N$1,'Outdoor Crop Production NW'!$E$1:$I$1,0)))</f>
        <v>0</v>
      </c>
      <c r="O135" s="77">
        <f t="array" ref="O135">index('Outdoor Crop Seasonality'!$E$2:$P$138,match( $B135,'Outdoor Crop Seasonality'!$B$2:$B$138,0),match(O$2,'Outdoor Crop Seasonality'!$E$1:$P$1,0))*vlookup($B135,'Outdoor Crop Baseline'!$B:$C,2,false)/10^3*(1+index('Outdoor Crop Production NW'!$K$2:$O$137,match( $B135,'Outdoor Crop Production NW'!$D$2:$D$137,0),match( O$1,'Outdoor Crop Production NW'!$E$1:$I$1,0)))</f>
        <v>5.115229102</v>
      </c>
      <c r="P135" s="77">
        <f t="array" ref="P135">index('Outdoor Crop Seasonality'!$E$2:$P$138,match( $B135,'Outdoor Crop Seasonality'!$B$2:$B$138,0),match(P$2,'Outdoor Crop Seasonality'!$E$1:$P$1,0))*vlookup($B135,'Outdoor Crop Baseline'!$B:$C,2,false)/10^3*(1+index('Outdoor Crop Production NW'!$K$2:$O$137,match( $B135,'Outdoor Crop Production NW'!$D$2:$D$137,0),match( P$1,'Outdoor Crop Production NW'!$E$1:$I$1,0)))</f>
        <v>5.115229102</v>
      </c>
      <c r="Q135" s="77">
        <f t="array" ref="Q135">index('Outdoor Crop Seasonality'!$E$2:$P$138,match( $B135,'Outdoor Crop Seasonality'!$B$2:$B$138,0),match(Q$2,'Outdoor Crop Seasonality'!$E$1:$P$1,0))*vlookup($B135,'Outdoor Crop Baseline'!$B:$C,2,false)/10^3*(1+index('Outdoor Crop Production NW'!$K$2:$O$137,match( $B135,'Outdoor Crop Production NW'!$D$2:$D$137,0),match( Q$1,'Outdoor Crop Production NW'!$E$1:$I$1,0)))</f>
        <v>38.00670659</v>
      </c>
      <c r="R135" s="77">
        <f t="array" ref="R135">index('Outdoor Crop Seasonality'!$E$2:$P$138,match( $B135,'Outdoor Crop Seasonality'!$B$2:$B$138,0),match(R$2,'Outdoor Crop Seasonality'!$E$1:$P$1,0))*vlookup($B135,'Outdoor Crop Baseline'!$B:$C,2,false)/10^3*(1+index('Outdoor Crop Production NW'!$K$2:$O$137,match( $B135,'Outdoor Crop Production NW'!$D$2:$D$137,0),match( R$1,'Outdoor Crop Production NW'!$E$1:$I$1,0)))</f>
        <v>38.00670659</v>
      </c>
      <c r="S135" s="77">
        <f t="array" ref="S135">index('Outdoor Crop Seasonality'!$E$2:$P$138,match( $B135,'Outdoor Crop Seasonality'!$B$2:$B$138,0),match(S$2,'Outdoor Crop Seasonality'!$E$1:$P$1,0))*vlookup($B135,'Outdoor Crop Baseline'!$B:$C,2,false)/10^3*(1+index('Outdoor Crop Production NW'!$K$2:$O$137,match( $B135,'Outdoor Crop Production NW'!$D$2:$D$137,0),match( S$1,'Outdoor Crop Production NW'!$E$1:$I$1,0)))</f>
        <v>32.89147749</v>
      </c>
      <c r="T135" s="77">
        <f t="array" ref="T135">index('Outdoor Crop Seasonality'!$E$2:$P$138,match( $B135,'Outdoor Crop Seasonality'!$B$2:$B$138,0),match(T$2,'Outdoor Crop Seasonality'!$E$1:$P$1,0))*vlookup($B135,'Outdoor Crop Baseline'!$B:$C,2,false)/10^3*(1+index('Outdoor Crop Production NW'!$K$2:$O$137,match( $B135,'Outdoor Crop Production NW'!$D$2:$D$137,0),match( T$1,'Outdoor Crop Production NW'!$E$1:$I$1,0)))</f>
        <v>44.04000199</v>
      </c>
      <c r="U135" s="77">
        <f t="array" ref="U135">index('Outdoor Crop Seasonality'!$E$2:$P$138,match( $B135,'Outdoor Crop Seasonality'!$B$2:$B$138,0),match(U$2,'Outdoor Crop Seasonality'!$E$1:$P$1,0))*vlookup($B135,'Outdoor Crop Baseline'!$B:$C,2,false)/10^3*(1+index('Outdoor Crop Production NW'!$K$2:$O$137,match( $B135,'Outdoor Crop Production NW'!$D$2:$D$137,0),match( U$1,'Outdoor Crop Production NW'!$E$1:$I$1,0)))</f>
        <v>11.1485245</v>
      </c>
      <c r="V135" s="77">
        <f t="array" ref="V135">index('Outdoor Crop Seasonality'!$E$2:$P$138,match( $B135,'Outdoor Crop Seasonality'!$B$2:$B$138,0),match(V$2,'Outdoor Crop Seasonality'!$E$1:$P$1,0))*vlookup($B135,'Outdoor Crop Baseline'!$B:$C,2,false)/10^3*(1+index('Outdoor Crop Production NW'!$K$2:$O$137,match( $B135,'Outdoor Crop Production NW'!$D$2:$D$137,0),match( V$1,'Outdoor Crop Production NW'!$E$1:$I$1,0)))</f>
        <v>11.1485245</v>
      </c>
      <c r="W135" s="77">
        <f t="array" ref="W135">index('Outdoor Crop Seasonality'!$E$2:$P$138,match( $B135,'Outdoor Crop Seasonality'!$B$2:$B$138,0),match(W$2,'Outdoor Crop Seasonality'!$E$1:$P$1,0))*vlookup($B135,'Outdoor Crop Baseline'!$B:$C,2,false)/10^3*(1+index('Outdoor Crop Production NW'!$K$2:$O$137,match( $B135,'Outdoor Crop Production NW'!$D$2:$D$137,0),match( W$1,'Outdoor Crop Production NW'!$E$1:$I$1,0)))</f>
        <v>11.1485245</v>
      </c>
      <c r="X135" s="77">
        <f t="array" ref="X135">index('Outdoor Crop Seasonality'!$E$2:$P$138,match( $B135,'Outdoor Crop Seasonality'!$B$2:$B$138,0),match(X$2,'Outdoor Crop Seasonality'!$E$1:$P$1,0))*vlookup($B135,'Outdoor Crop Baseline'!$B:$C,2,false)/10^3*(1+index('Outdoor Crop Production NW'!$K$2:$O$137,match( $B135,'Outdoor Crop Production NW'!$D$2:$D$137,0),match( X$1,'Outdoor Crop Production NW'!$E$1:$I$1,0)))</f>
        <v>0</v>
      </c>
      <c r="Y135" s="77">
        <f t="array" ref="Y135">index('Outdoor Crop Seasonality'!$E$2:$P$138,match( $B135,'Outdoor Crop Seasonality'!$B$2:$B$138,0),match(Y$2,'Outdoor Crop Seasonality'!$E$1:$P$1,0))*vlookup($B135,'Outdoor Crop Baseline'!$B:$C,2,false)/10^3*(1+index('Outdoor Crop Production NW'!$K$2:$O$137,match( $B135,'Outdoor Crop Production NW'!$D$2:$D$137,0),match( Y$1,'Outdoor Crop Production NW'!$E$1:$I$1,0)))</f>
        <v>0</v>
      </c>
      <c r="Z135" s="77">
        <f t="array" ref="Z135">index('Outdoor Crop Seasonality'!$E$2:$P$138,match( $B135,'Outdoor Crop Seasonality'!$B$2:$B$138,0),match(Z$2,'Outdoor Crop Seasonality'!$E$1:$P$1,0))*vlookup($B135,'Outdoor Crop Baseline'!$B:$C,2,false)/10^3*(1+index('Outdoor Crop Production NW'!$K$2:$O$137,match( $B135,'Outdoor Crop Production NW'!$D$2:$D$137,0),match( Z$1,'Outdoor Crop Production NW'!$E$1:$I$1,0)))</f>
        <v>0</v>
      </c>
    </row>
    <row r="136">
      <c r="A136" s="13" t="s">
        <v>302</v>
      </c>
      <c r="B136" s="13" t="s">
        <v>303</v>
      </c>
      <c r="C136" s="76">
        <f t="array" ref="C136">index('Outdoor Crop Seasonality'!$E$2:$P$138,match( $B136,'Outdoor Crop Seasonality'!$B$2:$B$138,0),match(C$2,'Outdoor Crop Seasonality'!$E$1:$P$1,0))*vlookup($B136,'Outdoor Crop Baseline'!$B:$C,2,false)/10^3*(1+index('Outdoor Crop Production NW'!$K$2:$O$137,match( $B136,'Outdoor Crop Production NW'!$D$2:$D$137,0),match( C$1,'Outdoor Crop Production NW'!$E$1:$I$1,0)))</f>
        <v>950.3801149</v>
      </c>
      <c r="D136" s="76">
        <f t="array" ref="D136">index('Outdoor Crop Seasonality'!$E$2:$P$138,match( $B136,'Outdoor Crop Seasonality'!$B$2:$B$138,0),match(D$2,'Outdoor Crop Seasonality'!$E$1:$P$1,0))*vlookup($B136,'Outdoor Crop Baseline'!$B:$C,2,false)/10^3*(1+index('Outdoor Crop Production NW'!$K$2:$O$137,match( $B136,'Outdoor Crop Production NW'!$D$2:$D$137,0),match( D$1,'Outdoor Crop Production NW'!$E$1:$I$1,0)))</f>
        <v>950.3801149</v>
      </c>
      <c r="E136" s="76">
        <f t="array" ref="E136">index('Outdoor Crop Seasonality'!$E$2:$P$138,match( $B136,'Outdoor Crop Seasonality'!$B$2:$B$138,0),match(E$2,'Outdoor Crop Seasonality'!$E$1:$P$1,0))*vlookup($B136,'Outdoor Crop Baseline'!$B:$C,2,false)/10^3*(1+index('Outdoor Crop Production NW'!$K$2:$O$137,match( $B136,'Outdoor Crop Production NW'!$D$2:$D$137,0),match( E$1,'Outdoor Crop Production NW'!$E$1:$I$1,0)))</f>
        <v>1086.329363</v>
      </c>
      <c r="F136" s="76">
        <f t="array" ref="F136">index('Outdoor Crop Seasonality'!$E$2:$P$138,match( $B136,'Outdoor Crop Seasonality'!$B$2:$B$138,0),match(F$2,'Outdoor Crop Seasonality'!$E$1:$P$1,0))*vlookup($B136,'Outdoor Crop Baseline'!$B:$C,2,false)/10^3*(1+index('Outdoor Crop Production NW'!$K$2:$O$137,match( $B136,'Outdoor Crop Production NW'!$D$2:$D$137,0),match( F$1,'Outdoor Crop Production NW'!$E$1:$I$1,0)))</f>
        <v>1086.329363</v>
      </c>
      <c r="G136" s="76">
        <f t="array" ref="G136">index('Outdoor Crop Seasonality'!$E$2:$P$138,match( $B136,'Outdoor Crop Seasonality'!$B$2:$B$138,0),match(G$2,'Outdoor Crop Seasonality'!$E$1:$P$1,0))*vlookup($B136,'Outdoor Crop Baseline'!$B:$C,2,false)/10^3*(1+index('Outdoor Crop Production NW'!$K$2:$O$137,match( $B136,'Outdoor Crop Production NW'!$D$2:$D$137,0),match( G$1,'Outdoor Crop Production NW'!$E$1:$I$1,0)))</f>
        <v>135.9492477</v>
      </c>
      <c r="H136" s="76">
        <f t="array" ref="H136">index('Outdoor Crop Seasonality'!$E$2:$P$138,match( $B136,'Outdoor Crop Seasonality'!$B$2:$B$138,0),match(H$2,'Outdoor Crop Seasonality'!$E$1:$P$1,0))*vlookup($B136,'Outdoor Crop Baseline'!$B:$C,2,false)/10^3*(1+index('Outdoor Crop Production NW'!$K$2:$O$137,match( $B136,'Outdoor Crop Production NW'!$D$2:$D$137,0),match( H$1,'Outdoor Crop Production NW'!$E$1:$I$1,0)))</f>
        <v>135.9492477</v>
      </c>
      <c r="I136" s="76">
        <f t="array" ref="I136">index('Outdoor Crop Seasonality'!$E$2:$P$138,match( $B136,'Outdoor Crop Seasonality'!$B$2:$B$138,0),match(I$2,'Outdoor Crop Seasonality'!$E$1:$P$1,0))*vlookup($B136,'Outdoor Crop Baseline'!$B:$C,2,false)/10^3*(1+index('Outdoor Crop Production NW'!$K$2:$O$137,match( $B136,'Outdoor Crop Production NW'!$D$2:$D$137,0),match( I$1,'Outdoor Crop Production NW'!$E$1:$I$1,0)))</f>
        <v>0</v>
      </c>
      <c r="J136" s="76">
        <f t="array" ref="J136">index('Outdoor Crop Seasonality'!$E$2:$P$138,match( $B136,'Outdoor Crop Seasonality'!$B$2:$B$138,0),match(J$2,'Outdoor Crop Seasonality'!$E$1:$P$1,0))*vlookup($B136,'Outdoor Crop Baseline'!$B:$C,2,false)/10^3*(1+index('Outdoor Crop Production NW'!$K$2:$O$137,match( $B136,'Outdoor Crop Production NW'!$D$2:$D$137,0),match( J$1,'Outdoor Crop Production NW'!$E$1:$I$1,0)))</f>
        <v>0</v>
      </c>
      <c r="K136" s="76">
        <f t="array" ref="K136">index('Outdoor Crop Seasonality'!$E$2:$P$138,match( $B136,'Outdoor Crop Seasonality'!$B$2:$B$138,0),match(K$2,'Outdoor Crop Seasonality'!$E$1:$P$1,0))*vlookup($B136,'Outdoor Crop Baseline'!$B:$C,2,false)/10^3*(1+index('Outdoor Crop Production NW'!$K$2:$O$137,match( $B136,'Outdoor Crop Production NW'!$D$2:$D$137,0),match( K$1,'Outdoor Crop Production NW'!$E$1:$I$1,0)))</f>
        <v>0</v>
      </c>
      <c r="L136" s="76">
        <f t="array" ref="L136">index('Outdoor Crop Seasonality'!$E$2:$P$138,match( $B136,'Outdoor Crop Seasonality'!$B$2:$B$138,0),match(L$2,'Outdoor Crop Seasonality'!$E$1:$P$1,0))*vlookup($B136,'Outdoor Crop Baseline'!$B:$C,2,false)/10^3*(1+index('Outdoor Crop Production NW'!$K$2:$O$137,match( $B136,'Outdoor Crop Production NW'!$D$2:$D$137,0),match( L$1,'Outdoor Crop Production NW'!$E$1:$I$1,0)))</f>
        <v>0</v>
      </c>
      <c r="M136" s="76">
        <f t="array" ref="M136">index('Outdoor Crop Seasonality'!$E$2:$P$138,match( $B136,'Outdoor Crop Seasonality'!$B$2:$B$138,0),match(M$2,'Outdoor Crop Seasonality'!$E$1:$P$1,0))*vlookup($B136,'Outdoor Crop Baseline'!$B:$C,2,false)/10^3*(1+index('Outdoor Crop Production NW'!$K$2:$O$137,match( $B136,'Outdoor Crop Production NW'!$D$2:$D$137,0),match( M$1,'Outdoor Crop Production NW'!$E$1:$I$1,0)))</f>
        <v>0</v>
      </c>
      <c r="N136" s="76">
        <f t="array" ref="N136">index('Outdoor Crop Seasonality'!$E$2:$P$138,match( $B136,'Outdoor Crop Seasonality'!$B$2:$B$138,0),match(N$2,'Outdoor Crop Seasonality'!$E$1:$P$1,0))*vlookup($B136,'Outdoor Crop Baseline'!$B:$C,2,false)/10^3*(1+index('Outdoor Crop Production NW'!$K$2:$O$137,match( $B136,'Outdoor Crop Production NW'!$D$2:$D$137,0),match( N$1,'Outdoor Crop Production NW'!$E$1:$I$1,0)))</f>
        <v>0</v>
      </c>
      <c r="O136" s="77">
        <f t="array" ref="O136">index('Outdoor Crop Seasonality'!$E$2:$P$138,match( $B136,'Outdoor Crop Seasonality'!$B$2:$B$138,0),match(O$2,'Outdoor Crop Seasonality'!$E$1:$P$1,0))*vlookup($B136,'Outdoor Crop Baseline'!$B:$C,2,false)/10^3*(1+index('Outdoor Crop Production NW'!$K$2:$O$137,match( $B136,'Outdoor Crop Production NW'!$D$2:$D$137,0),match( O$1,'Outdoor Crop Production NW'!$E$1:$I$1,0)))</f>
        <v>413.7309374</v>
      </c>
      <c r="P136" s="77">
        <f t="array" ref="P136">index('Outdoor Crop Seasonality'!$E$2:$P$138,match( $B136,'Outdoor Crop Seasonality'!$B$2:$B$138,0),match(P$2,'Outdoor Crop Seasonality'!$E$1:$P$1,0))*vlookup($B136,'Outdoor Crop Baseline'!$B:$C,2,false)/10^3*(1+index('Outdoor Crop Production NW'!$K$2:$O$137,match( $B136,'Outdoor Crop Production NW'!$D$2:$D$137,0),match( P$1,'Outdoor Crop Production NW'!$E$1:$I$1,0)))</f>
        <v>413.7309374</v>
      </c>
      <c r="Q136" s="77">
        <f t="array" ref="Q136">index('Outdoor Crop Seasonality'!$E$2:$P$138,match( $B136,'Outdoor Crop Seasonality'!$B$2:$B$138,0),match(Q$2,'Outdoor Crop Seasonality'!$E$1:$P$1,0))*vlookup($B136,'Outdoor Crop Baseline'!$B:$C,2,false)/10^3*(1+index('Outdoor Crop Production NW'!$K$2:$O$137,match( $B136,'Outdoor Crop Production NW'!$D$2:$D$137,0),match( Q$1,'Outdoor Crop Production NW'!$E$1:$I$1,0)))</f>
        <v>472.9140041</v>
      </c>
      <c r="R136" s="77">
        <f t="array" ref="R136">index('Outdoor Crop Seasonality'!$E$2:$P$138,match( $B136,'Outdoor Crop Seasonality'!$B$2:$B$138,0),match(R$2,'Outdoor Crop Seasonality'!$E$1:$P$1,0))*vlookup($B136,'Outdoor Crop Baseline'!$B:$C,2,false)/10^3*(1+index('Outdoor Crop Production NW'!$K$2:$O$137,match( $B136,'Outdoor Crop Production NW'!$D$2:$D$137,0),match( R$1,'Outdoor Crop Production NW'!$E$1:$I$1,0)))</f>
        <v>472.9140041</v>
      </c>
      <c r="S136" s="77">
        <f t="array" ref="S136">index('Outdoor Crop Seasonality'!$E$2:$P$138,match( $B136,'Outdoor Crop Seasonality'!$B$2:$B$138,0),match(S$2,'Outdoor Crop Seasonality'!$E$1:$P$1,0))*vlookup($B136,'Outdoor Crop Baseline'!$B:$C,2,false)/10^3*(1+index('Outdoor Crop Production NW'!$K$2:$O$137,match( $B136,'Outdoor Crop Production NW'!$D$2:$D$137,0),match( S$1,'Outdoor Crop Production NW'!$E$1:$I$1,0)))</f>
        <v>59.18306665</v>
      </c>
      <c r="T136" s="77">
        <f t="array" ref="T136">index('Outdoor Crop Seasonality'!$E$2:$P$138,match( $B136,'Outdoor Crop Seasonality'!$B$2:$B$138,0),match(T$2,'Outdoor Crop Seasonality'!$E$1:$P$1,0))*vlookup($B136,'Outdoor Crop Baseline'!$B:$C,2,false)/10^3*(1+index('Outdoor Crop Production NW'!$K$2:$O$137,match( $B136,'Outdoor Crop Production NW'!$D$2:$D$137,0),match( T$1,'Outdoor Crop Production NW'!$E$1:$I$1,0)))</f>
        <v>59.18306665</v>
      </c>
      <c r="U136" s="77">
        <f t="array" ref="U136">index('Outdoor Crop Seasonality'!$E$2:$P$138,match( $B136,'Outdoor Crop Seasonality'!$B$2:$B$138,0),match(U$2,'Outdoor Crop Seasonality'!$E$1:$P$1,0))*vlookup($B136,'Outdoor Crop Baseline'!$B:$C,2,false)/10^3*(1+index('Outdoor Crop Production NW'!$K$2:$O$137,match( $B136,'Outdoor Crop Production NW'!$D$2:$D$137,0),match( U$1,'Outdoor Crop Production NW'!$E$1:$I$1,0)))</f>
        <v>0</v>
      </c>
      <c r="V136" s="77">
        <f t="array" ref="V136">index('Outdoor Crop Seasonality'!$E$2:$P$138,match( $B136,'Outdoor Crop Seasonality'!$B$2:$B$138,0),match(V$2,'Outdoor Crop Seasonality'!$E$1:$P$1,0))*vlookup($B136,'Outdoor Crop Baseline'!$B:$C,2,false)/10^3*(1+index('Outdoor Crop Production NW'!$K$2:$O$137,match( $B136,'Outdoor Crop Production NW'!$D$2:$D$137,0),match( V$1,'Outdoor Crop Production NW'!$E$1:$I$1,0)))</f>
        <v>0</v>
      </c>
      <c r="W136" s="77">
        <f t="array" ref="W136">index('Outdoor Crop Seasonality'!$E$2:$P$138,match( $B136,'Outdoor Crop Seasonality'!$B$2:$B$138,0),match(W$2,'Outdoor Crop Seasonality'!$E$1:$P$1,0))*vlookup($B136,'Outdoor Crop Baseline'!$B:$C,2,false)/10^3*(1+index('Outdoor Crop Production NW'!$K$2:$O$137,match( $B136,'Outdoor Crop Production NW'!$D$2:$D$137,0),match( W$1,'Outdoor Crop Production NW'!$E$1:$I$1,0)))</f>
        <v>0</v>
      </c>
      <c r="X136" s="77">
        <f t="array" ref="X136">index('Outdoor Crop Seasonality'!$E$2:$P$138,match( $B136,'Outdoor Crop Seasonality'!$B$2:$B$138,0),match(X$2,'Outdoor Crop Seasonality'!$E$1:$P$1,0))*vlookup($B136,'Outdoor Crop Baseline'!$B:$C,2,false)/10^3*(1+index('Outdoor Crop Production NW'!$K$2:$O$137,match( $B136,'Outdoor Crop Production NW'!$D$2:$D$137,0),match( X$1,'Outdoor Crop Production NW'!$E$1:$I$1,0)))</f>
        <v>0</v>
      </c>
      <c r="Y136" s="77">
        <f t="array" ref="Y136">index('Outdoor Crop Seasonality'!$E$2:$P$138,match( $B136,'Outdoor Crop Seasonality'!$B$2:$B$138,0),match(Y$2,'Outdoor Crop Seasonality'!$E$1:$P$1,0))*vlookup($B136,'Outdoor Crop Baseline'!$B:$C,2,false)/10^3*(1+index('Outdoor Crop Production NW'!$K$2:$O$137,match( $B136,'Outdoor Crop Production NW'!$D$2:$D$137,0),match( Y$1,'Outdoor Crop Production NW'!$E$1:$I$1,0)))</f>
        <v>0</v>
      </c>
      <c r="Z136" s="77">
        <f t="array" ref="Z136">index('Outdoor Crop Seasonality'!$E$2:$P$138,match( $B136,'Outdoor Crop Seasonality'!$B$2:$B$138,0),match(Z$2,'Outdoor Crop Seasonality'!$E$1:$P$1,0))*vlookup($B136,'Outdoor Crop Baseline'!$B:$C,2,false)/10^3*(1+index('Outdoor Crop Production NW'!$K$2:$O$137,match( $B136,'Outdoor Crop Production NW'!$D$2:$D$137,0),match( Z$1,'Outdoor Crop Production NW'!$E$1:$I$1,0)))</f>
        <v>0</v>
      </c>
    </row>
    <row r="137">
      <c r="A137" s="13" t="s">
        <v>304</v>
      </c>
      <c r="B137" s="13" t="s">
        <v>305</v>
      </c>
      <c r="C137" s="76">
        <f t="array" ref="C137">index('Outdoor Crop Seasonality'!$E$2:$P$138,match( $B137,'Outdoor Crop Seasonality'!$B$2:$B$138,0),match(C$2,'Outdoor Crop Seasonality'!$E$1:$P$1,0))*vlookup($B137,'Outdoor Crop Baseline'!$B:$C,2,false)/10^3*(1+index('Outdoor Crop Production NW'!$K$2:$O$137,match( $B137,'Outdoor Crop Production NW'!$D$2:$D$137,0),match( C$1,'Outdoor Crop Production NW'!$E$1:$I$1,0)))</f>
        <v>341.178555</v>
      </c>
      <c r="D137" s="76">
        <f t="array" ref="D137">index('Outdoor Crop Seasonality'!$E$2:$P$138,match( $B137,'Outdoor Crop Seasonality'!$B$2:$B$138,0),match(D$2,'Outdoor Crop Seasonality'!$E$1:$P$1,0))*vlookup($B137,'Outdoor Crop Baseline'!$B:$C,2,false)/10^3*(1+index('Outdoor Crop Production NW'!$K$2:$O$137,match( $B137,'Outdoor Crop Production NW'!$D$2:$D$137,0),match( D$1,'Outdoor Crop Production NW'!$E$1:$I$1,0)))</f>
        <v>341.178555</v>
      </c>
      <c r="E137" s="76">
        <f t="array" ref="E137">index('Outdoor Crop Seasonality'!$E$2:$P$138,match( $B137,'Outdoor Crop Seasonality'!$B$2:$B$138,0),match(E$2,'Outdoor Crop Seasonality'!$E$1:$P$1,0))*vlookup($B137,'Outdoor Crop Baseline'!$B:$C,2,false)/10^3*(1+index('Outdoor Crop Production NW'!$K$2:$O$137,match( $B137,'Outdoor Crop Production NW'!$D$2:$D$137,0),match( E$1,'Outdoor Crop Production NW'!$E$1:$I$1,0)))</f>
        <v>367.7857285</v>
      </c>
      <c r="F137" s="76">
        <f t="array" ref="F137">index('Outdoor Crop Seasonality'!$E$2:$P$138,match( $B137,'Outdoor Crop Seasonality'!$B$2:$B$138,0),match(F$2,'Outdoor Crop Seasonality'!$E$1:$P$1,0))*vlookup($B137,'Outdoor Crop Baseline'!$B:$C,2,false)/10^3*(1+index('Outdoor Crop Production NW'!$K$2:$O$137,match( $B137,'Outdoor Crop Production NW'!$D$2:$D$137,0),match( F$1,'Outdoor Crop Production NW'!$E$1:$I$1,0)))</f>
        <v>356.2429795</v>
      </c>
      <c r="G137" s="76">
        <f t="array" ref="G137">index('Outdoor Crop Seasonality'!$E$2:$P$138,match( $B137,'Outdoor Crop Seasonality'!$B$2:$B$138,0),match(G$2,'Outdoor Crop Seasonality'!$E$1:$P$1,0))*vlookup($B137,'Outdoor Crop Baseline'!$B:$C,2,false)/10^3*(1+index('Outdoor Crop Production NW'!$K$2:$O$137,match( $B137,'Outdoor Crop Production NW'!$D$2:$D$137,0),match( G$1,'Outdoor Crop Production NW'!$E$1:$I$1,0)))</f>
        <v>26.60717352</v>
      </c>
      <c r="H137" s="76">
        <f t="array" ref="H137">index('Outdoor Crop Seasonality'!$E$2:$P$138,match( $B137,'Outdoor Crop Seasonality'!$B$2:$B$138,0),match(H$2,'Outdoor Crop Seasonality'!$E$1:$P$1,0))*vlookup($B137,'Outdoor Crop Baseline'!$B:$C,2,false)/10^3*(1+index('Outdoor Crop Production NW'!$K$2:$O$137,match( $B137,'Outdoor Crop Production NW'!$D$2:$D$137,0),match( H$1,'Outdoor Crop Production NW'!$E$1:$I$1,0)))</f>
        <v>26.60717352</v>
      </c>
      <c r="I137" s="76">
        <f t="array" ref="I137">index('Outdoor Crop Seasonality'!$E$2:$P$138,match( $B137,'Outdoor Crop Seasonality'!$B$2:$B$138,0),match(I$2,'Outdoor Crop Seasonality'!$E$1:$P$1,0))*vlookup($B137,'Outdoor Crop Baseline'!$B:$C,2,false)/10^3*(1+index('Outdoor Crop Production NW'!$K$2:$O$137,match( $B137,'Outdoor Crop Production NW'!$D$2:$D$137,0),match( I$1,'Outdoor Crop Production NW'!$E$1:$I$1,0)))</f>
        <v>0</v>
      </c>
      <c r="J137" s="76">
        <f t="array" ref="J137">index('Outdoor Crop Seasonality'!$E$2:$P$138,match( $B137,'Outdoor Crop Seasonality'!$B$2:$B$138,0),match(J$2,'Outdoor Crop Seasonality'!$E$1:$P$1,0))*vlookup($B137,'Outdoor Crop Baseline'!$B:$C,2,false)/10^3*(1+index('Outdoor Crop Production NW'!$K$2:$O$137,match( $B137,'Outdoor Crop Production NW'!$D$2:$D$137,0),match( J$1,'Outdoor Crop Production NW'!$E$1:$I$1,0)))</f>
        <v>0</v>
      </c>
      <c r="K137" s="76">
        <f t="array" ref="K137">index('Outdoor Crop Seasonality'!$E$2:$P$138,match( $B137,'Outdoor Crop Seasonality'!$B$2:$B$138,0),match(K$2,'Outdoor Crop Seasonality'!$E$1:$P$1,0))*vlookup($B137,'Outdoor Crop Baseline'!$B:$C,2,false)/10^3*(1+index('Outdoor Crop Production NW'!$K$2:$O$137,match( $B137,'Outdoor Crop Production NW'!$D$2:$D$137,0),match( K$1,'Outdoor Crop Production NW'!$E$1:$I$1,0)))</f>
        <v>0</v>
      </c>
      <c r="L137" s="76">
        <f t="array" ref="L137">index('Outdoor Crop Seasonality'!$E$2:$P$138,match( $B137,'Outdoor Crop Seasonality'!$B$2:$B$138,0),match(L$2,'Outdoor Crop Seasonality'!$E$1:$P$1,0))*vlookup($B137,'Outdoor Crop Baseline'!$B:$C,2,false)/10^3*(1+index('Outdoor Crop Production NW'!$K$2:$O$137,match( $B137,'Outdoor Crop Production NW'!$D$2:$D$137,0),match( L$1,'Outdoor Crop Production NW'!$E$1:$I$1,0)))</f>
        <v>0</v>
      </c>
      <c r="M137" s="76">
        <f t="array" ref="M137">index('Outdoor Crop Seasonality'!$E$2:$P$138,match( $B137,'Outdoor Crop Seasonality'!$B$2:$B$138,0),match(M$2,'Outdoor Crop Seasonality'!$E$1:$P$1,0))*vlookup($B137,'Outdoor Crop Baseline'!$B:$C,2,false)/10^3*(1+index('Outdoor Crop Production NW'!$K$2:$O$137,match( $B137,'Outdoor Crop Production NW'!$D$2:$D$137,0),match( M$1,'Outdoor Crop Production NW'!$E$1:$I$1,0)))</f>
        <v>0</v>
      </c>
      <c r="N137" s="76">
        <f t="array" ref="N137">index('Outdoor Crop Seasonality'!$E$2:$P$138,match( $B137,'Outdoor Crop Seasonality'!$B$2:$B$138,0),match(N$2,'Outdoor Crop Seasonality'!$E$1:$P$1,0))*vlookup($B137,'Outdoor Crop Baseline'!$B:$C,2,false)/10^3*(1+index('Outdoor Crop Production NW'!$K$2:$O$137,match( $B137,'Outdoor Crop Production NW'!$D$2:$D$137,0),match( N$1,'Outdoor Crop Production NW'!$E$1:$I$1,0)))</f>
        <v>11.54274906</v>
      </c>
      <c r="O137" s="77">
        <f t="array" ref="O137">index('Outdoor Crop Seasonality'!$E$2:$P$138,match( $B137,'Outdoor Crop Seasonality'!$B$2:$B$138,0),match(O$2,'Outdoor Crop Seasonality'!$E$1:$P$1,0))*vlookup($B137,'Outdoor Crop Baseline'!$B:$C,2,false)/10^3*(1+index('Outdoor Crop Production NW'!$K$2:$O$137,match( $B137,'Outdoor Crop Production NW'!$D$2:$D$137,0),match( O$1,'Outdoor Crop Production NW'!$E$1:$I$1,0)))</f>
        <v>185.3432904</v>
      </c>
      <c r="P137" s="77">
        <f t="array" ref="P137">index('Outdoor Crop Seasonality'!$E$2:$P$138,match( $B137,'Outdoor Crop Seasonality'!$B$2:$B$138,0),match(P$2,'Outdoor Crop Seasonality'!$E$1:$P$1,0))*vlookup($B137,'Outdoor Crop Baseline'!$B:$C,2,false)/10^3*(1+index('Outdoor Crop Production NW'!$K$2:$O$137,match( $B137,'Outdoor Crop Production NW'!$D$2:$D$137,0),match( P$1,'Outdoor Crop Production NW'!$E$1:$I$1,0)))</f>
        <v>185.3432904</v>
      </c>
      <c r="Q137" s="77">
        <f t="array" ref="Q137">index('Outdoor Crop Seasonality'!$E$2:$P$138,match( $B137,'Outdoor Crop Seasonality'!$B$2:$B$138,0),match(Q$2,'Outdoor Crop Seasonality'!$E$1:$P$1,0))*vlookup($B137,'Outdoor Crop Baseline'!$B:$C,2,false)/10^3*(1+index('Outdoor Crop Production NW'!$K$2:$O$137,match( $B137,'Outdoor Crop Production NW'!$D$2:$D$137,0),match( Q$1,'Outdoor Crop Production NW'!$E$1:$I$1,0)))</f>
        <v>199.7974846</v>
      </c>
      <c r="R137" s="77">
        <f t="array" ref="R137">index('Outdoor Crop Seasonality'!$E$2:$P$138,match( $B137,'Outdoor Crop Seasonality'!$B$2:$B$138,0),match(R$2,'Outdoor Crop Seasonality'!$E$1:$P$1,0))*vlookup($B137,'Outdoor Crop Baseline'!$B:$C,2,false)/10^3*(1+index('Outdoor Crop Production NW'!$K$2:$O$137,match( $B137,'Outdoor Crop Production NW'!$D$2:$D$137,0),match( R$1,'Outdoor Crop Production NW'!$E$1:$I$1,0)))</f>
        <v>193.5269525</v>
      </c>
      <c r="S137" s="77">
        <f t="array" ref="S137">index('Outdoor Crop Seasonality'!$E$2:$P$138,match( $B137,'Outdoor Crop Seasonality'!$B$2:$B$138,0),match(S$2,'Outdoor Crop Seasonality'!$E$1:$P$1,0))*vlookup($B137,'Outdoor Crop Baseline'!$B:$C,2,false)/10^3*(1+index('Outdoor Crop Production NW'!$K$2:$O$137,match( $B137,'Outdoor Crop Production NW'!$D$2:$D$137,0),match( S$1,'Outdoor Crop Production NW'!$E$1:$I$1,0)))</f>
        <v>14.45419419</v>
      </c>
      <c r="T137" s="77">
        <f t="array" ref="T137">index('Outdoor Crop Seasonality'!$E$2:$P$138,match( $B137,'Outdoor Crop Seasonality'!$B$2:$B$138,0),match(T$2,'Outdoor Crop Seasonality'!$E$1:$P$1,0))*vlookup($B137,'Outdoor Crop Baseline'!$B:$C,2,false)/10^3*(1+index('Outdoor Crop Production NW'!$K$2:$O$137,match( $B137,'Outdoor Crop Production NW'!$D$2:$D$137,0),match( T$1,'Outdoor Crop Production NW'!$E$1:$I$1,0)))</f>
        <v>14.45419419</v>
      </c>
      <c r="U137" s="77">
        <f t="array" ref="U137">index('Outdoor Crop Seasonality'!$E$2:$P$138,match( $B137,'Outdoor Crop Seasonality'!$B$2:$B$138,0),match(U$2,'Outdoor Crop Seasonality'!$E$1:$P$1,0))*vlookup($B137,'Outdoor Crop Baseline'!$B:$C,2,false)/10^3*(1+index('Outdoor Crop Production NW'!$K$2:$O$137,match( $B137,'Outdoor Crop Production NW'!$D$2:$D$137,0),match( U$1,'Outdoor Crop Production NW'!$E$1:$I$1,0)))</f>
        <v>0</v>
      </c>
      <c r="V137" s="77">
        <f t="array" ref="V137">index('Outdoor Crop Seasonality'!$E$2:$P$138,match( $B137,'Outdoor Crop Seasonality'!$B$2:$B$138,0),match(V$2,'Outdoor Crop Seasonality'!$E$1:$P$1,0))*vlookup($B137,'Outdoor Crop Baseline'!$B:$C,2,false)/10^3*(1+index('Outdoor Crop Production NW'!$K$2:$O$137,match( $B137,'Outdoor Crop Production NW'!$D$2:$D$137,0),match( V$1,'Outdoor Crop Production NW'!$E$1:$I$1,0)))</f>
        <v>0</v>
      </c>
      <c r="W137" s="77">
        <f t="array" ref="W137">index('Outdoor Crop Seasonality'!$E$2:$P$138,match( $B137,'Outdoor Crop Seasonality'!$B$2:$B$138,0),match(W$2,'Outdoor Crop Seasonality'!$E$1:$P$1,0))*vlookup($B137,'Outdoor Crop Baseline'!$B:$C,2,false)/10^3*(1+index('Outdoor Crop Production NW'!$K$2:$O$137,match( $B137,'Outdoor Crop Production NW'!$D$2:$D$137,0),match( W$1,'Outdoor Crop Production NW'!$E$1:$I$1,0)))</f>
        <v>0</v>
      </c>
      <c r="X137" s="77">
        <f t="array" ref="X137">index('Outdoor Crop Seasonality'!$E$2:$P$138,match( $B137,'Outdoor Crop Seasonality'!$B$2:$B$138,0),match(X$2,'Outdoor Crop Seasonality'!$E$1:$P$1,0))*vlookup($B137,'Outdoor Crop Baseline'!$B:$C,2,false)/10^3*(1+index('Outdoor Crop Production NW'!$K$2:$O$137,match( $B137,'Outdoor Crop Production NW'!$D$2:$D$137,0),match( X$1,'Outdoor Crop Production NW'!$E$1:$I$1,0)))</f>
        <v>0</v>
      </c>
      <c r="Y137" s="77">
        <f t="array" ref="Y137">index('Outdoor Crop Seasonality'!$E$2:$P$138,match( $B137,'Outdoor Crop Seasonality'!$B$2:$B$138,0),match(Y$2,'Outdoor Crop Seasonality'!$E$1:$P$1,0))*vlookup($B137,'Outdoor Crop Baseline'!$B:$C,2,false)/10^3*(1+index('Outdoor Crop Production NW'!$K$2:$O$137,match( $B137,'Outdoor Crop Production NW'!$D$2:$D$137,0),match( Y$1,'Outdoor Crop Production NW'!$E$1:$I$1,0)))</f>
        <v>0</v>
      </c>
      <c r="Z137" s="77">
        <f t="array" ref="Z137">index('Outdoor Crop Seasonality'!$E$2:$P$138,match( $B137,'Outdoor Crop Seasonality'!$B$2:$B$138,0),match(Z$2,'Outdoor Crop Seasonality'!$E$1:$P$1,0))*vlookup($B137,'Outdoor Crop Baseline'!$B:$C,2,false)/10^3*(1+index('Outdoor Crop Production NW'!$K$2:$O$137,match( $B137,'Outdoor Crop Production NW'!$D$2:$D$137,0),match( Z$1,'Outdoor Crop Production NW'!$E$1:$I$1,0)))</f>
        <v>6.270532131</v>
      </c>
    </row>
    <row r="138">
      <c r="A138" s="13" t="s">
        <v>120</v>
      </c>
      <c r="B138" s="13" t="s">
        <v>121</v>
      </c>
      <c r="C138" s="76">
        <f t="array" ref="C138">index('Outdoor Crop Seasonality'!$E$2:$P$138,match( $B138,'Outdoor Crop Seasonality'!$B$2:$B$138,0),match(C$2,'Outdoor Crop Seasonality'!$E$1:$P$1,0))*vlookup($B138,'Outdoor Crop Baseline'!$B:$C,2,false)/10^3*(1+index('Outdoor Crop Production NW'!$K$2:$O$137,match( $B138,'Outdoor Crop Production NW'!$D$2:$D$137,0),match( C$1,'Outdoor Crop Production NW'!$E$1:$I$1,0)))</f>
        <v>0</v>
      </c>
      <c r="D138" s="76">
        <f t="array" ref="D138">index('Outdoor Crop Seasonality'!$E$2:$P$138,match( $B138,'Outdoor Crop Seasonality'!$B$2:$B$138,0),match(D$2,'Outdoor Crop Seasonality'!$E$1:$P$1,0))*vlookup($B138,'Outdoor Crop Baseline'!$B:$C,2,false)/10^3*(1+index('Outdoor Crop Production NW'!$K$2:$O$137,match( $B138,'Outdoor Crop Production NW'!$D$2:$D$137,0),match( D$1,'Outdoor Crop Production NW'!$E$1:$I$1,0)))</f>
        <v>0</v>
      </c>
      <c r="E138" s="76">
        <f t="array" ref="E138">index('Outdoor Crop Seasonality'!$E$2:$P$138,match( $B138,'Outdoor Crop Seasonality'!$B$2:$B$138,0),match(E$2,'Outdoor Crop Seasonality'!$E$1:$P$1,0))*vlookup($B138,'Outdoor Crop Baseline'!$B:$C,2,false)/10^3*(1+index('Outdoor Crop Production NW'!$K$2:$O$137,match( $B138,'Outdoor Crop Production NW'!$D$2:$D$137,0),match( E$1,'Outdoor Crop Production NW'!$E$1:$I$1,0)))</f>
        <v>29.19806065</v>
      </c>
      <c r="F138" s="76">
        <f t="array" ref="F138">index('Outdoor Crop Seasonality'!$E$2:$P$138,match( $B138,'Outdoor Crop Seasonality'!$B$2:$B$138,0),match(F$2,'Outdoor Crop Seasonality'!$E$1:$P$1,0))*vlookup($B138,'Outdoor Crop Baseline'!$B:$C,2,false)/10^3*(1+index('Outdoor Crop Production NW'!$K$2:$O$137,match( $B138,'Outdoor Crop Production NW'!$D$2:$D$137,0),match( F$1,'Outdoor Crop Production NW'!$E$1:$I$1,0)))</f>
        <v>29.19806065</v>
      </c>
      <c r="G138" s="76">
        <f t="array" ref="G138">index('Outdoor Crop Seasonality'!$E$2:$P$138,match( $B138,'Outdoor Crop Seasonality'!$B$2:$B$138,0),match(G$2,'Outdoor Crop Seasonality'!$E$1:$P$1,0))*vlookup($B138,'Outdoor Crop Baseline'!$B:$C,2,false)/10^3*(1+index('Outdoor Crop Production NW'!$K$2:$O$137,match( $B138,'Outdoor Crop Production NW'!$D$2:$D$137,0),match( G$1,'Outdoor Crop Production NW'!$E$1:$I$1,0)))</f>
        <v>29.51443143</v>
      </c>
      <c r="H138" s="76">
        <f t="array" ref="H138">index('Outdoor Crop Seasonality'!$E$2:$P$138,match( $B138,'Outdoor Crop Seasonality'!$B$2:$B$138,0),match(H$2,'Outdoor Crop Seasonality'!$E$1:$P$1,0))*vlookup($B138,'Outdoor Crop Baseline'!$B:$C,2,false)/10^3*(1+index('Outdoor Crop Production NW'!$K$2:$O$137,match( $B138,'Outdoor Crop Production NW'!$D$2:$D$137,0),match( H$1,'Outdoor Crop Production NW'!$E$1:$I$1,0)))</f>
        <v>43.3481281</v>
      </c>
      <c r="I138" s="76">
        <f t="array" ref="I138">index('Outdoor Crop Seasonality'!$E$2:$P$138,match( $B138,'Outdoor Crop Seasonality'!$B$2:$B$138,0),match(I$2,'Outdoor Crop Seasonality'!$E$1:$P$1,0))*vlookup($B138,'Outdoor Crop Baseline'!$B:$C,2,false)/10^3*(1+index('Outdoor Crop Production NW'!$K$2:$O$137,match( $B138,'Outdoor Crop Production NW'!$D$2:$D$137,0),match( I$1,'Outdoor Crop Production NW'!$E$1:$I$1,0)))</f>
        <v>14.15006746</v>
      </c>
      <c r="J138" s="76">
        <f t="array" ref="J138">index('Outdoor Crop Seasonality'!$E$2:$P$138,match( $B138,'Outdoor Crop Seasonality'!$B$2:$B$138,0),match(J$2,'Outdoor Crop Seasonality'!$E$1:$P$1,0))*vlookup($B138,'Outdoor Crop Baseline'!$B:$C,2,false)/10^3*(1+index('Outdoor Crop Production NW'!$K$2:$O$137,match( $B138,'Outdoor Crop Production NW'!$D$2:$D$137,0),match( J$1,'Outdoor Crop Production NW'!$E$1:$I$1,0)))</f>
        <v>14.15006746</v>
      </c>
      <c r="K138" s="76">
        <f t="array" ref="K138">index('Outdoor Crop Seasonality'!$E$2:$P$138,match( $B138,'Outdoor Crop Seasonality'!$B$2:$B$138,0),match(K$2,'Outdoor Crop Seasonality'!$E$1:$P$1,0))*vlookup($B138,'Outdoor Crop Baseline'!$B:$C,2,false)/10^3*(1+index('Outdoor Crop Production NW'!$K$2:$O$137,match( $B138,'Outdoor Crop Production NW'!$D$2:$D$137,0),match( K$1,'Outdoor Crop Production NW'!$E$1:$I$1,0)))</f>
        <v>13.83369667</v>
      </c>
      <c r="L138" s="76">
        <f t="array" ref="L138">index('Outdoor Crop Seasonality'!$E$2:$P$138,match( $B138,'Outdoor Crop Seasonality'!$B$2:$B$138,0),match(L$2,'Outdoor Crop Seasonality'!$E$1:$P$1,0))*vlookup($B138,'Outdoor Crop Baseline'!$B:$C,2,false)/10^3*(1+index('Outdoor Crop Production NW'!$K$2:$O$137,match( $B138,'Outdoor Crop Production NW'!$D$2:$D$137,0),match( L$1,'Outdoor Crop Production NW'!$E$1:$I$1,0)))</f>
        <v>0</v>
      </c>
      <c r="M138" s="76">
        <f t="array" ref="M138">index('Outdoor Crop Seasonality'!$E$2:$P$138,match( $B138,'Outdoor Crop Seasonality'!$B$2:$B$138,0),match(M$2,'Outdoor Crop Seasonality'!$E$1:$P$1,0))*vlookup($B138,'Outdoor Crop Baseline'!$B:$C,2,false)/10^3*(1+index('Outdoor Crop Production NW'!$K$2:$O$137,match( $B138,'Outdoor Crop Production NW'!$D$2:$D$137,0),match( M$1,'Outdoor Crop Production NW'!$E$1:$I$1,0)))</f>
        <v>0</v>
      </c>
      <c r="N138" s="76">
        <f t="array" ref="N138">index('Outdoor Crop Seasonality'!$E$2:$P$138,match( $B138,'Outdoor Crop Seasonality'!$B$2:$B$138,0),match(N$2,'Outdoor Crop Seasonality'!$E$1:$P$1,0))*vlookup($B138,'Outdoor Crop Baseline'!$B:$C,2,false)/10^3*(1+index('Outdoor Crop Production NW'!$K$2:$O$137,match( $B138,'Outdoor Crop Production NW'!$D$2:$D$137,0),match( N$1,'Outdoor Crop Production NW'!$E$1:$I$1,0)))</f>
        <v>0</v>
      </c>
      <c r="O138" s="77">
        <f t="array" ref="O138">index('Outdoor Crop Seasonality'!$E$2:$P$138,match( $B138,'Outdoor Crop Seasonality'!$B$2:$B$138,0),match(O$2,'Outdoor Crop Seasonality'!$E$1:$P$1,0))*vlookup($B138,'Outdoor Crop Baseline'!$B:$C,2,false)/10^3*(1+index('Outdoor Crop Production NW'!$K$2:$O$137,match( $B138,'Outdoor Crop Production NW'!$D$2:$D$137,0),match( O$1,'Outdoor Crop Production NW'!$E$1:$I$1,0)))</f>
        <v>0</v>
      </c>
      <c r="P138" s="77">
        <f t="array" ref="P138">index('Outdoor Crop Seasonality'!$E$2:$P$138,match( $B138,'Outdoor Crop Seasonality'!$B$2:$B$138,0),match(P$2,'Outdoor Crop Seasonality'!$E$1:$P$1,0))*vlookup($B138,'Outdoor Crop Baseline'!$B:$C,2,false)/10^3*(1+index('Outdoor Crop Production NW'!$K$2:$O$137,match( $B138,'Outdoor Crop Production NW'!$D$2:$D$137,0),match( P$1,'Outdoor Crop Production NW'!$E$1:$I$1,0)))</f>
        <v>0</v>
      </c>
      <c r="Q138" s="77">
        <f t="array" ref="Q138">index('Outdoor Crop Seasonality'!$E$2:$P$138,match( $B138,'Outdoor Crop Seasonality'!$B$2:$B$138,0),match(Q$2,'Outdoor Crop Seasonality'!$E$1:$P$1,0))*vlookup($B138,'Outdoor Crop Baseline'!$B:$C,2,false)/10^3*(1+index('Outdoor Crop Production NW'!$K$2:$O$137,match( $B138,'Outdoor Crop Production NW'!$D$2:$D$137,0),match( Q$1,'Outdoor Crop Production NW'!$E$1:$I$1,0)))</f>
        <v>0</v>
      </c>
      <c r="R138" s="77">
        <f t="array" ref="R138">index('Outdoor Crop Seasonality'!$E$2:$P$138,match( $B138,'Outdoor Crop Seasonality'!$B$2:$B$138,0),match(R$2,'Outdoor Crop Seasonality'!$E$1:$P$1,0))*vlookup($B138,'Outdoor Crop Baseline'!$B:$C,2,false)/10^3*(1+index('Outdoor Crop Production NW'!$K$2:$O$137,match( $B138,'Outdoor Crop Production NW'!$D$2:$D$137,0),match( R$1,'Outdoor Crop Production NW'!$E$1:$I$1,0)))</f>
        <v>0</v>
      </c>
      <c r="S138" s="77">
        <f t="array" ref="S138">index('Outdoor Crop Seasonality'!$E$2:$P$138,match( $B138,'Outdoor Crop Seasonality'!$B$2:$B$138,0),match(S$2,'Outdoor Crop Seasonality'!$E$1:$P$1,0))*vlookup($B138,'Outdoor Crop Baseline'!$B:$C,2,false)/10^3*(1+index('Outdoor Crop Production NW'!$K$2:$O$137,match( $B138,'Outdoor Crop Production NW'!$D$2:$D$137,0),match( S$1,'Outdoor Crop Production NW'!$E$1:$I$1,0)))</f>
        <v>0</v>
      </c>
      <c r="T138" s="77">
        <f t="array" ref="T138">index('Outdoor Crop Seasonality'!$E$2:$P$138,match( $B138,'Outdoor Crop Seasonality'!$B$2:$B$138,0),match(T$2,'Outdoor Crop Seasonality'!$E$1:$P$1,0))*vlookup($B138,'Outdoor Crop Baseline'!$B:$C,2,false)/10^3*(1+index('Outdoor Crop Production NW'!$K$2:$O$137,match( $B138,'Outdoor Crop Production NW'!$D$2:$D$137,0),match( T$1,'Outdoor Crop Production NW'!$E$1:$I$1,0)))</f>
        <v>0</v>
      </c>
      <c r="U138" s="77">
        <f t="array" ref="U138">index('Outdoor Crop Seasonality'!$E$2:$P$138,match( $B138,'Outdoor Crop Seasonality'!$B$2:$B$138,0),match(U$2,'Outdoor Crop Seasonality'!$E$1:$P$1,0))*vlookup($B138,'Outdoor Crop Baseline'!$B:$C,2,false)/10^3*(1+index('Outdoor Crop Production NW'!$K$2:$O$137,match( $B138,'Outdoor Crop Production NW'!$D$2:$D$137,0),match( U$1,'Outdoor Crop Production NW'!$E$1:$I$1,0)))</f>
        <v>0</v>
      </c>
      <c r="V138" s="77">
        <f t="array" ref="V138">index('Outdoor Crop Seasonality'!$E$2:$P$138,match( $B138,'Outdoor Crop Seasonality'!$B$2:$B$138,0),match(V$2,'Outdoor Crop Seasonality'!$E$1:$P$1,0))*vlookup($B138,'Outdoor Crop Baseline'!$B:$C,2,false)/10^3*(1+index('Outdoor Crop Production NW'!$K$2:$O$137,match( $B138,'Outdoor Crop Production NW'!$D$2:$D$137,0),match( V$1,'Outdoor Crop Production NW'!$E$1:$I$1,0)))</f>
        <v>0</v>
      </c>
      <c r="W138" s="77">
        <f t="array" ref="W138">index('Outdoor Crop Seasonality'!$E$2:$P$138,match( $B138,'Outdoor Crop Seasonality'!$B$2:$B$138,0),match(W$2,'Outdoor Crop Seasonality'!$E$1:$P$1,0))*vlookup($B138,'Outdoor Crop Baseline'!$B:$C,2,false)/10^3*(1+index('Outdoor Crop Production NW'!$K$2:$O$137,match( $B138,'Outdoor Crop Production NW'!$D$2:$D$137,0),match( W$1,'Outdoor Crop Production NW'!$E$1:$I$1,0)))</f>
        <v>0</v>
      </c>
      <c r="X138" s="77">
        <f t="array" ref="X138">index('Outdoor Crop Seasonality'!$E$2:$P$138,match( $B138,'Outdoor Crop Seasonality'!$B$2:$B$138,0),match(X$2,'Outdoor Crop Seasonality'!$E$1:$P$1,0))*vlookup($B138,'Outdoor Crop Baseline'!$B:$C,2,false)/10^3*(1+index('Outdoor Crop Production NW'!$K$2:$O$137,match( $B138,'Outdoor Crop Production NW'!$D$2:$D$137,0),match( X$1,'Outdoor Crop Production NW'!$E$1:$I$1,0)))</f>
        <v>0</v>
      </c>
      <c r="Y138" s="77">
        <f t="array" ref="Y138">index('Outdoor Crop Seasonality'!$E$2:$P$138,match( $B138,'Outdoor Crop Seasonality'!$B$2:$B$138,0),match(Y$2,'Outdoor Crop Seasonality'!$E$1:$P$1,0))*vlookup($B138,'Outdoor Crop Baseline'!$B:$C,2,false)/10^3*(1+index('Outdoor Crop Production NW'!$K$2:$O$137,match( $B138,'Outdoor Crop Production NW'!$D$2:$D$137,0),match( Y$1,'Outdoor Crop Production NW'!$E$1:$I$1,0)))</f>
        <v>0</v>
      </c>
      <c r="Z138" s="77">
        <f t="array" ref="Z138">index('Outdoor Crop Seasonality'!$E$2:$P$138,match( $B138,'Outdoor Crop Seasonality'!$B$2:$B$138,0),match(Z$2,'Outdoor Crop Seasonality'!$E$1:$P$1,0))*vlookup($B138,'Outdoor Crop Baseline'!$B:$C,2,false)/10^3*(1+index('Outdoor Crop Production NW'!$K$2:$O$137,match( $B138,'Outdoor Crop Production NW'!$D$2:$D$137,0),match( Z$1,'Outdoor Crop Production NW'!$E$1:$I$1,0)))</f>
        <v>0</v>
      </c>
    </row>
    <row r="139">
      <c r="A139" s="61"/>
      <c r="B139" s="61"/>
      <c r="O139" s="78"/>
      <c r="P139" s="78"/>
      <c r="Q139" s="78"/>
      <c r="R139" s="78"/>
      <c r="S139" s="78"/>
      <c r="T139" s="78"/>
      <c r="U139" s="78"/>
      <c r="V139" s="78"/>
      <c r="W139" s="78"/>
      <c r="X139" s="78"/>
      <c r="Y139" s="78"/>
      <c r="Z139" s="78"/>
    </row>
    <row r="140">
      <c r="A140" s="61"/>
      <c r="B140" s="61" t="s">
        <v>306</v>
      </c>
      <c r="O140" s="78"/>
      <c r="P140" s="78"/>
      <c r="Q140" s="78"/>
      <c r="R140" s="78"/>
      <c r="S140" s="78"/>
      <c r="T140" s="78"/>
      <c r="U140" s="78"/>
      <c r="V140" s="78"/>
      <c r="W140" s="78"/>
      <c r="X140" s="78"/>
      <c r="Y140" s="78"/>
      <c r="Z140" s="78"/>
    </row>
    <row r="141">
      <c r="A141" s="61"/>
      <c r="B141" s="61" t="s">
        <v>369</v>
      </c>
      <c r="O141" s="78"/>
      <c r="P141" s="78"/>
      <c r="Q141" s="78"/>
      <c r="R141" s="78"/>
      <c r="S141" s="78"/>
      <c r="T141" s="78"/>
      <c r="U141" s="78"/>
      <c r="V141" s="78"/>
      <c r="W141" s="78"/>
      <c r="X141" s="78"/>
      <c r="Y141" s="78"/>
      <c r="Z141" s="78"/>
    </row>
    <row r="142">
      <c r="A142" s="61"/>
      <c r="B142" s="61"/>
      <c r="O142" s="78"/>
      <c r="P142" s="78"/>
      <c r="Q142" s="78"/>
      <c r="R142" s="78"/>
      <c r="S142" s="78"/>
      <c r="T142" s="78"/>
      <c r="U142" s="78"/>
      <c r="V142" s="78"/>
      <c r="W142" s="78"/>
      <c r="X142" s="78"/>
      <c r="Y142" s="78"/>
      <c r="Z142" s="78"/>
    </row>
    <row r="143">
      <c r="A143" s="61"/>
      <c r="B143" s="61"/>
      <c r="O143" s="78"/>
      <c r="P143" s="78"/>
      <c r="Q143" s="78"/>
      <c r="R143" s="78"/>
      <c r="S143" s="78"/>
      <c r="T143" s="78"/>
      <c r="U143" s="78"/>
      <c r="V143" s="78"/>
      <c r="W143" s="78"/>
      <c r="X143" s="78"/>
      <c r="Y143" s="78"/>
      <c r="Z143" s="78"/>
    </row>
    <row r="144">
      <c r="A144" s="61"/>
      <c r="B144" s="61"/>
      <c r="O144" s="78"/>
      <c r="P144" s="78"/>
      <c r="Q144" s="78"/>
      <c r="R144" s="78"/>
      <c r="S144" s="78"/>
      <c r="T144" s="78"/>
      <c r="U144" s="78"/>
      <c r="V144" s="78"/>
      <c r="W144" s="78"/>
      <c r="X144" s="78"/>
      <c r="Y144" s="78"/>
      <c r="Z144" s="78"/>
    </row>
    <row r="145">
      <c r="A145" s="61"/>
      <c r="B145" s="61"/>
      <c r="O145" s="78"/>
      <c r="P145" s="78"/>
      <c r="Q145" s="78"/>
      <c r="R145" s="78"/>
      <c r="S145" s="78"/>
      <c r="T145" s="78"/>
      <c r="U145" s="78"/>
      <c r="V145" s="78"/>
      <c r="W145" s="78"/>
      <c r="X145" s="78"/>
      <c r="Y145" s="78"/>
      <c r="Z145" s="78"/>
    </row>
    <row r="146">
      <c r="A146" s="61"/>
      <c r="B146" s="61"/>
      <c r="O146" s="78"/>
      <c r="P146" s="78"/>
      <c r="Q146" s="78"/>
      <c r="R146" s="78"/>
      <c r="S146" s="78"/>
      <c r="T146" s="78"/>
      <c r="U146" s="78"/>
      <c r="V146" s="78"/>
      <c r="W146" s="78"/>
      <c r="X146" s="78"/>
      <c r="Y146" s="78"/>
      <c r="Z146" s="78"/>
    </row>
    <row r="147">
      <c r="A147" s="61"/>
      <c r="B147" s="61"/>
      <c r="O147" s="78"/>
      <c r="P147" s="78"/>
      <c r="Q147" s="78"/>
      <c r="R147" s="78"/>
      <c r="S147" s="78"/>
      <c r="T147" s="78"/>
      <c r="U147" s="78"/>
      <c r="V147" s="78"/>
      <c r="W147" s="78"/>
      <c r="X147" s="78"/>
      <c r="Y147" s="78"/>
      <c r="Z147" s="78"/>
    </row>
    <row r="148">
      <c r="A148" s="61"/>
      <c r="B148" s="61"/>
      <c r="O148" s="78"/>
      <c r="P148" s="78"/>
      <c r="Q148" s="78"/>
      <c r="R148" s="78"/>
      <c r="S148" s="78"/>
      <c r="T148" s="78"/>
      <c r="U148" s="78"/>
      <c r="V148" s="78"/>
      <c r="W148" s="78"/>
      <c r="X148" s="78"/>
      <c r="Y148" s="78"/>
      <c r="Z148" s="78"/>
    </row>
    <row r="149">
      <c r="A149" s="61"/>
      <c r="B149" s="61"/>
      <c r="O149" s="78"/>
      <c r="P149" s="78"/>
      <c r="Q149" s="78"/>
      <c r="R149" s="78"/>
      <c r="S149" s="78"/>
      <c r="T149" s="78"/>
      <c r="U149" s="78"/>
      <c r="V149" s="78"/>
      <c r="W149" s="78"/>
      <c r="X149" s="78"/>
      <c r="Y149" s="78"/>
      <c r="Z149" s="78"/>
    </row>
    <row r="150">
      <c r="A150" s="61"/>
      <c r="B150" s="61"/>
      <c r="O150" s="78"/>
      <c r="P150" s="78"/>
      <c r="Q150" s="78"/>
      <c r="R150" s="78"/>
      <c r="S150" s="78"/>
      <c r="T150" s="78"/>
      <c r="U150" s="78"/>
      <c r="V150" s="78"/>
      <c r="W150" s="78"/>
      <c r="X150" s="78"/>
      <c r="Y150" s="78"/>
      <c r="Z150" s="78"/>
    </row>
    <row r="151">
      <c r="A151" s="61"/>
      <c r="B151" s="61"/>
      <c r="O151" s="78"/>
      <c r="P151" s="78"/>
      <c r="Q151" s="78"/>
      <c r="R151" s="78"/>
      <c r="S151" s="78"/>
      <c r="T151" s="78"/>
      <c r="U151" s="78"/>
      <c r="V151" s="78"/>
      <c r="W151" s="78"/>
      <c r="X151" s="78"/>
      <c r="Y151" s="78"/>
      <c r="Z151" s="78"/>
    </row>
    <row r="152">
      <c r="A152" s="61"/>
      <c r="B152" s="61"/>
      <c r="O152" s="78"/>
      <c r="P152" s="78"/>
      <c r="Q152" s="78"/>
      <c r="R152" s="78"/>
      <c r="S152" s="78"/>
      <c r="T152" s="78"/>
      <c r="U152" s="78"/>
      <c r="V152" s="78"/>
      <c r="W152" s="78"/>
      <c r="X152" s="78"/>
      <c r="Y152" s="78"/>
      <c r="Z152" s="78"/>
    </row>
    <row r="153">
      <c r="A153" s="61"/>
      <c r="B153" s="61"/>
      <c r="O153" s="78"/>
      <c r="P153" s="78"/>
      <c r="Q153" s="78"/>
      <c r="R153" s="78"/>
      <c r="S153" s="78"/>
      <c r="T153" s="78"/>
      <c r="U153" s="78"/>
      <c r="V153" s="78"/>
      <c r="W153" s="78"/>
      <c r="X153" s="78"/>
      <c r="Y153" s="78"/>
      <c r="Z153" s="78"/>
    </row>
    <row r="154">
      <c r="A154" s="61"/>
      <c r="B154" s="61"/>
      <c r="O154" s="78"/>
      <c r="P154" s="78"/>
      <c r="Q154" s="78"/>
      <c r="R154" s="78"/>
      <c r="S154" s="78"/>
      <c r="T154" s="78"/>
      <c r="U154" s="78"/>
      <c r="V154" s="78"/>
      <c r="W154" s="78"/>
      <c r="X154" s="78"/>
      <c r="Y154" s="78"/>
      <c r="Z154" s="78"/>
    </row>
    <row r="155">
      <c r="A155" s="61"/>
      <c r="B155" s="61"/>
      <c r="O155" s="78"/>
      <c r="P155" s="78"/>
      <c r="Q155" s="78"/>
      <c r="R155" s="78"/>
      <c r="S155" s="78"/>
      <c r="T155" s="78"/>
      <c r="U155" s="78"/>
      <c r="V155" s="78"/>
      <c r="W155" s="78"/>
      <c r="X155" s="78"/>
      <c r="Y155" s="78"/>
      <c r="Z155" s="78"/>
    </row>
    <row r="156">
      <c r="A156" s="70"/>
      <c r="B156" s="61"/>
      <c r="O156" s="78"/>
      <c r="P156" s="78"/>
      <c r="Q156" s="78"/>
      <c r="R156" s="78"/>
      <c r="S156" s="78"/>
      <c r="T156" s="78"/>
      <c r="U156" s="78"/>
      <c r="V156" s="78"/>
      <c r="W156" s="78"/>
      <c r="X156" s="78"/>
      <c r="Y156" s="78"/>
      <c r="Z156" s="78"/>
    </row>
    <row r="157">
      <c r="A157" s="61"/>
      <c r="B157" s="61"/>
      <c r="O157" s="78"/>
      <c r="P157" s="78"/>
      <c r="Q157" s="78"/>
      <c r="R157" s="78"/>
      <c r="S157" s="78"/>
      <c r="T157" s="78"/>
      <c r="U157" s="78"/>
      <c r="V157" s="78"/>
      <c r="W157" s="78"/>
      <c r="X157" s="78"/>
      <c r="Y157" s="78"/>
      <c r="Z157" s="78"/>
    </row>
    <row r="158">
      <c r="A158" s="61"/>
      <c r="B158" s="61"/>
      <c r="O158" s="78"/>
      <c r="P158" s="78"/>
      <c r="Q158" s="78"/>
      <c r="R158" s="78"/>
      <c r="S158" s="78"/>
      <c r="T158" s="78"/>
      <c r="U158" s="78"/>
      <c r="V158" s="78"/>
      <c r="W158" s="78"/>
      <c r="X158" s="78"/>
      <c r="Y158" s="78"/>
      <c r="Z158" s="78"/>
    </row>
    <row r="159">
      <c r="A159" s="61"/>
      <c r="B159" s="61"/>
      <c r="O159" s="78"/>
      <c r="P159" s="78"/>
      <c r="Q159" s="78"/>
      <c r="R159" s="78"/>
      <c r="S159" s="78"/>
      <c r="T159" s="78"/>
      <c r="U159" s="78"/>
      <c r="V159" s="78"/>
      <c r="W159" s="78"/>
      <c r="X159" s="78"/>
      <c r="Y159" s="78"/>
      <c r="Z159" s="78"/>
    </row>
    <row r="160">
      <c r="A160" s="61"/>
      <c r="B160" s="61"/>
      <c r="O160" s="78"/>
      <c r="P160" s="78"/>
      <c r="Q160" s="78"/>
      <c r="R160" s="78"/>
      <c r="S160" s="78"/>
      <c r="T160" s="78"/>
      <c r="U160" s="78"/>
      <c r="V160" s="78"/>
      <c r="W160" s="78"/>
      <c r="X160" s="78"/>
      <c r="Y160" s="78"/>
      <c r="Z160" s="78"/>
    </row>
    <row r="161">
      <c r="A161" s="61"/>
      <c r="B161" s="61"/>
      <c r="O161" s="78"/>
      <c r="P161" s="78"/>
      <c r="Q161" s="78"/>
      <c r="R161" s="78"/>
      <c r="S161" s="78"/>
      <c r="T161" s="78"/>
      <c r="U161" s="78"/>
      <c r="V161" s="78"/>
      <c r="W161" s="78"/>
      <c r="X161" s="78"/>
      <c r="Y161" s="78"/>
      <c r="Z161" s="78"/>
    </row>
    <row r="162">
      <c r="A162" s="61"/>
      <c r="B162" s="61"/>
      <c r="O162" s="78"/>
      <c r="P162" s="78"/>
      <c r="Q162" s="78"/>
      <c r="R162" s="78"/>
      <c r="S162" s="78"/>
      <c r="T162" s="78"/>
      <c r="U162" s="78"/>
      <c r="V162" s="78"/>
      <c r="W162" s="78"/>
      <c r="X162" s="78"/>
      <c r="Y162" s="78"/>
      <c r="Z162" s="78"/>
    </row>
    <row r="163">
      <c r="A163" s="61"/>
      <c r="B163" s="61"/>
      <c r="O163" s="78"/>
      <c r="P163" s="78"/>
      <c r="Q163" s="78"/>
      <c r="R163" s="78"/>
      <c r="S163" s="78"/>
      <c r="T163" s="78"/>
      <c r="U163" s="78"/>
      <c r="V163" s="78"/>
      <c r="W163" s="78"/>
      <c r="X163" s="78"/>
      <c r="Y163" s="78"/>
      <c r="Z163" s="78"/>
    </row>
    <row r="164">
      <c r="A164" s="61"/>
      <c r="B164" s="61"/>
      <c r="O164" s="78"/>
      <c r="P164" s="78"/>
      <c r="Q164" s="78"/>
      <c r="R164" s="78"/>
      <c r="S164" s="78"/>
      <c r="T164" s="78"/>
      <c r="U164" s="78"/>
      <c r="V164" s="78"/>
      <c r="W164" s="78"/>
      <c r="X164" s="78"/>
      <c r="Y164" s="78"/>
      <c r="Z164" s="78"/>
    </row>
    <row r="165">
      <c r="A165" s="61"/>
      <c r="B165" s="61"/>
      <c r="O165" s="78"/>
      <c r="P165" s="78"/>
      <c r="Q165" s="78"/>
      <c r="R165" s="78"/>
      <c r="S165" s="78"/>
      <c r="T165" s="78"/>
      <c r="U165" s="78"/>
      <c r="V165" s="78"/>
      <c r="W165" s="78"/>
      <c r="X165" s="78"/>
      <c r="Y165" s="78"/>
      <c r="Z165" s="78"/>
    </row>
    <row r="166">
      <c r="A166" s="61"/>
      <c r="B166" s="61"/>
      <c r="O166" s="78"/>
      <c r="P166" s="78"/>
      <c r="Q166" s="78"/>
      <c r="R166" s="78"/>
      <c r="S166" s="78"/>
      <c r="T166" s="78"/>
      <c r="U166" s="78"/>
      <c r="V166" s="78"/>
      <c r="W166" s="78"/>
      <c r="X166" s="78"/>
      <c r="Y166" s="78"/>
      <c r="Z166" s="78"/>
    </row>
    <row r="167">
      <c r="A167" s="61"/>
      <c r="B167" s="61"/>
      <c r="O167" s="78"/>
      <c r="P167" s="78"/>
      <c r="Q167" s="78"/>
      <c r="R167" s="78"/>
      <c r="S167" s="78"/>
      <c r="T167" s="78"/>
      <c r="U167" s="78"/>
      <c r="V167" s="78"/>
      <c r="W167" s="78"/>
      <c r="X167" s="78"/>
      <c r="Y167" s="78"/>
      <c r="Z167" s="78"/>
    </row>
    <row r="168">
      <c r="A168" s="61"/>
      <c r="B168" s="61"/>
      <c r="O168" s="78"/>
      <c r="P168" s="78"/>
      <c r="Q168" s="78"/>
      <c r="R168" s="78"/>
      <c r="S168" s="78"/>
      <c r="T168" s="78"/>
      <c r="U168" s="78"/>
      <c r="V168" s="78"/>
      <c r="W168" s="78"/>
      <c r="X168" s="78"/>
      <c r="Y168" s="78"/>
      <c r="Z168" s="78"/>
    </row>
    <row r="169">
      <c r="A169" s="70"/>
      <c r="B169" s="61"/>
      <c r="O169" s="78"/>
      <c r="P169" s="78"/>
      <c r="Q169" s="78"/>
      <c r="R169" s="78"/>
      <c r="S169" s="78"/>
      <c r="T169" s="78"/>
      <c r="U169" s="78"/>
      <c r="V169" s="78"/>
      <c r="W169" s="78"/>
      <c r="X169" s="78"/>
      <c r="Y169" s="78"/>
      <c r="Z169" s="78"/>
    </row>
    <row r="170">
      <c r="A170" s="61"/>
      <c r="B170" s="61"/>
      <c r="O170" s="78"/>
      <c r="P170" s="78"/>
      <c r="Q170" s="78"/>
      <c r="R170" s="78"/>
      <c r="S170" s="78"/>
      <c r="T170" s="78"/>
      <c r="U170" s="78"/>
      <c r="V170" s="78"/>
      <c r="W170" s="78"/>
      <c r="X170" s="78"/>
      <c r="Y170" s="78"/>
      <c r="Z170" s="78"/>
    </row>
    <row r="171">
      <c r="A171" s="61"/>
      <c r="B171" s="61"/>
      <c r="O171" s="78"/>
      <c r="P171" s="78"/>
      <c r="Q171" s="78"/>
      <c r="R171" s="78"/>
      <c r="S171" s="78"/>
      <c r="T171" s="78"/>
      <c r="U171" s="78"/>
      <c r="V171" s="78"/>
      <c r="W171" s="78"/>
      <c r="X171" s="78"/>
      <c r="Y171" s="78"/>
      <c r="Z171" s="78"/>
    </row>
    <row r="172">
      <c r="A172" s="61"/>
      <c r="B172" s="61"/>
      <c r="O172" s="78"/>
      <c r="P172" s="78"/>
      <c r="Q172" s="78"/>
      <c r="R172" s="78"/>
      <c r="S172" s="78"/>
      <c r="T172" s="78"/>
      <c r="U172" s="78"/>
      <c r="V172" s="78"/>
      <c r="W172" s="78"/>
      <c r="X172" s="78"/>
      <c r="Y172" s="78"/>
      <c r="Z172" s="78"/>
    </row>
    <row r="173">
      <c r="A173" s="61"/>
      <c r="B173" s="61"/>
      <c r="O173" s="78"/>
      <c r="P173" s="78"/>
      <c r="Q173" s="78"/>
      <c r="R173" s="78"/>
      <c r="S173" s="78"/>
      <c r="T173" s="78"/>
      <c r="U173" s="78"/>
      <c r="V173" s="78"/>
      <c r="W173" s="78"/>
      <c r="X173" s="78"/>
      <c r="Y173" s="78"/>
      <c r="Z173" s="78"/>
    </row>
    <row r="174">
      <c r="A174" s="61"/>
      <c r="B174" s="61"/>
      <c r="O174" s="78"/>
      <c r="P174" s="78"/>
      <c r="Q174" s="78"/>
      <c r="R174" s="78"/>
      <c r="S174" s="78"/>
      <c r="T174" s="78"/>
      <c r="U174" s="78"/>
      <c r="V174" s="78"/>
      <c r="W174" s="78"/>
      <c r="X174" s="78"/>
      <c r="Y174" s="78"/>
      <c r="Z174" s="78"/>
    </row>
    <row r="175">
      <c r="A175" s="61"/>
      <c r="B175" s="61"/>
      <c r="O175" s="78"/>
      <c r="P175" s="78"/>
      <c r="Q175" s="78"/>
      <c r="R175" s="78"/>
      <c r="S175" s="78"/>
      <c r="T175" s="78"/>
      <c r="U175" s="78"/>
      <c r="V175" s="78"/>
      <c r="W175" s="78"/>
      <c r="X175" s="78"/>
      <c r="Y175" s="78"/>
      <c r="Z175" s="78"/>
    </row>
    <row r="176">
      <c r="A176" s="61"/>
      <c r="B176" s="61"/>
      <c r="O176" s="78"/>
      <c r="P176" s="78"/>
      <c r="Q176" s="78"/>
      <c r="R176" s="78"/>
      <c r="S176" s="78"/>
      <c r="T176" s="78"/>
      <c r="U176" s="78"/>
      <c r="V176" s="78"/>
      <c r="W176" s="78"/>
      <c r="X176" s="78"/>
      <c r="Y176" s="78"/>
      <c r="Z176" s="78"/>
    </row>
    <row r="177">
      <c r="A177" s="61"/>
      <c r="B177" s="61"/>
      <c r="O177" s="78"/>
      <c r="P177" s="78"/>
      <c r="Q177" s="78"/>
      <c r="R177" s="78"/>
      <c r="S177" s="78"/>
      <c r="T177" s="78"/>
      <c r="U177" s="78"/>
      <c r="V177" s="78"/>
      <c r="W177" s="78"/>
      <c r="X177" s="78"/>
      <c r="Y177" s="78"/>
      <c r="Z177" s="78"/>
    </row>
    <row r="178">
      <c r="A178" s="61"/>
      <c r="B178" s="61"/>
      <c r="O178" s="78"/>
      <c r="P178" s="78"/>
      <c r="Q178" s="78"/>
      <c r="R178" s="78"/>
      <c r="S178" s="78"/>
      <c r="T178" s="78"/>
      <c r="U178" s="78"/>
      <c r="V178" s="78"/>
      <c r="W178" s="78"/>
      <c r="X178" s="78"/>
      <c r="Y178" s="78"/>
      <c r="Z178" s="78"/>
    </row>
    <row r="179">
      <c r="A179" s="61"/>
      <c r="B179" s="61"/>
      <c r="O179" s="78"/>
      <c r="P179" s="78"/>
      <c r="Q179" s="78"/>
      <c r="R179" s="78"/>
      <c r="S179" s="78"/>
      <c r="T179" s="78"/>
      <c r="U179" s="78"/>
      <c r="V179" s="78"/>
      <c r="W179" s="78"/>
      <c r="X179" s="78"/>
      <c r="Y179" s="78"/>
      <c r="Z179" s="78"/>
    </row>
    <row r="180">
      <c r="A180" s="61"/>
      <c r="B180" s="61"/>
      <c r="O180" s="78"/>
      <c r="P180" s="78"/>
      <c r="Q180" s="78"/>
      <c r="R180" s="78"/>
      <c r="S180" s="78"/>
      <c r="T180" s="78"/>
      <c r="U180" s="78"/>
      <c r="V180" s="78"/>
      <c r="W180" s="78"/>
      <c r="X180" s="78"/>
      <c r="Y180" s="78"/>
      <c r="Z180" s="78"/>
    </row>
    <row r="181">
      <c r="A181" s="61"/>
      <c r="B181" s="61"/>
      <c r="O181" s="78"/>
      <c r="P181" s="78"/>
      <c r="Q181" s="78"/>
      <c r="R181" s="78"/>
      <c r="S181" s="78"/>
      <c r="T181" s="78"/>
      <c r="U181" s="78"/>
      <c r="V181" s="78"/>
      <c r="W181" s="78"/>
      <c r="X181" s="78"/>
      <c r="Y181" s="78"/>
      <c r="Z181" s="78"/>
    </row>
    <row r="182">
      <c r="A182" s="61"/>
      <c r="B182" s="61"/>
      <c r="O182" s="78"/>
      <c r="P182" s="78"/>
      <c r="Q182" s="78"/>
      <c r="R182" s="78"/>
      <c r="S182" s="78"/>
      <c r="T182" s="78"/>
      <c r="U182" s="78"/>
      <c r="V182" s="78"/>
      <c r="W182" s="78"/>
      <c r="X182" s="78"/>
      <c r="Y182" s="78"/>
      <c r="Z182" s="78"/>
    </row>
    <row r="183">
      <c r="A183" s="61"/>
      <c r="B183" s="61"/>
      <c r="O183" s="78"/>
      <c r="P183" s="78"/>
      <c r="Q183" s="78"/>
      <c r="R183" s="78"/>
      <c r="S183" s="78"/>
      <c r="T183" s="78"/>
      <c r="U183" s="78"/>
      <c r="V183" s="78"/>
      <c r="W183" s="78"/>
      <c r="X183" s="78"/>
      <c r="Y183" s="78"/>
      <c r="Z183" s="78"/>
    </row>
    <row r="184">
      <c r="A184" s="70"/>
      <c r="B184" s="61"/>
      <c r="O184" s="78"/>
      <c r="P184" s="78"/>
      <c r="Q184" s="78"/>
      <c r="R184" s="78"/>
      <c r="S184" s="78"/>
      <c r="T184" s="78"/>
      <c r="U184" s="78"/>
      <c r="V184" s="78"/>
      <c r="W184" s="78"/>
      <c r="X184" s="78"/>
      <c r="Y184" s="78"/>
      <c r="Z184" s="78"/>
    </row>
    <row r="185">
      <c r="A185" s="61"/>
      <c r="B185" s="61"/>
      <c r="O185" s="78"/>
      <c r="P185" s="78"/>
      <c r="Q185" s="78"/>
      <c r="R185" s="78"/>
      <c r="S185" s="78"/>
      <c r="T185" s="78"/>
      <c r="U185" s="78"/>
      <c r="V185" s="78"/>
      <c r="W185" s="78"/>
      <c r="X185" s="78"/>
      <c r="Y185" s="78"/>
      <c r="Z185" s="78"/>
    </row>
    <row r="186">
      <c r="A186" s="61"/>
      <c r="B186" s="61"/>
      <c r="O186" s="78"/>
      <c r="P186" s="78"/>
      <c r="Q186" s="78"/>
      <c r="R186" s="78"/>
      <c r="S186" s="78"/>
      <c r="T186" s="78"/>
      <c r="U186" s="78"/>
      <c r="V186" s="78"/>
      <c r="W186" s="78"/>
      <c r="X186" s="78"/>
      <c r="Y186" s="78"/>
      <c r="Z186" s="78"/>
    </row>
    <row r="187">
      <c r="A187" s="61"/>
      <c r="B187" s="61"/>
      <c r="O187" s="78"/>
      <c r="P187" s="78"/>
      <c r="Q187" s="78"/>
      <c r="R187" s="78"/>
      <c r="S187" s="78"/>
      <c r="T187" s="78"/>
      <c r="U187" s="78"/>
      <c r="V187" s="78"/>
      <c r="W187" s="78"/>
      <c r="X187" s="78"/>
      <c r="Y187" s="78"/>
      <c r="Z187" s="78"/>
    </row>
    <row r="188">
      <c r="A188" s="61"/>
      <c r="B188" s="61"/>
      <c r="O188" s="78"/>
      <c r="P188" s="78"/>
      <c r="Q188" s="78"/>
      <c r="R188" s="78"/>
      <c r="S188" s="78"/>
      <c r="T188" s="78"/>
      <c r="U188" s="78"/>
      <c r="V188" s="78"/>
      <c r="W188" s="78"/>
      <c r="X188" s="78"/>
      <c r="Y188" s="78"/>
      <c r="Z188" s="78"/>
    </row>
    <row r="189">
      <c r="A189" s="61"/>
      <c r="B189" s="61"/>
      <c r="O189" s="78"/>
      <c r="P189" s="78"/>
      <c r="Q189" s="78"/>
      <c r="R189" s="78"/>
      <c r="S189" s="78"/>
      <c r="T189" s="78"/>
      <c r="U189" s="78"/>
      <c r="V189" s="78"/>
      <c r="W189" s="78"/>
      <c r="X189" s="78"/>
      <c r="Y189" s="78"/>
      <c r="Z189" s="78"/>
    </row>
    <row r="190">
      <c r="A190" s="61"/>
      <c r="B190" s="61"/>
      <c r="O190" s="78"/>
      <c r="P190" s="78"/>
      <c r="Q190" s="78"/>
      <c r="R190" s="78"/>
      <c r="S190" s="78"/>
      <c r="T190" s="78"/>
      <c r="U190" s="78"/>
      <c r="V190" s="78"/>
      <c r="W190" s="78"/>
      <c r="X190" s="78"/>
      <c r="Y190" s="78"/>
      <c r="Z190" s="78"/>
    </row>
    <row r="191">
      <c r="A191" s="61"/>
      <c r="B191" s="61"/>
      <c r="O191" s="78"/>
      <c r="P191" s="78"/>
      <c r="Q191" s="78"/>
      <c r="R191" s="78"/>
      <c r="S191" s="78"/>
      <c r="T191" s="78"/>
      <c r="U191" s="78"/>
      <c r="V191" s="78"/>
      <c r="W191" s="78"/>
      <c r="X191" s="78"/>
      <c r="Y191" s="78"/>
      <c r="Z191" s="78"/>
    </row>
    <row r="192">
      <c r="A192" s="61"/>
      <c r="B192" s="61"/>
      <c r="O192" s="78"/>
      <c r="P192" s="78"/>
      <c r="Q192" s="78"/>
      <c r="R192" s="78"/>
      <c r="S192" s="78"/>
      <c r="T192" s="78"/>
      <c r="U192" s="78"/>
      <c r="V192" s="78"/>
      <c r="W192" s="78"/>
      <c r="X192" s="78"/>
      <c r="Y192" s="78"/>
      <c r="Z192" s="78"/>
    </row>
    <row r="193">
      <c r="A193" s="61"/>
      <c r="B193" s="61"/>
      <c r="O193" s="78"/>
      <c r="P193" s="78"/>
      <c r="Q193" s="78"/>
      <c r="R193" s="78"/>
      <c r="S193" s="78"/>
      <c r="T193" s="78"/>
      <c r="U193" s="78"/>
      <c r="V193" s="78"/>
      <c r="W193" s="78"/>
      <c r="X193" s="78"/>
      <c r="Y193" s="78"/>
      <c r="Z193" s="78"/>
    </row>
    <row r="194">
      <c r="A194" s="61"/>
      <c r="B194" s="61"/>
      <c r="O194" s="78"/>
      <c r="P194" s="78"/>
      <c r="Q194" s="78"/>
      <c r="R194" s="78"/>
      <c r="S194" s="78"/>
      <c r="T194" s="78"/>
      <c r="U194" s="78"/>
      <c r="V194" s="78"/>
      <c r="W194" s="78"/>
      <c r="X194" s="78"/>
      <c r="Y194" s="78"/>
      <c r="Z194" s="78"/>
    </row>
    <row r="195">
      <c r="A195" s="61"/>
      <c r="B195" s="61"/>
      <c r="O195" s="78"/>
      <c r="P195" s="78"/>
      <c r="Q195" s="78"/>
      <c r="R195" s="78"/>
      <c r="S195" s="78"/>
      <c r="T195" s="78"/>
      <c r="U195" s="78"/>
      <c r="V195" s="78"/>
      <c r="W195" s="78"/>
      <c r="X195" s="78"/>
      <c r="Y195" s="78"/>
      <c r="Z195" s="78"/>
    </row>
    <row r="196">
      <c r="A196" s="61"/>
      <c r="B196" s="61"/>
      <c r="O196" s="78"/>
      <c r="P196" s="78"/>
      <c r="Q196" s="78"/>
      <c r="R196" s="78"/>
      <c r="S196" s="78"/>
      <c r="T196" s="78"/>
      <c r="U196" s="78"/>
      <c r="V196" s="78"/>
      <c r="W196" s="78"/>
      <c r="X196" s="78"/>
      <c r="Y196" s="78"/>
      <c r="Z196" s="78"/>
    </row>
    <row r="197">
      <c r="A197" s="61"/>
      <c r="B197" s="61"/>
      <c r="O197" s="78"/>
      <c r="P197" s="78"/>
      <c r="Q197" s="78"/>
      <c r="R197" s="78"/>
      <c r="S197" s="78"/>
      <c r="T197" s="78"/>
      <c r="U197" s="78"/>
      <c r="V197" s="78"/>
      <c r="W197" s="78"/>
      <c r="X197" s="78"/>
      <c r="Y197" s="78"/>
      <c r="Z197" s="78"/>
    </row>
    <row r="198">
      <c r="A198" s="70"/>
      <c r="B198" s="61"/>
      <c r="O198" s="78"/>
      <c r="P198" s="78"/>
      <c r="Q198" s="78"/>
      <c r="R198" s="78"/>
      <c r="S198" s="78"/>
      <c r="T198" s="78"/>
      <c r="U198" s="78"/>
      <c r="V198" s="78"/>
      <c r="W198" s="78"/>
      <c r="X198" s="78"/>
      <c r="Y198" s="78"/>
      <c r="Z198" s="78"/>
    </row>
    <row r="199">
      <c r="A199" s="61"/>
      <c r="B199" s="61"/>
      <c r="O199" s="78"/>
      <c r="P199" s="78"/>
      <c r="Q199" s="78"/>
      <c r="R199" s="78"/>
      <c r="S199" s="78"/>
      <c r="T199" s="78"/>
      <c r="U199" s="78"/>
      <c r="V199" s="78"/>
      <c r="W199" s="78"/>
      <c r="X199" s="78"/>
      <c r="Y199" s="78"/>
      <c r="Z199" s="78"/>
    </row>
    <row r="200">
      <c r="A200" s="61"/>
      <c r="B200" s="61"/>
      <c r="O200" s="78"/>
      <c r="P200" s="78"/>
      <c r="Q200" s="78"/>
      <c r="R200" s="78"/>
      <c r="S200" s="78"/>
      <c r="T200" s="78"/>
      <c r="U200" s="78"/>
      <c r="V200" s="78"/>
      <c r="W200" s="78"/>
      <c r="X200" s="78"/>
      <c r="Y200" s="78"/>
      <c r="Z200" s="78"/>
    </row>
    <row r="201">
      <c r="A201" s="61"/>
      <c r="B201" s="61"/>
      <c r="O201" s="78"/>
      <c r="P201" s="78"/>
      <c r="Q201" s="78"/>
      <c r="R201" s="78"/>
      <c r="S201" s="78"/>
      <c r="T201" s="78"/>
      <c r="U201" s="78"/>
      <c r="V201" s="78"/>
      <c r="W201" s="78"/>
      <c r="X201" s="78"/>
      <c r="Y201" s="78"/>
      <c r="Z201" s="78"/>
    </row>
    <row r="202">
      <c r="A202" s="61"/>
      <c r="B202" s="61"/>
      <c r="O202" s="78"/>
      <c r="P202" s="78"/>
      <c r="Q202" s="78"/>
      <c r="R202" s="78"/>
      <c r="S202" s="78"/>
      <c r="T202" s="78"/>
      <c r="U202" s="78"/>
      <c r="V202" s="78"/>
      <c r="W202" s="78"/>
      <c r="X202" s="78"/>
      <c r="Y202" s="78"/>
      <c r="Z202" s="78"/>
    </row>
    <row r="203">
      <c r="A203" s="61"/>
      <c r="B203" s="61"/>
      <c r="O203" s="78"/>
      <c r="P203" s="78"/>
      <c r="Q203" s="78"/>
      <c r="R203" s="78"/>
      <c r="S203" s="78"/>
      <c r="T203" s="78"/>
      <c r="U203" s="78"/>
      <c r="V203" s="78"/>
      <c r="W203" s="78"/>
      <c r="X203" s="78"/>
      <c r="Y203" s="78"/>
      <c r="Z203" s="78"/>
    </row>
    <row r="204">
      <c r="A204" s="61"/>
      <c r="B204" s="61"/>
      <c r="O204" s="78"/>
      <c r="P204" s="78"/>
      <c r="Q204" s="78"/>
      <c r="R204" s="78"/>
      <c r="S204" s="78"/>
      <c r="T204" s="78"/>
      <c r="U204" s="78"/>
      <c r="V204" s="78"/>
      <c r="W204" s="78"/>
      <c r="X204" s="78"/>
      <c r="Y204" s="78"/>
      <c r="Z204" s="78"/>
    </row>
    <row r="205">
      <c r="A205" s="70"/>
      <c r="B205" s="61"/>
      <c r="O205" s="78"/>
      <c r="P205" s="78"/>
      <c r="Q205" s="78"/>
      <c r="R205" s="78"/>
      <c r="S205" s="78"/>
      <c r="T205" s="78"/>
      <c r="U205" s="78"/>
      <c r="V205" s="78"/>
      <c r="W205" s="78"/>
      <c r="X205" s="78"/>
      <c r="Y205" s="78"/>
      <c r="Z205" s="78"/>
    </row>
    <row r="206">
      <c r="A206" s="61"/>
      <c r="B206" s="61"/>
      <c r="O206" s="78"/>
      <c r="P206" s="78"/>
      <c r="Q206" s="78"/>
      <c r="R206" s="78"/>
      <c r="S206" s="78"/>
      <c r="T206" s="78"/>
      <c r="U206" s="78"/>
      <c r="V206" s="78"/>
      <c r="W206" s="78"/>
      <c r="X206" s="78"/>
      <c r="Y206" s="78"/>
      <c r="Z206" s="78"/>
    </row>
    <row r="207">
      <c r="A207" s="61"/>
      <c r="B207" s="61"/>
      <c r="O207" s="78"/>
      <c r="P207" s="78"/>
      <c r="Q207" s="78"/>
      <c r="R207" s="78"/>
      <c r="S207" s="78"/>
      <c r="T207" s="78"/>
      <c r="U207" s="78"/>
      <c r="V207" s="78"/>
      <c r="W207" s="78"/>
      <c r="X207" s="78"/>
      <c r="Y207" s="78"/>
      <c r="Z207" s="78"/>
    </row>
    <row r="208">
      <c r="A208" s="61"/>
      <c r="B208" s="61"/>
      <c r="O208" s="78"/>
      <c r="P208" s="78"/>
      <c r="Q208" s="78"/>
      <c r="R208" s="78"/>
      <c r="S208" s="78"/>
      <c r="T208" s="78"/>
      <c r="U208" s="78"/>
      <c r="V208" s="78"/>
      <c r="W208" s="78"/>
      <c r="X208" s="78"/>
      <c r="Y208" s="78"/>
      <c r="Z208" s="78"/>
    </row>
    <row r="209">
      <c r="A209" s="61"/>
      <c r="B209" s="61"/>
      <c r="O209" s="78"/>
      <c r="P209" s="78"/>
      <c r="Q209" s="78"/>
      <c r="R209" s="78"/>
      <c r="S209" s="78"/>
      <c r="T209" s="78"/>
      <c r="U209" s="78"/>
      <c r="V209" s="78"/>
      <c r="W209" s="78"/>
      <c r="X209" s="78"/>
      <c r="Y209" s="78"/>
      <c r="Z209" s="78"/>
    </row>
    <row r="210">
      <c r="A210" s="61"/>
      <c r="B210" s="61"/>
      <c r="O210" s="78"/>
      <c r="P210" s="78"/>
      <c r="Q210" s="78"/>
      <c r="R210" s="78"/>
      <c r="S210" s="78"/>
      <c r="T210" s="78"/>
      <c r="U210" s="78"/>
      <c r="V210" s="78"/>
      <c r="W210" s="78"/>
      <c r="X210" s="78"/>
      <c r="Y210" s="78"/>
      <c r="Z210" s="78"/>
    </row>
    <row r="211">
      <c r="A211" s="61"/>
      <c r="B211" s="61"/>
      <c r="O211" s="78"/>
      <c r="P211" s="78"/>
      <c r="Q211" s="78"/>
      <c r="R211" s="78"/>
      <c r="S211" s="78"/>
      <c r="T211" s="78"/>
      <c r="U211" s="78"/>
      <c r="V211" s="78"/>
      <c r="W211" s="78"/>
      <c r="X211" s="78"/>
      <c r="Y211" s="78"/>
      <c r="Z211" s="78"/>
    </row>
    <row r="212">
      <c r="A212" s="61"/>
      <c r="B212" s="61"/>
      <c r="O212" s="78"/>
      <c r="P212" s="78"/>
      <c r="Q212" s="78"/>
      <c r="R212" s="78"/>
      <c r="S212" s="78"/>
      <c r="T212" s="78"/>
      <c r="U212" s="78"/>
      <c r="V212" s="78"/>
      <c r="W212" s="78"/>
      <c r="X212" s="78"/>
      <c r="Y212" s="78"/>
      <c r="Z212" s="78"/>
    </row>
    <row r="213">
      <c r="A213" s="61"/>
      <c r="B213" s="61"/>
      <c r="O213" s="78"/>
      <c r="P213" s="78"/>
      <c r="Q213" s="78"/>
      <c r="R213" s="78"/>
      <c r="S213" s="78"/>
      <c r="T213" s="78"/>
      <c r="U213" s="78"/>
      <c r="V213" s="78"/>
      <c r="W213" s="78"/>
      <c r="X213" s="78"/>
      <c r="Y213" s="78"/>
      <c r="Z213" s="78"/>
    </row>
    <row r="214">
      <c r="A214" s="61"/>
      <c r="B214" s="61"/>
      <c r="O214" s="78"/>
      <c r="P214" s="78"/>
      <c r="Q214" s="78"/>
      <c r="R214" s="78"/>
      <c r="S214" s="78"/>
      <c r="T214" s="78"/>
      <c r="U214" s="78"/>
      <c r="V214" s="78"/>
      <c r="W214" s="78"/>
      <c r="X214" s="78"/>
      <c r="Y214" s="78"/>
      <c r="Z214" s="78"/>
    </row>
    <row r="215">
      <c r="A215" s="61"/>
      <c r="B215" s="61"/>
      <c r="O215" s="78"/>
      <c r="P215" s="78"/>
      <c r="Q215" s="78"/>
      <c r="R215" s="78"/>
      <c r="S215" s="78"/>
      <c r="T215" s="78"/>
      <c r="U215" s="78"/>
      <c r="V215" s="78"/>
      <c r="W215" s="78"/>
      <c r="X215" s="78"/>
      <c r="Y215" s="78"/>
      <c r="Z215" s="78"/>
    </row>
    <row r="216">
      <c r="A216" s="61"/>
      <c r="B216" s="61"/>
      <c r="O216" s="78"/>
      <c r="P216" s="78"/>
      <c r="Q216" s="78"/>
      <c r="R216" s="78"/>
      <c r="S216" s="78"/>
      <c r="T216" s="78"/>
      <c r="U216" s="78"/>
      <c r="V216" s="78"/>
      <c r="W216" s="78"/>
      <c r="X216" s="78"/>
      <c r="Y216" s="78"/>
      <c r="Z216" s="78"/>
    </row>
    <row r="217">
      <c r="A217" s="61"/>
      <c r="B217" s="61"/>
      <c r="O217" s="78"/>
      <c r="P217" s="78"/>
      <c r="Q217" s="78"/>
      <c r="R217" s="78"/>
      <c r="S217" s="78"/>
      <c r="T217" s="78"/>
      <c r="U217" s="78"/>
      <c r="V217" s="78"/>
      <c r="W217" s="78"/>
      <c r="X217" s="78"/>
      <c r="Y217" s="78"/>
      <c r="Z217" s="78"/>
    </row>
    <row r="218">
      <c r="A218" s="61"/>
      <c r="B218" s="61"/>
      <c r="O218" s="78"/>
      <c r="P218" s="78"/>
      <c r="Q218" s="78"/>
      <c r="R218" s="78"/>
      <c r="S218" s="78"/>
      <c r="T218" s="78"/>
      <c r="U218" s="78"/>
      <c r="V218" s="78"/>
      <c r="W218" s="78"/>
      <c r="X218" s="78"/>
      <c r="Y218" s="78"/>
      <c r="Z218" s="78"/>
    </row>
    <row r="219">
      <c r="A219" s="61"/>
      <c r="B219" s="61"/>
      <c r="O219" s="78"/>
      <c r="P219" s="78"/>
      <c r="Q219" s="78"/>
      <c r="R219" s="78"/>
      <c r="S219" s="78"/>
      <c r="T219" s="78"/>
      <c r="U219" s="78"/>
      <c r="V219" s="78"/>
      <c r="W219" s="78"/>
      <c r="X219" s="78"/>
      <c r="Y219" s="78"/>
      <c r="Z219" s="78"/>
    </row>
    <row r="220">
      <c r="A220" s="61"/>
      <c r="B220" s="61"/>
      <c r="O220" s="78"/>
      <c r="P220" s="78"/>
      <c r="Q220" s="78"/>
      <c r="R220" s="78"/>
      <c r="S220" s="78"/>
      <c r="T220" s="78"/>
      <c r="U220" s="78"/>
      <c r="V220" s="78"/>
      <c r="W220" s="78"/>
      <c r="X220" s="78"/>
      <c r="Y220" s="78"/>
      <c r="Z220" s="78"/>
    </row>
    <row r="221">
      <c r="A221" s="61"/>
      <c r="B221" s="61"/>
      <c r="O221" s="78"/>
      <c r="P221" s="78"/>
      <c r="Q221" s="78"/>
      <c r="R221" s="78"/>
      <c r="S221" s="78"/>
      <c r="T221" s="78"/>
      <c r="U221" s="78"/>
      <c r="V221" s="78"/>
      <c r="W221" s="78"/>
      <c r="X221" s="78"/>
      <c r="Y221" s="78"/>
      <c r="Z221" s="78"/>
    </row>
    <row r="222">
      <c r="A222" s="61"/>
      <c r="B222" s="61"/>
      <c r="O222" s="78"/>
      <c r="P222" s="78"/>
      <c r="Q222" s="78"/>
      <c r="R222" s="78"/>
      <c r="S222" s="78"/>
      <c r="T222" s="78"/>
      <c r="U222" s="78"/>
      <c r="V222" s="78"/>
      <c r="W222" s="78"/>
      <c r="X222" s="78"/>
      <c r="Y222" s="78"/>
      <c r="Z222" s="78"/>
    </row>
    <row r="223">
      <c r="A223" s="61"/>
      <c r="B223" s="61"/>
      <c r="O223" s="78"/>
      <c r="P223" s="78"/>
      <c r="Q223" s="78"/>
      <c r="R223" s="78"/>
      <c r="S223" s="78"/>
      <c r="T223" s="78"/>
      <c r="U223" s="78"/>
      <c r="V223" s="78"/>
      <c r="W223" s="78"/>
      <c r="X223" s="78"/>
      <c r="Y223" s="78"/>
      <c r="Z223" s="78"/>
    </row>
    <row r="224">
      <c r="A224" s="61"/>
      <c r="B224" s="61"/>
      <c r="O224" s="78"/>
      <c r="P224" s="78"/>
      <c r="Q224" s="78"/>
      <c r="R224" s="78"/>
      <c r="S224" s="78"/>
      <c r="T224" s="78"/>
      <c r="U224" s="78"/>
      <c r="V224" s="78"/>
      <c r="W224" s="78"/>
      <c r="X224" s="78"/>
      <c r="Y224" s="78"/>
      <c r="Z224" s="78"/>
    </row>
    <row r="225">
      <c r="A225" s="61"/>
      <c r="B225" s="61"/>
      <c r="O225" s="78"/>
      <c r="P225" s="78"/>
      <c r="Q225" s="78"/>
      <c r="R225" s="78"/>
      <c r="S225" s="78"/>
      <c r="T225" s="78"/>
      <c r="U225" s="78"/>
      <c r="V225" s="78"/>
      <c r="W225" s="78"/>
      <c r="X225" s="78"/>
      <c r="Y225" s="78"/>
      <c r="Z225" s="78"/>
    </row>
    <row r="226">
      <c r="A226" s="70"/>
      <c r="B226" s="61"/>
      <c r="O226" s="78"/>
      <c r="P226" s="78"/>
      <c r="Q226" s="78"/>
      <c r="R226" s="78"/>
      <c r="S226" s="78"/>
      <c r="T226" s="78"/>
      <c r="U226" s="78"/>
      <c r="V226" s="78"/>
      <c r="W226" s="78"/>
      <c r="X226" s="78"/>
      <c r="Y226" s="78"/>
      <c r="Z226" s="78"/>
    </row>
    <row r="227">
      <c r="A227" s="61"/>
      <c r="B227" s="61"/>
      <c r="O227" s="78"/>
      <c r="P227" s="78"/>
      <c r="Q227" s="78"/>
      <c r="R227" s="78"/>
      <c r="S227" s="78"/>
      <c r="T227" s="78"/>
      <c r="U227" s="78"/>
      <c r="V227" s="78"/>
      <c r="W227" s="78"/>
      <c r="X227" s="78"/>
      <c r="Y227" s="78"/>
      <c r="Z227" s="78"/>
    </row>
    <row r="228">
      <c r="A228" s="61"/>
      <c r="B228" s="61"/>
      <c r="O228" s="78"/>
      <c r="P228" s="78"/>
      <c r="Q228" s="78"/>
      <c r="R228" s="78"/>
      <c r="S228" s="78"/>
      <c r="T228" s="78"/>
      <c r="U228" s="78"/>
      <c r="V228" s="78"/>
      <c r="W228" s="78"/>
      <c r="X228" s="78"/>
      <c r="Y228" s="78"/>
      <c r="Z228" s="78"/>
    </row>
    <row r="229">
      <c r="A229" s="61"/>
      <c r="B229" s="61"/>
      <c r="O229" s="78"/>
      <c r="P229" s="78"/>
      <c r="Q229" s="78"/>
      <c r="R229" s="78"/>
      <c r="S229" s="78"/>
      <c r="T229" s="78"/>
      <c r="U229" s="78"/>
      <c r="V229" s="78"/>
      <c r="W229" s="78"/>
      <c r="X229" s="78"/>
      <c r="Y229" s="78"/>
      <c r="Z229" s="78"/>
    </row>
    <row r="230">
      <c r="A230" s="61"/>
      <c r="B230" s="61"/>
      <c r="O230" s="78"/>
      <c r="P230" s="78"/>
      <c r="Q230" s="78"/>
      <c r="R230" s="78"/>
      <c r="S230" s="78"/>
      <c r="T230" s="78"/>
      <c r="U230" s="78"/>
      <c r="V230" s="78"/>
      <c r="W230" s="78"/>
      <c r="X230" s="78"/>
      <c r="Y230" s="78"/>
      <c r="Z230" s="78"/>
    </row>
    <row r="231">
      <c r="A231" s="61"/>
      <c r="B231" s="61"/>
      <c r="O231" s="78"/>
      <c r="P231" s="78"/>
      <c r="Q231" s="78"/>
      <c r="R231" s="78"/>
      <c r="S231" s="78"/>
      <c r="T231" s="78"/>
      <c r="U231" s="78"/>
      <c r="V231" s="78"/>
      <c r="W231" s="78"/>
      <c r="X231" s="78"/>
      <c r="Y231" s="78"/>
      <c r="Z231" s="78"/>
    </row>
    <row r="232">
      <c r="A232" s="61"/>
      <c r="B232" s="61"/>
      <c r="O232" s="78"/>
      <c r="P232" s="78"/>
      <c r="Q232" s="78"/>
      <c r="R232" s="78"/>
      <c r="S232" s="78"/>
      <c r="T232" s="78"/>
      <c r="U232" s="78"/>
      <c r="V232" s="78"/>
      <c r="W232" s="78"/>
      <c r="X232" s="78"/>
      <c r="Y232" s="78"/>
      <c r="Z232" s="78"/>
    </row>
    <row r="233">
      <c r="A233" s="61"/>
      <c r="B233" s="61"/>
      <c r="O233" s="78"/>
      <c r="P233" s="78"/>
      <c r="Q233" s="78"/>
      <c r="R233" s="78"/>
      <c r="S233" s="78"/>
      <c r="T233" s="78"/>
      <c r="U233" s="78"/>
      <c r="V233" s="78"/>
      <c r="W233" s="78"/>
      <c r="X233" s="78"/>
      <c r="Y233" s="78"/>
      <c r="Z233" s="78"/>
    </row>
    <row r="234">
      <c r="A234" s="61"/>
      <c r="B234" s="61"/>
      <c r="O234" s="78"/>
      <c r="P234" s="78"/>
      <c r="Q234" s="78"/>
      <c r="R234" s="78"/>
      <c r="S234" s="78"/>
      <c r="T234" s="78"/>
      <c r="U234" s="78"/>
      <c r="V234" s="78"/>
      <c r="W234" s="78"/>
      <c r="X234" s="78"/>
      <c r="Y234" s="78"/>
      <c r="Z234" s="78"/>
    </row>
    <row r="235">
      <c r="A235" s="61"/>
      <c r="B235" s="61"/>
      <c r="O235" s="78"/>
      <c r="P235" s="78"/>
      <c r="Q235" s="78"/>
      <c r="R235" s="78"/>
      <c r="S235" s="78"/>
      <c r="T235" s="78"/>
      <c r="U235" s="78"/>
      <c r="V235" s="78"/>
      <c r="W235" s="78"/>
      <c r="X235" s="78"/>
      <c r="Y235" s="78"/>
      <c r="Z235" s="78"/>
    </row>
    <row r="236">
      <c r="A236" s="61"/>
      <c r="B236" s="61"/>
      <c r="O236" s="78"/>
      <c r="P236" s="78"/>
      <c r="Q236" s="78"/>
      <c r="R236" s="78"/>
      <c r="S236" s="78"/>
      <c r="T236" s="78"/>
      <c r="U236" s="78"/>
      <c r="V236" s="78"/>
      <c r="W236" s="78"/>
      <c r="X236" s="78"/>
      <c r="Y236" s="78"/>
      <c r="Z236" s="78"/>
    </row>
    <row r="237">
      <c r="A237" s="61"/>
      <c r="B237" s="61"/>
      <c r="O237" s="78"/>
      <c r="P237" s="78"/>
      <c r="Q237" s="78"/>
      <c r="R237" s="78"/>
      <c r="S237" s="78"/>
      <c r="T237" s="78"/>
      <c r="U237" s="78"/>
      <c r="V237" s="78"/>
      <c r="W237" s="78"/>
      <c r="X237" s="78"/>
      <c r="Y237" s="78"/>
      <c r="Z237" s="78"/>
    </row>
    <row r="238">
      <c r="O238" s="78"/>
      <c r="P238" s="78"/>
      <c r="Q238" s="78"/>
      <c r="R238" s="78"/>
      <c r="S238" s="78"/>
      <c r="T238" s="78"/>
      <c r="U238" s="78"/>
      <c r="V238" s="78"/>
      <c r="W238" s="78"/>
      <c r="X238" s="78"/>
      <c r="Y238" s="78"/>
      <c r="Z238" s="78"/>
    </row>
    <row r="239">
      <c r="O239" s="78"/>
      <c r="P239" s="78"/>
      <c r="Q239" s="78"/>
      <c r="R239" s="78"/>
      <c r="S239" s="78"/>
      <c r="T239" s="78"/>
      <c r="U239" s="78"/>
      <c r="V239" s="78"/>
      <c r="W239" s="78"/>
      <c r="X239" s="78"/>
      <c r="Y239" s="78"/>
      <c r="Z239" s="78"/>
    </row>
    <row r="240">
      <c r="O240" s="78"/>
      <c r="P240" s="78"/>
      <c r="Q240" s="78"/>
      <c r="R240" s="78"/>
      <c r="S240" s="78"/>
      <c r="T240" s="78"/>
      <c r="U240" s="78"/>
      <c r="V240" s="78"/>
      <c r="W240" s="78"/>
      <c r="X240" s="78"/>
      <c r="Y240" s="78"/>
      <c r="Z240" s="78"/>
    </row>
    <row r="241">
      <c r="O241" s="78"/>
      <c r="P241" s="78"/>
      <c r="Q241" s="78"/>
      <c r="R241" s="78"/>
      <c r="S241" s="78"/>
      <c r="T241" s="78"/>
      <c r="U241" s="78"/>
      <c r="V241" s="78"/>
      <c r="W241" s="78"/>
      <c r="X241" s="78"/>
      <c r="Y241" s="78"/>
      <c r="Z241" s="78"/>
    </row>
    <row r="242">
      <c r="O242" s="78"/>
      <c r="P242" s="78"/>
      <c r="Q242" s="78"/>
      <c r="R242" s="78"/>
      <c r="S242" s="78"/>
      <c r="T242" s="78"/>
      <c r="U242" s="78"/>
      <c r="V242" s="78"/>
      <c r="W242" s="78"/>
      <c r="X242" s="78"/>
      <c r="Y242" s="78"/>
      <c r="Z242" s="78"/>
    </row>
    <row r="243">
      <c r="O243" s="78"/>
      <c r="P243" s="78"/>
      <c r="Q243" s="78"/>
      <c r="R243" s="78"/>
      <c r="S243" s="78"/>
      <c r="T243" s="78"/>
      <c r="U243" s="78"/>
      <c r="V243" s="78"/>
      <c r="W243" s="78"/>
      <c r="X243" s="78"/>
      <c r="Y243" s="78"/>
      <c r="Z243" s="78"/>
    </row>
    <row r="244">
      <c r="O244" s="78"/>
      <c r="P244" s="78"/>
      <c r="Q244" s="78"/>
      <c r="R244" s="78"/>
      <c r="S244" s="78"/>
      <c r="T244" s="78"/>
      <c r="U244" s="78"/>
      <c r="V244" s="78"/>
      <c r="W244" s="78"/>
      <c r="X244" s="78"/>
      <c r="Y244" s="78"/>
      <c r="Z244" s="78"/>
    </row>
    <row r="245">
      <c r="O245" s="78"/>
      <c r="P245" s="78"/>
      <c r="Q245" s="78"/>
      <c r="R245" s="78"/>
      <c r="S245" s="78"/>
      <c r="T245" s="78"/>
      <c r="U245" s="78"/>
      <c r="V245" s="78"/>
      <c r="W245" s="78"/>
      <c r="X245" s="78"/>
      <c r="Y245" s="78"/>
      <c r="Z245" s="78"/>
    </row>
    <row r="246">
      <c r="O246" s="78"/>
      <c r="P246" s="78"/>
      <c r="Q246" s="78"/>
      <c r="R246" s="78"/>
      <c r="S246" s="78"/>
      <c r="T246" s="78"/>
      <c r="U246" s="78"/>
      <c r="V246" s="78"/>
      <c r="W246" s="78"/>
      <c r="X246" s="78"/>
      <c r="Y246" s="78"/>
      <c r="Z246" s="78"/>
    </row>
    <row r="247">
      <c r="O247" s="78"/>
      <c r="P247" s="78"/>
      <c r="Q247" s="78"/>
      <c r="R247" s="78"/>
      <c r="S247" s="78"/>
      <c r="T247" s="78"/>
      <c r="U247" s="78"/>
      <c r="V247" s="78"/>
      <c r="W247" s="78"/>
      <c r="X247" s="78"/>
      <c r="Y247" s="78"/>
      <c r="Z247" s="78"/>
    </row>
    <row r="248">
      <c r="O248" s="78"/>
      <c r="P248" s="78"/>
      <c r="Q248" s="78"/>
      <c r="R248" s="78"/>
      <c r="S248" s="78"/>
      <c r="T248" s="78"/>
      <c r="U248" s="78"/>
      <c r="V248" s="78"/>
      <c r="W248" s="78"/>
      <c r="X248" s="78"/>
      <c r="Y248" s="78"/>
      <c r="Z248" s="78"/>
    </row>
    <row r="249">
      <c r="O249" s="78"/>
      <c r="P249" s="78"/>
      <c r="Q249" s="78"/>
      <c r="R249" s="78"/>
      <c r="S249" s="78"/>
      <c r="T249" s="78"/>
      <c r="U249" s="78"/>
      <c r="V249" s="78"/>
      <c r="W249" s="78"/>
      <c r="X249" s="78"/>
      <c r="Y249" s="78"/>
      <c r="Z249" s="78"/>
    </row>
    <row r="250">
      <c r="O250" s="78"/>
      <c r="P250" s="78"/>
      <c r="Q250" s="78"/>
      <c r="R250" s="78"/>
      <c r="S250" s="78"/>
      <c r="T250" s="78"/>
      <c r="U250" s="78"/>
      <c r="V250" s="78"/>
      <c r="W250" s="78"/>
      <c r="X250" s="78"/>
      <c r="Y250" s="78"/>
      <c r="Z250" s="78"/>
    </row>
    <row r="251">
      <c r="O251" s="78"/>
      <c r="P251" s="78"/>
      <c r="Q251" s="78"/>
      <c r="R251" s="78"/>
      <c r="S251" s="78"/>
      <c r="T251" s="78"/>
      <c r="U251" s="78"/>
      <c r="V251" s="78"/>
      <c r="W251" s="78"/>
      <c r="X251" s="78"/>
      <c r="Y251" s="78"/>
      <c r="Z251" s="78"/>
    </row>
    <row r="252">
      <c r="O252" s="78"/>
      <c r="P252" s="78"/>
      <c r="Q252" s="78"/>
      <c r="R252" s="78"/>
      <c r="S252" s="78"/>
      <c r="T252" s="78"/>
      <c r="U252" s="78"/>
      <c r="V252" s="78"/>
      <c r="W252" s="78"/>
      <c r="X252" s="78"/>
      <c r="Y252" s="78"/>
      <c r="Z252" s="78"/>
    </row>
    <row r="253">
      <c r="O253" s="78"/>
      <c r="P253" s="78"/>
      <c r="Q253" s="78"/>
      <c r="R253" s="78"/>
      <c r="S253" s="78"/>
      <c r="T253" s="78"/>
      <c r="U253" s="78"/>
      <c r="V253" s="78"/>
      <c r="W253" s="78"/>
      <c r="X253" s="78"/>
      <c r="Y253" s="78"/>
      <c r="Z253" s="78"/>
    </row>
    <row r="254">
      <c r="O254" s="78"/>
      <c r="P254" s="78"/>
      <c r="Q254" s="78"/>
      <c r="R254" s="78"/>
      <c r="S254" s="78"/>
      <c r="T254" s="78"/>
      <c r="U254" s="78"/>
      <c r="V254" s="78"/>
      <c r="W254" s="78"/>
      <c r="X254" s="78"/>
      <c r="Y254" s="78"/>
      <c r="Z254" s="78"/>
    </row>
    <row r="255">
      <c r="O255" s="78"/>
      <c r="P255" s="78"/>
      <c r="Q255" s="78"/>
      <c r="R255" s="78"/>
      <c r="S255" s="78"/>
      <c r="T255" s="78"/>
      <c r="U255" s="78"/>
      <c r="V255" s="78"/>
      <c r="W255" s="78"/>
      <c r="X255" s="78"/>
      <c r="Y255" s="78"/>
      <c r="Z255" s="78"/>
    </row>
    <row r="256">
      <c r="O256" s="78"/>
      <c r="P256" s="78"/>
      <c r="Q256" s="78"/>
      <c r="R256" s="78"/>
      <c r="S256" s="78"/>
      <c r="T256" s="78"/>
      <c r="U256" s="78"/>
      <c r="V256" s="78"/>
      <c r="W256" s="78"/>
      <c r="X256" s="78"/>
      <c r="Y256" s="78"/>
      <c r="Z256" s="78"/>
    </row>
    <row r="257">
      <c r="O257" s="78"/>
      <c r="P257" s="78"/>
      <c r="Q257" s="78"/>
      <c r="R257" s="78"/>
      <c r="S257" s="78"/>
      <c r="T257" s="78"/>
      <c r="U257" s="78"/>
      <c r="V257" s="78"/>
      <c r="W257" s="78"/>
      <c r="X257" s="78"/>
      <c r="Y257" s="78"/>
      <c r="Z257" s="78"/>
    </row>
    <row r="258">
      <c r="O258" s="78"/>
      <c r="P258" s="78"/>
      <c r="Q258" s="78"/>
      <c r="R258" s="78"/>
      <c r="S258" s="78"/>
      <c r="T258" s="78"/>
      <c r="U258" s="78"/>
      <c r="V258" s="78"/>
      <c r="W258" s="78"/>
      <c r="X258" s="78"/>
      <c r="Y258" s="78"/>
      <c r="Z258" s="78"/>
    </row>
    <row r="259">
      <c r="O259" s="78"/>
      <c r="P259" s="78"/>
      <c r="Q259" s="78"/>
      <c r="R259" s="78"/>
      <c r="S259" s="78"/>
      <c r="T259" s="78"/>
      <c r="U259" s="78"/>
      <c r="V259" s="78"/>
      <c r="W259" s="78"/>
      <c r="X259" s="78"/>
      <c r="Y259" s="78"/>
      <c r="Z259" s="78"/>
    </row>
    <row r="260">
      <c r="O260" s="78"/>
      <c r="P260" s="78"/>
      <c r="Q260" s="78"/>
      <c r="R260" s="78"/>
      <c r="S260" s="78"/>
      <c r="T260" s="78"/>
      <c r="U260" s="78"/>
      <c r="V260" s="78"/>
      <c r="W260" s="78"/>
      <c r="X260" s="78"/>
      <c r="Y260" s="78"/>
      <c r="Z260" s="78"/>
    </row>
    <row r="261">
      <c r="O261" s="78"/>
      <c r="P261" s="78"/>
      <c r="Q261" s="78"/>
      <c r="R261" s="78"/>
      <c r="S261" s="78"/>
      <c r="T261" s="78"/>
      <c r="U261" s="78"/>
      <c r="V261" s="78"/>
      <c r="W261" s="78"/>
      <c r="X261" s="78"/>
      <c r="Y261" s="78"/>
      <c r="Z261" s="78"/>
    </row>
    <row r="262">
      <c r="O262" s="78"/>
      <c r="P262" s="78"/>
      <c r="Q262" s="78"/>
      <c r="R262" s="78"/>
      <c r="S262" s="78"/>
      <c r="T262" s="78"/>
      <c r="U262" s="78"/>
      <c r="V262" s="78"/>
      <c r="W262" s="78"/>
      <c r="X262" s="78"/>
      <c r="Y262" s="78"/>
      <c r="Z262" s="78"/>
    </row>
    <row r="263">
      <c r="O263" s="78"/>
      <c r="P263" s="78"/>
      <c r="Q263" s="78"/>
      <c r="R263" s="78"/>
      <c r="S263" s="78"/>
      <c r="T263" s="78"/>
      <c r="U263" s="78"/>
      <c r="V263" s="78"/>
      <c r="W263" s="78"/>
      <c r="X263" s="78"/>
      <c r="Y263" s="78"/>
      <c r="Z263" s="78"/>
    </row>
    <row r="264">
      <c r="O264" s="78"/>
      <c r="P264" s="78"/>
      <c r="Q264" s="78"/>
      <c r="R264" s="78"/>
      <c r="S264" s="78"/>
      <c r="T264" s="78"/>
      <c r="U264" s="78"/>
      <c r="V264" s="78"/>
      <c r="W264" s="78"/>
      <c r="X264" s="78"/>
      <c r="Y264" s="78"/>
      <c r="Z264" s="78"/>
    </row>
    <row r="265">
      <c r="O265" s="78"/>
      <c r="P265" s="78"/>
      <c r="Q265" s="78"/>
      <c r="R265" s="78"/>
      <c r="S265" s="78"/>
      <c r="T265" s="78"/>
      <c r="U265" s="78"/>
      <c r="V265" s="78"/>
      <c r="W265" s="78"/>
      <c r="X265" s="78"/>
      <c r="Y265" s="78"/>
      <c r="Z265" s="78"/>
    </row>
    <row r="266">
      <c r="O266" s="78"/>
      <c r="P266" s="78"/>
      <c r="Q266" s="78"/>
      <c r="R266" s="78"/>
      <c r="S266" s="78"/>
      <c r="T266" s="78"/>
      <c r="U266" s="78"/>
      <c r="V266" s="78"/>
      <c r="W266" s="78"/>
      <c r="X266" s="78"/>
      <c r="Y266" s="78"/>
      <c r="Z266" s="78"/>
    </row>
    <row r="267">
      <c r="O267" s="78"/>
      <c r="P267" s="78"/>
      <c r="Q267" s="78"/>
      <c r="R267" s="78"/>
      <c r="S267" s="78"/>
      <c r="T267" s="78"/>
      <c r="U267" s="78"/>
      <c r="V267" s="78"/>
      <c r="W267" s="78"/>
      <c r="X267" s="78"/>
      <c r="Y267" s="78"/>
      <c r="Z267" s="78"/>
    </row>
    <row r="268">
      <c r="O268" s="78"/>
      <c r="P268" s="78"/>
      <c r="Q268" s="78"/>
      <c r="R268" s="78"/>
      <c r="S268" s="78"/>
      <c r="T268" s="78"/>
      <c r="U268" s="78"/>
      <c r="V268" s="78"/>
      <c r="W268" s="78"/>
      <c r="X268" s="78"/>
      <c r="Y268" s="78"/>
      <c r="Z268" s="78"/>
    </row>
    <row r="269">
      <c r="O269" s="78"/>
      <c r="P269" s="78"/>
      <c r="Q269" s="78"/>
      <c r="R269" s="78"/>
      <c r="S269" s="78"/>
      <c r="T269" s="78"/>
      <c r="U269" s="78"/>
      <c r="V269" s="78"/>
      <c r="W269" s="78"/>
      <c r="X269" s="78"/>
      <c r="Y269" s="78"/>
      <c r="Z269" s="78"/>
    </row>
    <row r="270">
      <c r="O270" s="78"/>
      <c r="P270" s="78"/>
      <c r="Q270" s="78"/>
      <c r="R270" s="78"/>
      <c r="S270" s="78"/>
      <c r="T270" s="78"/>
      <c r="U270" s="78"/>
      <c r="V270" s="78"/>
      <c r="W270" s="78"/>
      <c r="X270" s="78"/>
      <c r="Y270" s="78"/>
      <c r="Z270" s="78"/>
    </row>
    <row r="271">
      <c r="O271" s="78"/>
      <c r="P271" s="78"/>
      <c r="Q271" s="78"/>
      <c r="R271" s="78"/>
      <c r="S271" s="78"/>
      <c r="T271" s="78"/>
      <c r="U271" s="78"/>
      <c r="V271" s="78"/>
      <c r="W271" s="78"/>
      <c r="X271" s="78"/>
      <c r="Y271" s="78"/>
      <c r="Z271" s="78"/>
    </row>
    <row r="272">
      <c r="O272" s="78"/>
      <c r="P272" s="78"/>
      <c r="Q272" s="78"/>
      <c r="R272" s="78"/>
      <c r="S272" s="78"/>
      <c r="T272" s="78"/>
      <c r="U272" s="78"/>
      <c r="V272" s="78"/>
      <c r="W272" s="78"/>
      <c r="X272" s="78"/>
      <c r="Y272" s="78"/>
      <c r="Z272" s="78"/>
    </row>
    <row r="273">
      <c r="O273" s="78"/>
      <c r="P273" s="78"/>
      <c r="Q273" s="78"/>
      <c r="R273" s="78"/>
      <c r="S273" s="78"/>
      <c r="T273" s="78"/>
      <c r="U273" s="78"/>
      <c r="V273" s="78"/>
      <c r="W273" s="78"/>
      <c r="X273" s="78"/>
      <c r="Y273" s="78"/>
      <c r="Z273" s="78"/>
    </row>
    <row r="274">
      <c r="O274" s="78"/>
      <c r="P274" s="78"/>
      <c r="Q274" s="78"/>
      <c r="R274" s="78"/>
      <c r="S274" s="78"/>
      <c r="T274" s="78"/>
      <c r="U274" s="78"/>
      <c r="V274" s="78"/>
      <c r="W274" s="78"/>
      <c r="X274" s="78"/>
      <c r="Y274" s="78"/>
      <c r="Z274" s="78"/>
    </row>
    <row r="275">
      <c r="O275" s="78"/>
      <c r="P275" s="78"/>
      <c r="Q275" s="78"/>
      <c r="R275" s="78"/>
      <c r="S275" s="78"/>
      <c r="T275" s="78"/>
      <c r="U275" s="78"/>
      <c r="V275" s="78"/>
      <c r="W275" s="78"/>
      <c r="X275" s="78"/>
      <c r="Y275" s="78"/>
      <c r="Z275" s="78"/>
    </row>
    <row r="276">
      <c r="O276" s="78"/>
      <c r="P276" s="78"/>
      <c r="Q276" s="78"/>
      <c r="R276" s="78"/>
      <c r="S276" s="78"/>
      <c r="T276" s="78"/>
      <c r="U276" s="78"/>
      <c r="V276" s="78"/>
      <c r="W276" s="78"/>
      <c r="X276" s="78"/>
      <c r="Y276" s="78"/>
      <c r="Z276" s="78"/>
    </row>
    <row r="277">
      <c r="O277" s="78"/>
      <c r="P277" s="78"/>
      <c r="Q277" s="78"/>
      <c r="R277" s="78"/>
      <c r="S277" s="78"/>
      <c r="T277" s="78"/>
      <c r="U277" s="78"/>
      <c r="V277" s="78"/>
      <c r="W277" s="78"/>
      <c r="X277" s="78"/>
      <c r="Y277" s="78"/>
      <c r="Z277" s="78"/>
    </row>
    <row r="278">
      <c r="O278" s="78"/>
      <c r="P278" s="78"/>
      <c r="Q278" s="78"/>
      <c r="R278" s="78"/>
      <c r="S278" s="78"/>
      <c r="T278" s="78"/>
      <c r="U278" s="78"/>
      <c r="V278" s="78"/>
      <c r="W278" s="78"/>
      <c r="X278" s="78"/>
      <c r="Y278" s="78"/>
      <c r="Z278" s="78"/>
    </row>
    <row r="279">
      <c r="O279" s="78"/>
      <c r="P279" s="78"/>
      <c r="Q279" s="78"/>
      <c r="R279" s="78"/>
      <c r="S279" s="78"/>
      <c r="T279" s="78"/>
      <c r="U279" s="78"/>
      <c r="V279" s="78"/>
      <c r="W279" s="78"/>
      <c r="X279" s="78"/>
      <c r="Y279" s="78"/>
      <c r="Z279" s="78"/>
    </row>
    <row r="280">
      <c r="O280" s="78"/>
      <c r="P280" s="78"/>
      <c r="Q280" s="78"/>
      <c r="R280" s="78"/>
      <c r="S280" s="78"/>
      <c r="T280" s="78"/>
      <c r="U280" s="78"/>
      <c r="V280" s="78"/>
      <c r="W280" s="78"/>
      <c r="X280" s="78"/>
      <c r="Y280" s="78"/>
      <c r="Z280" s="78"/>
    </row>
    <row r="281">
      <c r="O281" s="78"/>
      <c r="P281" s="78"/>
      <c r="Q281" s="78"/>
      <c r="R281" s="78"/>
      <c r="S281" s="78"/>
      <c r="T281" s="78"/>
      <c r="U281" s="78"/>
      <c r="V281" s="78"/>
      <c r="W281" s="78"/>
      <c r="X281" s="78"/>
      <c r="Y281" s="78"/>
      <c r="Z281" s="78"/>
    </row>
    <row r="282">
      <c r="O282" s="78"/>
      <c r="P282" s="78"/>
      <c r="Q282" s="78"/>
      <c r="R282" s="78"/>
      <c r="S282" s="78"/>
      <c r="T282" s="78"/>
      <c r="U282" s="78"/>
      <c r="V282" s="78"/>
      <c r="W282" s="78"/>
      <c r="X282" s="78"/>
      <c r="Y282" s="78"/>
      <c r="Z282" s="78"/>
    </row>
    <row r="283">
      <c r="O283" s="78"/>
      <c r="P283" s="78"/>
      <c r="Q283" s="78"/>
      <c r="R283" s="78"/>
      <c r="S283" s="78"/>
      <c r="T283" s="78"/>
      <c r="U283" s="78"/>
      <c r="V283" s="78"/>
      <c r="W283" s="78"/>
      <c r="X283" s="78"/>
      <c r="Y283" s="78"/>
      <c r="Z283" s="78"/>
    </row>
    <row r="284">
      <c r="O284" s="78"/>
      <c r="P284" s="78"/>
      <c r="Q284" s="78"/>
      <c r="R284" s="78"/>
      <c r="S284" s="78"/>
      <c r="T284" s="78"/>
      <c r="U284" s="78"/>
      <c r="V284" s="78"/>
      <c r="W284" s="78"/>
      <c r="X284" s="78"/>
      <c r="Y284" s="78"/>
      <c r="Z284" s="78"/>
    </row>
    <row r="285">
      <c r="O285" s="78"/>
      <c r="P285" s="78"/>
      <c r="Q285" s="78"/>
      <c r="R285" s="78"/>
      <c r="S285" s="78"/>
      <c r="T285" s="78"/>
      <c r="U285" s="78"/>
      <c r="V285" s="78"/>
      <c r="W285" s="78"/>
      <c r="X285" s="78"/>
      <c r="Y285" s="78"/>
      <c r="Z285" s="78"/>
    </row>
    <row r="286">
      <c r="O286" s="78"/>
      <c r="P286" s="78"/>
      <c r="Q286" s="78"/>
      <c r="R286" s="78"/>
      <c r="S286" s="78"/>
      <c r="T286" s="78"/>
      <c r="U286" s="78"/>
      <c r="V286" s="78"/>
      <c r="W286" s="78"/>
      <c r="X286" s="78"/>
      <c r="Y286" s="78"/>
      <c r="Z286" s="78"/>
    </row>
    <row r="287">
      <c r="O287" s="78"/>
      <c r="P287" s="78"/>
      <c r="Q287" s="78"/>
      <c r="R287" s="78"/>
      <c r="S287" s="78"/>
      <c r="T287" s="78"/>
      <c r="U287" s="78"/>
      <c r="V287" s="78"/>
      <c r="W287" s="78"/>
      <c r="X287" s="78"/>
      <c r="Y287" s="78"/>
      <c r="Z287" s="78"/>
    </row>
    <row r="288">
      <c r="O288" s="78"/>
      <c r="P288" s="78"/>
      <c r="Q288" s="78"/>
      <c r="R288" s="78"/>
      <c r="S288" s="78"/>
      <c r="T288" s="78"/>
      <c r="U288" s="78"/>
      <c r="V288" s="78"/>
      <c r="W288" s="78"/>
      <c r="X288" s="78"/>
      <c r="Y288" s="78"/>
      <c r="Z288" s="78"/>
    </row>
    <row r="289">
      <c r="O289" s="78"/>
      <c r="P289" s="78"/>
      <c r="Q289" s="78"/>
      <c r="R289" s="78"/>
      <c r="S289" s="78"/>
      <c r="T289" s="78"/>
      <c r="U289" s="78"/>
      <c r="V289" s="78"/>
      <c r="W289" s="78"/>
      <c r="X289" s="78"/>
      <c r="Y289" s="78"/>
      <c r="Z289" s="78"/>
    </row>
    <row r="290">
      <c r="O290" s="78"/>
      <c r="P290" s="78"/>
      <c r="Q290" s="78"/>
      <c r="R290" s="78"/>
      <c r="S290" s="78"/>
      <c r="T290" s="78"/>
      <c r="U290" s="78"/>
      <c r="V290" s="78"/>
      <c r="W290" s="78"/>
      <c r="X290" s="78"/>
      <c r="Y290" s="78"/>
      <c r="Z290" s="78"/>
    </row>
    <row r="291">
      <c r="O291" s="78"/>
      <c r="P291" s="78"/>
      <c r="Q291" s="78"/>
      <c r="R291" s="78"/>
      <c r="S291" s="78"/>
      <c r="T291" s="78"/>
      <c r="U291" s="78"/>
      <c r="V291" s="78"/>
      <c r="W291" s="78"/>
      <c r="X291" s="78"/>
      <c r="Y291" s="78"/>
      <c r="Z291" s="78"/>
    </row>
    <row r="292">
      <c r="O292" s="78"/>
      <c r="P292" s="78"/>
      <c r="Q292" s="78"/>
      <c r="R292" s="78"/>
      <c r="S292" s="78"/>
      <c r="T292" s="78"/>
      <c r="U292" s="78"/>
      <c r="V292" s="78"/>
      <c r="W292" s="78"/>
      <c r="X292" s="78"/>
      <c r="Y292" s="78"/>
      <c r="Z292" s="78"/>
    </row>
    <row r="293">
      <c r="O293" s="78"/>
      <c r="P293" s="78"/>
      <c r="Q293" s="78"/>
      <c r="R293" s="78"/>
      <c r="S293" s="78"/>
      <c r="T293" s="78"/>
      <c r="U293" s="78"/>
      <c r="V293" s="78"/>
      <c r="W293" s="78"/>
      <c r="X293" s="78"/>
      <c r="Y293" s="78"/>
      <c r="Z293" s="78"/>
    </row>
    <row r="294">
      <c r="O294" s="78"/>
      <c r="P294" s="78"/>
      <c r="Q294" s="78"/>
      <c r="R294" s="78"/>
      <c r="S294" s="78"/>
      <c r="T294" s="78"/>
      <c r="U294" s="78"/>
      <c r="V294" s="78"/>
      <c r="W294" s="78"/>
      <c r="X294" s="78"/>
      <c r="Y294" s="78"/>
      <c r="Z294" s="78"/>
    </row>
    <row r="295">
      <c r="O295" s="78"/>
      <c r="P295" s="78"/>
      <c r="Q295" s="78"/>
      <c r="R295" s="78"/>
      <c r="S295" s="78"/>
      <c r="T295" s="78"/>
      <c r="U295" s="78"/>
      <c r="V295" s="78"/>
      <c r="W295" s="78"/>
      <c r="X295" s="78"/>
      <c r="Y295" s="78"/>
      <c r="Z295" s="78"/>
    </row>
    <row r="296">
      <c r="O296" s="78"/>
      <c r="P296" s="78"/>
      <c r="Q296" s="78"/>
      <c r="R296" s="78"/>
      <c r="S296" s="78"/>
      <c r="T296" s="78"/>
      <c r="U296" s="78"/>
      <c r="V296" s="78"/>
      <c r="W296" s="78"/>
      <c r="X296" s="78"/>
      <c r="Y296" s="78"/>
      <c r="Z296" s="78"/>
    </row>
    <row r="297">
      <c r="O297" s="78"/>
      <c r="P297" s="78"/>
      <c r="Q297" s="78"/>
      <c r="R297" s="78"/>
      <c r="S297" s="78"/>
      <c r="T297" s="78"/>
      <c r="U297" s="78"/>
      <c r="V297" s="78"/>
      <c r="W297" s="78"/>
      <c r="X297" s="78"/>
      <c r="Y297" s="78"/>
      <c r="Z297" s="78"/>
    </row>
    <row r="298">
      <c r="O298" s="78"/>
      <c r="P298" s="78"/>
      <c r="Q298" s="78"/>
      <c r="R298" s="78"/>
      <c r="S298" s="78"/>
      <c r="T298" s="78"/>
      <c r="U298" s="78"/>
      <c r="V298" s="78"/>
      <c r="W298" s="78"/>
      <c r="X298" s="78"/>
      <c r="Y298" s="78"/>
      <c r="Z298" s="78"/>
    </row>
    <row r="299">
      <c r="O299" s="78"/>
      <c r="P299" s="78"/>
      <c r="Q299" s="78"/>
      <c r="R299" s="78"/>
      <c r="S299" s="78"/>
      <c r="T299" s="78"/>
      <c r="U299" s="78"/>
      <c r="V299" s="78"/>
      <c r="W299" s="78"/>
      <c r="X299" s="78"/>
      <c r="Y299" s="78"/>
      <c r="Z299" s="78"/>
    </row>
    <row r="300">
      <c r="O300" s="78"/>
      <c r="P300" s="78"/>
      <c r="Q300" s="78"/>
      <c r="R300" s="78"/>
      <c r="S300" s="78"/>
      <c r="T300" s="78"/>
      <c r="U300" s="78"/>
      <c r="V300" s="78"/>
      <c r="W300" s="78"/>
      <c r="X300" s="78"/>
      <c r="Y300" s="78"/>
      <c r="Z300" s="78"/>
    </row>
    <row r="301">
      <c r="O301" s="78"/>
      <c r="P301" s="78"/>
      <c r="Q301" s="78"/>
      <c r="R301" s="78"/>
      <c r="S301" s="78"/>
      <c r="T301" s="78"/>
      <c r="U301" s="78"/>
      <c r="V301" s="78"/>
      <c r="W301" s="78"/>
      <c r="X301" s="78"/>
      <c r="Y301" s="78"/>
      <c r="Z301" s="78"/>
    </row>
    <row r="302">
      <c r="O302" s="78"/>
      <c r="P302" s="78"/>
      <c r="Q302" s="78"/>
      <c r="R302" s="78"/>
      <c r="S302" s="78"/>
      <c r="T302" s="78"/>
      <c r="U302" s="78"/>
      <c r="V302" s="78"/>
      <c r="W302" s="78"/>
      <c r="X302" s="78"/>
      <c r="Y302" s="78"/>
      <c r="Z302" s="78"/>
    </row>
    <row r="303">
      <c r="O303" s="78"/>
      <c r="P303" s="78"/>
      <c r="Q303" s="78"/>
      <c r="R303" s="78"/>
      <c r="S303" s="78"/>
      <c r="T303" s="78"/>
      <c r="U303" s="78"/>
      <c r="V303" s="78"/>
      <c r="W303" s="78"/>
      <c r="X303" s="78"/>
      <c r="Y303" s="78"/>
      <c r="Z303" s="78"/>
    </row>
    <row r="304">
      <c r="O304" s="78"/>
      <c r="P304" s="78"/>
      <c r="Q304" s="78"/>
      <c r="R304" s="78"/>
      <c r="S304" s="78"/>
      <c r="T304" s="78"/>
      <c r="U304" s="78"/>
      <c r="V304" s="78"/>
      <c r="W304" s="78"/>
      <c r="X304" s="78"/>
      <c r="Y304" s="78"/>
      <c r="Z304" s="78"/>
    </row>
    <row r="305">
      <c r="O305" s="78"/>
      <c r="P305" s="78"/>
      <c r="Q305" s="78"/>
      <c r="R305" s="78"/>
      <c r="S305" s="78"/>
      <c r="T305" s="78"/>
      <c r="U305" s="78"/>
      <c r="V305" s="78"/>
      <c r="W305" s="78"/>
      <c r="X305" s="78"/>
      <c r="Y305" s="78"/>
      <c r="Z305" s="78"/>
    </row>
    <row r="306">
      <c r="O306" s="78"/>
      <c r="P306" s="78"/>
      <c r="Q306" s="78"/>
      <c r="R306" s="78"/>
      <c r="S306" s="78"/>
      <c r="T306" s="78"/>
      <c r="U306" s="78"/>
      <c r="V306" s="78"/>
      <c r="W306" s="78"/>
      <c r="X306" s="78"/>
      <c r="Y306" s="78"/>
      <c r="Z306" s="78"/>
    </row>
    <row r="307">
      <c r="O307" s="78"/>
      <c r="P307" s="78"/>
      <c r="Q307" s="78"/>
      <c r="R307" s="78"/>
      <c r="S307" s="78"/>
      <c r="T307" s="78"/>
      <c r="U307" s="78"/>
      <c r="V307" s="78"/>
      <c r="W307" s="78"/>
      <c r="X307" s="78"/>
      <c r="Y307" s="78"/>
      <c r="Z307" s="78"/>
    </row>
    <row r="308">
      <c r="O308" s="78"/>
      <c r="P308" s="78"/>
      <c r="Q308" s="78"/>
      <c r="R308" s="78"/>
      <c r="S308" s="78"/>
      <c r="T308" s="78"/>
      <c r="U308" s="78"/>
      <c r="V308" s="78"/>
      <c r="W308" s="78"/>
      <c r="X308" s="78"/>
      <c r="Y308" s="78"/>
      <c r="Z308" s="78"/>
    </row>
    <row r="309">
      <c r="O309" s="78"/>
      <c r="P309" s="78"/>
      <c r="Q309" s="78"/>
      <c r="R309" s="78"/>
      <c r="S309" s="78"/>
      <c r="T309" s="78"/>
      <c r="U309" s="78"/>
      <c r="V309" s="78"/>
      <c r="W309" s="78"/>
      <c r="X309" s="78"/>
      <c r="Y309" s="78"/>
      <c r="Z309" s="78"/>
    </row>
    <row r="310">
      <c r="O310" s="78"/>
      <c r="P310" s="78"/>
      <c r="Q310" s="78"/>
      <c r="R310" s="78"/>
      <c r="S310" s="78"/>
      <c r="T310" s="78"/>
      <c r="U310" s="78"/>
      <c r="V310" s="78"/>
      <c r="W310" s="78"/>
      <c r="X310" s="78"/>
      <c r="Y310" s="78"/>
      <c r="Z310" s="78"/>
    </row>
    <row r="311">
      <c r="O311" s="78"/>
      <c r="P311" s="78"/>
      <c r="Q311" s="78"/>
      <c r="R311" s="78"/>
      <c r="S311" s="78"/>
      <c r="T311" s="78"/>
      <c r="U311" s="78"/>
      <c r="V311" s="78"/>
      <c r="W311" s="78"/>
      <c r="X311" s="78"/>
      <c r="Y311" s="78"/>
      <c r="Z311" s="78"/>
    </row>
    <row r="312">
      <c r="O312" s="78"/>
      <c r="P312" s="78"/>
      <c r="Q312" s="78"/>
      <c r="R312" s="78"/>
      <c r="S312" s="78"/>
      <c r="T312" s="78"/>
      <c r="U312" s="78"/>
      <c r="V312" s="78"/>
      <c r="W312" s="78"/>
      <c r="X312" s="78"/>
      <c r="Y312" s="78"/>
      <c r="Z312" s="78"/>
    </row>
    <row r="313">
      <c r="O313" s="78"/>
      <c r="P313" s="78"/>
      <c r="Q313" s="78"/>
      <c r="R313" s="78"/>
      <c r="S313" s="78"/>
      <c r="T313" s="78"/>
      <c r="U313" s="78"/>
      <c r="V313" s="78"/>
      <c r="W313" s="78"/>
      <c r="X313" s="78"/>
      <c r="Y313" s="78"/>
      <c r="Z313" s="78"/>
    </row>
    <row r="314">
      <c r="O314" s="78"/>
      <c r="P314" s="78"/>
      <c r="Q314" s="78"/>
      <c r="R314" s="78"/>
      <c r="S314" s="78"/>
      <c r="T314" s="78"/>
      <c r="U314" s="78"/>
      <c r="V314" s="78"/>
      <c r="W314" s="78"/>
      <c r="X314" s="78"/>
      <c r="Y314" s="78"/>
      <c r="Z314" s="78"/>
    </row>
    <row r="315">
      <c r="O315" s="78"/>
      <c r="P315" s="78"/>
      <c r="Q315" s="78"/>
      <c r="R315" s="78"/>
      <c r="S315" s="78"/>
      <c r="T315" s="78"/>
      <c r="U315" s="78"/>
      <c r="V315" s="78"/>
      <c r="W315" s="78"/>
      <c r="X315" s="78"/>
      <c r="Y315" s="78"/>
      <c r="Z315" s="78"/>
    </row>
    <row r="316">
      <c r="O316" s="78"/>
      <c r="P316" s="78"/>
      <c r="Q316" s="78"/>
      <c r="R316" s="78"/>
      <c r="S316" s="78"/>
      <c r="T316" s="78"/>
      <c r="U316" s="78"/>
      <c r="V316" s="78"/>
      <c r="W316" s="78"/>
      <c r="X316" s="78"/>
      <c r="Y316" s="78"/>
      <c r="Z316" s="78"/>
    </row>
    <row r="317">
      <c r="O317" s="78"/>
      <c r="P317" s="78"/>
      <c r="Q317" s="78"/>
      <c r="R317" s="78"/>
      <c r="S317" s="78"/>
      <c r="T317" s="78"/>
      <c r="U317" s="78"/>
      <c r="V317" s="78"/>
      <c r="W317" s="78"/>
      <c r="X317" s="78"/>
      <c r="Y317" s="78"/>
      <c r="Z317" s="78"/>
    </row>
    <row r="318">
      <c r="O318" s="78"/>
      <c r="P318" s="78"/>
      <c r="Q318" s="78"/>
      <c r="R318" s="78"/>
      <c r="S318" s="78"/>
      <c r="T318" s="78"/>
      <c r="U318" s="78"/>
      <c r="V318" s="78"/>
      <c r="W318" s="78"/>
      <c r="X318" s="78"/>
      <c r="Y318" s="78"/>
      <c r="Z318" s="78"/>
    </row>
    <row r="319">
      <c r="O319" s="78"/>
      <c r="P319" s="78"/>
      <c r="Q319" s="78"/>
      <c r="R319" s="78"/>
      <c r="S319" s="78"/>
      <c r="T319" s="78"/>
      <c r="U319" s="78"/>
      <c r="V319" s="78"/>
      <c r="W319" s="78"/>
      <c r="X319" s="78"/>
      <c r="Y319" s="78"/>
      <c r="Z319" s="78"/>
    </row>
    <row r="320">
      <c r="O320" s="78"/>
      <c r="P320" s="78"/>
      <c r="Q320" s="78"/>
      <c r="R320" s="78"/>
      <c r="S320" s="78"/>
      <c r="T320" s="78"/>
      <c r="U320" s="78"/>
      <c r="V320" s="78"/>
      <c r="W320" s="78"/>
      <c r="X320" s="78"/>
      <c r="Y320" s="78"/>
      <c r="Z320" s="78"/>
    </row>
    <row r="321">
      <c r="O321" s="78"/>
      <c r="P321" s="78"/>
      <c r="Q321" s="78"/>
      <c r="R321" s="78"/>
      <c r="S321" s="78"/>
      <c r="T321" s="78"/>
      <c r="U321" s="78"/>
      <c r="V321" s="78"/>
      <c r="W321" s="78"/>
      <c r="X321" s="78"/>
      <c r="Y321" s="78"/>
      <c r="Z321" s="78"/>
    </row>
    <row r="322">
      <c r="O322" s="78"/>
      <c r="P322" s="78"/>
      <c r="Q322" s="78"/>
      <c r="R322" s="78"/>
      <c r="S322" s="78"/>
      <c r="T322" s="78"/>
      <c r="U322" s="78"/>
      <c r="V322" s="78"/>
      <c r="W322" s="78"/>
      <c r="X322" s="78"/>
      <c r="Y322" s="78"/>
      <c r="Z322" s="78"/>
    </row>
    <row r="323">
      <c r="O323" s="78"/>
      <c r="P323" s="78"/>
      <c r="Q323" s="78"/>
      <c r="R323" s="78"/>
      <c r="S323" s="78"/>
      <c r="T323" s="78"/>
      <c r="U323" s="78"/>
      <c r="V323" s="78"/>
      <c r="W323" s="78"/>
      <c r="X323" s="78"/>
      <c r="Y323" s="78"/>
      <c r="Z323" s="78"/>
    </row>
    <row r="324">
      <c r="O324" s="78"/>
      <c r="P324" s="78"/>
      <c r="Q324" s="78"/>
      <c r="R324" s="78"/>
      <c r="S324" s="78"/>
      <c r="T324" s="78"/>
      <c r="U324" s="78"/>
      <c r="V324" s="78"/>
      <c r="W324" s="78"/>
      <c r="X324" s="78"/>
      <c r="Y324" s="78"/>
      <c r="Z324" s="78"/>
    </row>
    <row r="325">
      <c r="O325" s="78"/>
      <c r="P325" s="78"/>
      <c r="Q325" s="78"/>
      <c r="R325" s="78"/>
      <c r="S325" s="78"/>
      <c r="T325" s="78"/>
      <c r="U325" s="78"/>
      <c r="V325" s="78"/>
      <c r="W325" s="78"/>
      <c r="X325" s="78"/>
      <c r="Y325" s="78"/>
      <c r="Z325" s="78"/>
    </row>
    <row r="326">
      <c r="O326" s="78"/>
      <c r="P326" s="78"/>
      <c r="Q326" s="78"/>
      <c r="R326" s="78"/>
      <c r="S326" s="78"/>
      <c r="T326" s="78"/>
      <c r="U326" s="78"/>
      <c r="V326" s="78"/>
      <c r="W326" s="78"/>
      <c r="X326" s="78"/>
      <c r="Y326" s="78"/>
      <c r="Z326" s="78"/>
    </row>
    <row r="327">
      <c r="O327" s="78"/>
      <c r="P327" s="78"/>
      <c r="Q327" s="78"/>
      <c r="R327" s="78"/>
      <c r="S327" s="78"/>
      <c r="T327" s="78"/>
      <c r="U327" s="78"/>
      <c r="V327" s="78"/>
      <c r="W327" s="78"/>
      <c r="X327" s="78"/>
      <c r="Y327" s="78"/>
      <c r="Z327" s="78"/>
    </row>
    <row r="328">
      <c r="O328" s="78"/>
      <c r="P328" s="78"/>
      <c r="Q328" s="78"/>
      <c r="R328" s="78"/>
      <c r="S328" s="78"/>
      <c r="T328" s="78"/>
      <c r="U328" s="78"/>
      <c r="V328" s="78"/>
      <c r="W328" s="78"/>
      <c r="X328" s="78"/>
      <c r="Y328" s="78"/>
      <c r="Z328" s="78"/>
    </row>
    <row r="329">
      <c r="O329" s="78"/>
      <c r="P329" s="78"/>
      <c r="Q329" s="78"/>
      <c r="R329" s="78"/>
      <c r="S329" s="78"/>
      <c r="T329" s="78"/>
      <c r="U329" s="78"/>
      <c r="V329" s="78"/>
      <c r="W329" s="78"/>
      <c r="X329" s="78"/>
      <c r="Y329" s="78"/>
      <c r="Z329" s="78"/>
    </row>
    <row r="330">
      <c r="O330" s="78"/>
      <c r="P330" s="78"/>
      <c r="Q330" s="78"/>
      <c r="R330" s="78"/>
      <c r="S330" s="78"/>
      <c r="T330" s="78"/>
      <c r="U330" s="78"/>
      <c r="V330" s="78"/>
      <c r="W330" s="78"/>
      <c r="X330" s="78"/>
      <c r="Y330" s="78"/>
      <c r="Z330" s="78"/>
    </row>
    <row r="331">
      <c r="O331" s="78"/>
      <c r="P331" s="78"/>
      <c r="Q331" s="78"/>
      <c r="R331" s="78"/>
      <c r="S331" s="78"/>
      <c r="T331" s="78"/>
      <c r="U331" s="78"/>
      <c r="V331" s="78"/>
      <c r="W331" s="78"/>
      <c r="X331" s="78"/>
      <c r="Y331" s="78"/>
      <c r="Z331" s="78"/>
    </row>
    <row r="332">
      <c r="O332" s="78"/>
      <c r="P332" s="78"/>
      <c r="Q332" s="78"/>
      <c r="R332" s="78"/>
      <c r="S332" s="78"/>
      <c r="T332" s="78"/>
      <c r="U332" s="78"/>
      <c r="V332" s="78"/>
      <c r="W332" s="78"/>
      <c r="X332" s="78"/>
      <c r="Y332" s="78"/>
      <c r="Z332" s="78"/>
    </row>
    <row r="333">
      <c r="O333" s="78"/>
      <c r="P333" s="78"/>
      <c r="Q333" s="78"/>
      <c r="R333" s="78"/>
      <c r="S333" s="78"/>
      <c r="T333" s="78"/>
      <c r="U333" s="78"/>
      <c r="V333" s="78"/>
      <c r="W333" s="78"/>
      <c r="X333" s="78"/>
      <c r="Y333" s="78"/>
      <c r="Z333" s="78"/>
    </row>
    <row r="334">
      <c r="O334" s="78"/>
      <c r="P334" s="78"/>
      <c r="Q334" s="78"/>
      <c r="R334" s="78"/>
      <c r="S334" s="78"/>
      <c r="T334" s="78"/>
      <c r="U334" s="78"/>
      <c r="V334" s="78"/>
      <c r="W334" s="78"/>
      <c r="X334" s="78"/>
      <c r="Y334" s="78"/>
      <c r="Z334" s="78"/>
    </row>
    <row r="335">
      <c r="O335" s="78"/>
      <c r="P335" s="78"/>
      <c r="Q335" s="78"/>
      <c r="R335" s="78"/>
      <c r="S335" s="78"/>
      <c r="T335" s="78"/>
      <c r="U335" s="78"/>
      <c r="V335" s="78"/>
      <c r="W335" s="78"/>
      <c r="X335" s="78"/>
      <c r="Y335" s="78"/>
      <c r="Z335" s="78"/>
    </row>
    <row r="336">
      <c r="O336" s="78"/>
      <c r="P336" s="78"/>
      <c r="Q336" s="78"/>
      <c r="R336" s="78"/>
      <c r="S336" s="78"/>
      <c r="T336" s="78"/>
      <c r="U336" s="78"/>
      <c r="V336" s="78"/>
      <c r="W336" s="78"/>
      <c r="X336" s="78"/>
      <c r="Y336" s="78"/>
      <c r="Z336" s="78"/>
    </row>
    <row r="337">
      <c r="O337" s="78"/>
      <c r="P337" s="78"/>
      <c r="Q337" s="78"/>
      <c r="R337" s="78"/>
      <c r="S337" s="78"/>
      <c r="T337" s="78"/>
      <c r="U337" s="78"/>
      <c r="V337" s="78"/>
      <c r="W337" s="78"/>
      <c r="X337" s="78"/>
      <c r="Y337" s="78"/>
      <c r="Z337" s="78"/>
    </row>
    <row r="338">
      <c r="O338" s="78"/>
      <c r="P338" s="78"/>
      <c r="Q338" s="78"/>
      <c r="R338" s="78"/>
      <c r="S338" s="78"/>
      <c r="T338" s="78"/>
      <c r="U338" s="78"/>
      <c r="V338" s="78"/>
      <c r="W338" s="78"/>
      <c r="X338" s="78"/>
      <c r="Y338" s="78"/>
      <c r="Z338" s="78"/>
    </row>
    <row r="339">
      <c r="O339" s="78"/>
      <c r="P339" s="78"/>
      <c r="Q339" s="78"/>
      <c r="R339" s="78"/>
      <c r="S339" s="78"/>
      <c r="T339" s="78"/>
      <c r="U339" s="78"/>
      <c r="V339" s="78"/>
      <c r="W339" s="78"/>
      <c r="X339" s="78"/>
      <c r="Y339" s="78"/>
      <c r="Z339" s="78"/>
    </row>
    <row r="340">
      <c r="O340" s="78"/>
      <c r="P340" s="78"/>
      <c r="Q340" s="78"/>
      <c r="R340" s="78"/>
      <c r="S340" s="78"/>
      <c r="T340" s="78"/>
      <c r="U340" s="78"/>
      <c r="V340" s="78"/>
      <c r="W340" s="78"/>
      <c r="X340" s="78"/>
      <c r="Y340" s="78"/>
      <c r="Z340" s="78"/>
    </row>
    <row r="341">
      <c r="O341" s="78"/>
      <c r="P341" s="78"/>
      <c r="Q341" s="78"/>
      <c r="R341" s="78"/>
      <c r="S341" s="78"/>
      <c r="T341" s="78"/>
      <c r="U341" s="78"/>
      <c r="V341" s="78"/>
      <c r="W341" s="78"/>
      <c r="X341" s="78"/>
      <c r="Y341" s="78"/>
      <c r="Z341" s="78"/>
    </row>
    <row r="342">
      <c r="O342" s="78"/>
      <c r="P342" s="78"/>
      <c r="Q342" s="78"/>
      <c r="R342" s="78"/>
      <c r="S342" s="78"/>
      <c r="T342" s="78"/>
      <c r="U342" s="78"/>
      <c r="V342" s="78"/>
      <c r="W342" s="78"/>
      <c r="X342" s="78"/>
      <c r="Y342" s="78"/>
      <c r="Z342" s="78"/>
    </row>
    <row r="343">
      <c r="O343" s="78"/>
      <c r="P343" s="78"/>
      <c r="Q343" s="78"/>
      <c r="R343" s="78"/>
      <c r="S343" s="78"/>
      <c r="T343" s="78"/>
      <c r="U343" s="78"/>
      <c r="V343" s="78"/>
      <c r="W343" s="78"/>
      <c r="X343" s="78"/>
      <c r="Y343" s="78"/>
      <c r="Z343" s="78"/>
    </row>
    <row r="344">
      <c r="O344" s="78"/>
      <c r="P344" s="78"/>
      <c r="Q344" s="78"/>
      <c r="R344" s="78"/>
      <c r="S344" s="78"/>
      <c r="T344" s="78"/>
      <c r="U344" s="78"/>
      <c r="V344" s="78"/>
      <c r="W344" s="78"/>
      <c r="X344" s="78"/>
      <c r="Y344" s="78"/>
      <c r="Z344" s="78"/>
    </row>
    <row r="345">
      <c r="O345" s="78"/>
      <c r="P345" s="78"/>
      <c r="Q345" s="78"/>
      <c r="R345" s="78"/>
      <c r="S345" s="78"/>
      <c r="T345" s="78"/>
      <c r="U345" s="78"/>
      <c r="V345" s="78"/>
      <c r="W345" s="78"/>
      <c r="X345" s="78"/>
      <c r="Y345" s="78"/>
      <c r="Z345" s="78"/>
    </row>
    <row r="346">
      <c r="O346" s="78"/>
      <c r="P346" s="78"/>
      <c r="Q346" s="78"/>
      <c r="R346" s="78"/>
      <c r="S346" s="78"/>
      <c r="T346" s="78"/>
      <c r="U346" s="78"/>
      <c r="V346" s="78"/>
      <c r="W346" s="78"/>
      <c r="X346" s="78"/>
      <c r="Y346" s="78"/>
      <c r="Z346" s="78"/>
    </row>
    <row r="347">
      <c r="O347" s="78"/>
      <c r="P347" s="78"/>
      <c r="Q347" s="78"/>
      <c r="R347" s="78"/>
      <c r="S347" s="78"/>
      <c r="T347" s="78"/>
      <c r="U347" s="78"/>
      <c r="V347" s="78"/>
      <c r="W347" s="78"/>
      <c r="X347" s="78"/>
      <c r="Y347" s="78"/>
      <c r="Z347" s="78"/>
    </row>
    <row r="348">
      <c r="O348" s="78"/>
      <c r="P348" s="78"/>
      <c r="Q348" s="78"/>
      <c r="R348" s="78"/>
      <c r="S348" s="78"/>
      <c r="T348" s="78"/>
      <c r="U348" s="78"/>
      <c r="V348" s="78"/>
      <c r="W348" s="78"/>
      <c r="X348" s="78"/>
      <c r="Y348" s="78"/>
      <c r="Z348" s="78"/>
    </row>
    <row r="349">
      <c r="O349" s="78"/>
      <c r="P349" s="78"/>
      <c r="Q349" s="78"/>
      <c r="R349" s="78"/>
      <c r="S349" s="78"/>
      <c r="T349" s="78"/>
      <c r="U349" s="78"/>
      <c r="V349" s="78"/>
      <c r="W349" s="78"/>
      <c r="X349" s="78"/>
      <c r="Y349" s="78"/>
      <c r="Z349" s="78"/>
    </row>
    <row r="350">
      <c r="O350" s="78"/>
      <c r="P350" s="78"/>
      <c r="Q350" s="78"/>
      <c r="R350" s="78"/>
      <c r="S350" s="78"/>
      <c r="T350" s="78"/>
      <c r="U350" s="78"/>
      <c r="V350" s="78"/>
      <c r="W350" s="78"/>
      <c r="X350" s="78"/>
      <c r="Y350" s="78"/>
      <c r="Z350" s="78"/>
    </row>
    <row r="351">
      <c r="O351" s="78"/>
      <c r="P351" s="78"/>
      <c r="Q351" s="78"/>
      <c r="R351" s="78"/>
      <c r="S351" s="78"/>
      <c r="T351" s="78"/>
      <c r="U351" s="78"/>
      <c r="V351" s="78"/>
      <c r="W351" s="78"/>
      <c r="X351" s="78"/>
      <c r="Y351" s="78"/>
      <c r="Z351" s="78"/>
    </row>
    <row r="352">
      <c r="O352" s="78"/>
      <c r="P352" s="78"/>
      <c r="Q352" s="78"/>
      <c r="R352" s="78"/>
      <c r="S352" s="78"/>
      <c r="T352" s="78"/>
      <c r="U352" s="78"/>
      <c r="V352" s="78"/>
      <c r="W352" s="78"/>
      <c r="X352" s="78"/>
      <c r="Y352" s="78"/>
      <c r="Z352" s="78"/>
    </row>
    <row r="353">
      <c r="O353" s="78"/>
      <c r="P353" s="78"/>
      <c r="Q353" s="78"/>
      <c r="R353" s="78"/>
      <c r="S353" s="78"/>
      <c r="T353" s="78"/>
      <c r="U353" s="78"/>
      <c r="V353" s="78"/>
      <c r="W353" s="78"/>
      <c r="X353" s="78"/>
      <c r="Y353" s="78"/>
      <c r="Z353" s="78"/>
    </row>
    <row r="354">
      <c r="O354" s="78"/>
      <c r="P354" s="78"/>
      <c r="Q354" s="78"/>
      <c r="R354" s="78"/>
      <c r="S354" s="78"/>
      <c r="T354" s="78"/>
      <c r="U354" s="78"/>
      <c r="V354" s="78"/>
      <c r="W354" s="78"/>
      <c r="X354" s="78"/>
      <c r="Y354" s="78"/>
      <c r="Z354" s="78"/>
    </row>
    <row r="355">
      <c r="O355" s="78"/>
      <c r="P355" s="78"/>
      <c r="Q355" s="78"/>
      <c r="R355" s="78"/>
      <c r="S355" s="78"/>
      <c r="T355" s="78"/>
      <c r="U355" s="78"/>
      <c r="V355" s="78"/>
      <c r="W355" s="78"/>
      <c r="X355" s="78"/>
      <c r="Y355" s="78"/>
      <c r="Z355" s="78"/>
    </row>
    <row r="356">
      <c r="O356" s="78"/>
      <c r="P356" s="78"/>
      <c r="Q356" s="78"/>
      <c r="R356" s="78"/>
      <c r="S356" s="78"/>
      <c r="T356" s="78"/>
      <c r="U356" s="78"/>
      <c r="V356" s="78"/>
      <c r="W356" s="78"/>
      <c r="X356" s="78"/>
      <c r="Y356" s="78"/>
      <c r="Z356" s="78"/>
    </row>
    <row r="357">
      <c r="O357" s="78"/>
      <c r="P357" s="78"/>
      <c r="Q357" s="78"/>
      <c r="R357" s="78"/>
      <c r="S357" s="78"/>
      <c r="T357" s="78"/>
      <c r="U357" s="78"/>
      <c r="V357" s="78"/>
      <c r="W357" s="78"/>
      <c r="X357" s="78"/>
      <c r="Y357" s="78"/>
      <c r="Z357" s="78"/>
    </row>
    <row r="358">
      <c r="O358" s="78"/>
      <c r="P358" s="78"/>
      <c r="Q358" s="78"/>
      <c r="R358" s="78"/>
      <c r="S358" s="78"/>
      <c r="T358" s="78"/>
      <c r="U358" s="78"/>
      <c r="V358" s="78"/>
      <c r="W358" s="78"/>
      <c r="X358" s="78"/>
      <c r="Y358" s="78"/>
      <c r="Z358" s="78"/>
    </row>
    <row r="359">
      <c r="O359" s="78"/>
      <c r="P359" s="78"/>
      <c r="Q359" s="78"/>
      <c r="R359" s="78"/>
      <c r="S359" s="78"/>
      <c r="T359" s="78"/>
      <c r="U359" s="78"/>
      <c r="V359" s="78"/>
      <c r="W359" s="78"/>
      <c r="X359" s="78"/>
      <c r="Y359" s="78"/>
      <c r="Z359" s="78"/>
    </row>
    <row r="360">
      <c r="O360" s="78"/>
      <c r="P360" s="78"/>
      <c r="Q360" s="78"/>
      <c r="R360" s="78"/>
      <c r="S360" s="78"/>
      <c r="T360" s="78"/>
      <c r="U360" s="78"/>
      <c r="V360" s="78"/>
      <c r="W360" s="78"/>
      <c r="X360" s="78"/>
      <c r="Y360" s="78"/>
      <c r="Z360" s="78"/>
    </row>
    <row r="361">
      <c r="O361" s="78"/>
      <c r="P361" s="78"/>
      <c r="Q361" s="78"/>
      <c r="R361" s="78"/>
      <c r="S361" s="78"/>
      <c r="T361" s="78"/>
      <c r="U361" s="78"/>
      <c r="V361" s="78"/>
      <c r="W361" s="78"/>
      <c r="X361" s="78"/>
      <c r="Y361" s="78"/>
      <c r="Z361" s="78"/>
    </row>
    <row r="362">
      <c r="O362" s="78"/>
      <c r="P362" s="78"/>
      <c r="Q362" s="78"/>
      <c r="R362" s="78"/>
      <c r="S362" s="78"/>
      <c r="T362" s="78"/>
      <c r="U362" s="78"/>
      <c r="V362" s="78"/>
      <c r="W362" s="78"/>
      <c r="X362" s="78"/>
      <c r="Y362" s="78"/>
      <c r="Z362" s="78"/>
    </row>
    <row r="363">
      <c r="O363" s="78"/>
      <c r="P363" s="78"/>
      <c r="Q363" s="78"/>
      <c r="R363" s="78"/>
      <c r="S363" s="78"/>
      <c r="T363" s="78"/>
      <c r="U363" s="78"/>
      <c r="V363" s="78"/>
      <c r="W363" s="78"/>
      <c r="X363" s="78"/>
      <c r="Y363" s="78"/>
      <c r="Z363" s="78"/>
    </row>
    <row r="364">
      <c r="O364" s="78"/>
      <c r="P364" s="78"/>
      <c r="Q364" s="78"/>
      <c r="R364" s="78"/>
      <c r="S364" s="78"/>
      <c r="T364" s="78"/>
      <c r="U364" s="78"/>
      <c r="V364" s="78"/>
      <c r="W364" s="78"/>
      <c r="X364" s="78"/>
      <c r="Y364" s="78"/>
      <c r="Z364" s="78"/>
    </row>
    <row r="365">
      <c r="O365" s="78"/>
      <c r="P365" s="78"/>
      <c r="Q365" s="78"/>
      <c r="R365" s="78"/>
      <c r="S365" s="78"/>
      <c r="T365" s="78"/>
      <c r="U365" s="78"/>
      <c r="V365" s="78"/>
      <c r="W365" s="78"/>
      <c r="X365" s="78"/>
      <c r="Y365" s="78"/>
      <c r="Z365" s="78"/>
    </row>
    <row r="366">
      <c r="O366" s="78"/>
      <c r="P366" s="78"/>
      <c r="Q366" s="78"/>
      <c r="R366" s="78"/>
      <c r="S366" s="78"/>
      <c r="T366" s="78"/>
      <c r="U366" s="78"/>
      <c r="V366" s="78"/>
      <c r="W366" s="78"/>
      <c r="X366" s="78"/>
      <c r="Y366" s="78"/>
      <c r="Z366" s="78"/>
    </row>
    <row r="367">
      <c r="O367" s="78"/>
      <c r="P367" s="78"/>
      <c r="Q367" s="78"/>
      <c r="R367" s="78"/>
      <c r="S367" s="78"/>
      <c r="T367" s="78"/>
      <c r="U367" s="78"/>
      <c r="V367" s="78"/>
      <c r="W367" s="78"/>
      <c r="X367" s="78"/>
      <c r="Y367" s="78"/>
      <c r="Z367" s="78"/>
    </row>
    <row r="368">
      <c r="O368" s="78"/>
      <c r="P368" s="78"/>
      <c r="Q368" s="78"/>
      <c r="R368" s="78"/>
      <c r="S368" s="78"/>
      <c r="T368" s="78"/>
      <c r="U368" s="78"/>
      <c r="V368" s="78"/>
      <c r="W368" s="78"/>
      <c r="X368" s="78"/>
      <c r="Y368" s="78"/>
      <c r="Z368" s="78"/>
    </row>
    <row r="369">
      <c r="O369" s="78"/>
      <c r="P369" s="78"/>
      <c r="Q369" s="78"/>
      <c r="R369" s="78"/>
      <c r="S369" s="78"/>
      <c r="T369" s="78"/>
      <c r="U369" s="78"/>
      <c r="V369" s="78"/>
      <c r="W369" s="78"/>
      <c r="X369" s="78"/>
      <c r="Y369" s="78"/>
      <c r="Z369" s="78"/>
    </row>
    <row r="370">
      <c r="O370" s="78"/>
      <c r="P370" s="78"/>
      <c r="Q370" s="78"/>
      <c r="R370" s="78"/>
      <c r="S370" s="78"/>
      <c r="T370" s="78"/>
      <c r="U370" s="78"/>
      <c r="V370" s="78"/>
      <c r="W370" s="78"/>
      <c r="X370" s="78"/>
      <c r="Y370" s="78"/>
      <c r="Z370" s="78"/>
    </row>
    <row r="371">
      <c r="O371" s="78"/>
      <c r="P371" s="78"/>
      <c r="Q371" s="78"/>
      <c r="R371" s="78"/>
      <c r="S371" s="78"/>
      <c r="T371" s="78"/>
      <c r="U371" s="78"/>
      <c r="V371" s="78"/>
      <c r="W371" s="78"/>
      <c r="X371" s="78"/>
      <c r="Y371" s="78"/>
      <c r="Z371" s="78"/>
    </row>
    <row r="372">
      <c r="O372" s="78"/>
      <c r="P372" s="78"/>
      <c r="Q372" s="78"/>
      <c r="R372" s="78"/>
      <c r="S372" s="78"/>
      <c r="T372" s="78"/>
      <c r="U372" s="78"/>
      <c r="V372" s="78"/>
      <c r="W372" s="78"/>
      <c r="X372" s="78"/>
      <c r="Y372" s="78"/>
      <c r="Z372" s="78"/>
    </row>
    <row r="373">
      <c r="O373" s="78"/>
      <c r="P373" s="78"/>
      <c r="Q373" s="78"/>
      <c r="R373" s="78"/>
      <c r="S373" s="78"/>
      <c r="T373" s="78"/>
      <c r="U373" s="78"/>
      <c r="V373" s="78"/>
      <c r="W373" s="78"/>
      <c r="X373" s="78"/>
      <c r="Y373" s="78"/>
      <c r="Z373" s="78"/>
    </row>
    <row r="374">
      <c r="O374" s="78"/>
      <c r="P374" s="78"/>
      <c r="Q374" s="78"/>
      <c r="R374" s="78"/>
      <c r="S374" s="78"/>
      <c r="T374" s="78"/>
      <c r="U374" s="78"/>
      <c r="V374" s="78"/>
      <c r="W374" s="78"/>
      <c r="X374" s="78"/>
      <c r="Y374" s="78"/>
      <c r="Z374" s="78"/>
    </row>
    <row r="375">
      <c r="O375" s="78"/>
      <c r="P375" s="78"/>
      <c r="Q375" s="78"/>
      <c r="R375" s="78"/>
      <c r="S375" s="78"/>
      <c r="T375" s="78"/>
      <c r="U375" s="78"/>
      <c r="V375" s="78"/>
      <c r="W375" s="78"/>
      <c r="X375" s="78"/>
      <c r="Y375" s="78"/>
      <c r="Z375" s="78"/>
    </row>
    <row r="376">
      <c r="O376" s="78"/>
      <c r="P376" s="78"/>
      <c r="Q376" s="78"/>
      <c r="R376" s="78"/>
      <c r="S376" s="78"/>
      <c r="T376" s="78"/>
      <c r="U376" s="78"/>
      <c r="V376" s="78"/>
      <c r="W376" s="78"/>
      <c r="X376" s="78"/>
      <c r="Y376" s="78"/>
      <c r="Z376" s="78"/>
    </row>
    <row r="377">
      <c r="O377" s="78"/>
      <c r="P377" s="78"/>
      <c r="Q377" s="78"/>
      <c r="R377" s="78"/>
      <c r="S377" s="78"/>
      <c r="T377" s="78"/>
      <c r="U377" s="78"/>
      <c r="V377" s="78"/>
      <c r="W377" s="78"/>
      <c r="X377" s="78"/>
      <c r="Y377" s="78"/>
      <c r="Z377" s="78"/>
    </row>
    <row r="378">
      <c r="O378" s="78"/>
      <c r="P378" s="78"/>
      <c r="Q378" s="78"/>
      <c r="R378" s="78"/>
      <c r="S378" s="78"/>
      <c r="T378" s="78"/>
      <c r="U378" s="78"/>
      <c r="V378" s="78"/>
      <c r="W378" s="78"/>
      <c r="X378" s="78"/>
      <c r="Y378" s="78"/>
      <c r="Z378" s="78"/>
    </row>
    <row r="379">
      <c r="O379" s="78"/>
      <c r="P379" s="78"/>
      <c r="Q379" s="78"/>
      <c r="R379" s="78"/>
      <c r="S379" s="78"/>
      <c r="T379" s="78"/>
      <c r="U379" s="78"/>
      <c r="V379" s="78"/>
      <c r="W379" s="78"/>
      <c r="X379" s="78"/>
      <c r="Y379" s="78"/>
      <c r="Z379" s="78"/>
    </row>
    <row r="380">
      <c r="O380" s="78"/>
      <c r="P380" s="78"/>
      <c r="Q380" s="78"/>
      <c r="R380" s="78"/>
      <c r="S380" s="78"/>
      <c r="T380" s="78"/>
      <c r="U380" s="78"/>
      <c r="V380" s="78"/>
      <c r="W380" s="78"/>
      <c r="X380" s="78"/>
      <c r="Y380" s="78"/>
      <c r="Z380" s="78"/>
    </row>
    <row r="381">
      <c r="O381" s="78"/>
      <c r="P381" s="78"/>
      <c r="Q381" s="78"/>
      <c r="R381" s="78"/>
      <c r="S381" s="78"/>
      <c r="T381" s="78"/>
      <c r="U381" s="78"/>
      <c r="V381" s="78"/>
      <c r="W381" s="78"/>
      <c r="X381" s="78"/>
      <c r="Y381" s="78"/>
      <c r="Z381" s="78"/>
    </row>
    <row r="382">
      <c r="O382" s="78"/>
      <c r="P382" s="78"/>
      <c r="Q382" s="78"/>
      <c r="R382" s="78"/>
      <c r="S382" s="78"/>
      <c r="T382" s="78"/>
      <c r="U382" s="78"/>
      <c r="V382" s="78"/>
      <c r="W382" s="78"/>
      <c r="X382" s="78"/>
      <c r="Y382" s="78"/>
      <c r="Z382" s="78"/>
    </row>
    <row r="383">
      <c r="O383" s="78"/>
      <c r="P383" s="78"/>
      <c r="Q383" s="78"/>
      <c r="R383" s="78"/>
      <c r="S383" s="78"/>
      <c r="T383" s="78"/>
      <c r="U383" s="78"/>
      <c r="V383" s="78"/>
      <c r="W383" s="78"/>
      <c r="X383" s="78"/>
      <c r="Y383" s="78"/>
      <c r="Z383" s="78"/>
    </row>
    <row r="384">
      <c r="O384" s="78"/>
      <c r="P384" s="78"/>
      <c r="Q384" s="78"/>
      <c r="R384" s="78"/>
      <c r="S384" s="78"/>
      <c r="T384" s="78"/>
      <c r="U384" s="78"/>
      <c r="V384" s="78"/>
      <c r="W384" s="78"/>
      <c r="X384" s="78"/>
      <c r="Y384" s="78"/>
      <c r="Z384" s="78"/>
    </row>
    <row r="385">
      <c r="O385" s="78"/>
      <c r="P385" s="78"/>
      <c r="Q385" s="78"/>
      <c r="R385" s="78"/>
      <c r="S385" s="78"/>
      <c r="T385" s="78"/>
      <c r="U385" s="78"/>
      <c r="V385" s="78"/>
      <c r="W385" s="78"/>
      <c r="X385" s="78"/>
      <c r="Y385" s="78"/>
      <c r="Z385" s="78"/>
    </row>
    <row r="386">
      <c r="O386" s="78"/>
      <c r="P386" s="78"/>
      <c r="Q386" s="78"/>
      <c r="R386" s="78"/>
      <c r="S386" s="78"/>
      <c r="T386" s="78"/>
      <c r="U386" s="78"/>
      <c r="V386" s="78"/>
      <c r="W386" s="78"/>
      <c r="X386" s="78"/>
      <c r="Y386" s="78"/>
      <c r="Z386" s="78"/>
    </row>
    <row r="387">
      <c r="O387" s="78"/>
      <c r="P387" s="78"/>
      <c r="Q387" s="78"/>
      <c r="R387" s="78"/>
      <c r="S387" s="78"/>
      <c r="T387" s="78"/>
      <c r="U387" s="78"/>
      <c r="V387" s="78"/>
      <c r="W387" s="78"/>
      <c r="X387" s="78"/>
      <c r="Y387" s="78"/>
      <c r="Z387" s="78"/>
    </row>
    <row r="388">
      <c r="O388" s="78"/>
      <c r="P388" s="78"/>
      <c r="Q388" s="78"/>
      <c r="R388" s="78"/>
      <c r="S388" s="78"/>
      <c r="T388" s="78"/>
      <c r="U388" s="78"/>
      <c r="V388" s="78"/>
      <c r="W388" s="78"/>
      <c r="X388" s="78"/>
      <c r="Y388" s="78"/>
      <c r="Z388" s="78"/>
    </row>
    <row r="389">
      <c r="O389" s="78"/>
      <c r="P389" s="78"/>
      <c r="Q389" s="78"/>
      <c r="R389" s="78"/>
      <c r="S389" s="78"/>
      <c r="T389" s="78"/>
      <c r="U389" s="78"/>
      <c r="V389" s="78"/>
      <c r="W389" s="78"/>
      <c r="X389" s="78"/>
      <c r="Y389" s="78"/>
      <c r="Z389" s="78"/>
    </row>
    <row r="390">
      <c r="O390" s="78"/>
      <c r="P390" s="78"/>
      <c r="Q390" s="78"/>
      <c r="R390" s="78"/>
      <c r="S390" s="78"/>
      <c r="T390" s="78"/>
      <c r="U390" s="78"/>
      <c r="V390" s="78"/>
      <c r="W390" s="78"/>
      <c r="X390" s="78"/>
      <c r="Y390" s="78"/>
      <c r="Z390" s="78"/>
    </row>
    <row r="391">
      <c r="O391" s="78"/>
      <c r="P391" s="78"/>
      <c r="Q391" s="78"/>
      <c r="R391" s="78"/>
      <c r="S391" s="78"/>
      <c r="T391" s="78"/>
      <c r="U391" s="78"/>
      <c r="V391" s="78"/>
      <c r="W391" s="78"/>
      <c r="X391" s="78"/>
      <c r="Y391" s="78"/>
      <c r="Z391" s="78"/>
    </row>
    <row r="392">
      <c r="O392" s="78"/>
      <c r="P392" s="78"/>
      <c r="Q392" s="78"/>
      <c r="R392" s="78"/>
      <c r="S392" s="78"/>
      <c r="T392" s="78"/>
      <c r="U392" s="78"/>
      <c r="V392" s="78"/>
      <c r="W392" s="78"/>
      <c r="X392" s="78"/>
      <c r="Y392" s="78"/>
      <c r="Z392" s="78"/>
    </row>
    <row r="393">
      <c r="O393" s="78"/>
      <c r="P393" s="78"/>
      <c r="Q393" s="78"/>
      <c r="R393" s="78"/>
      <c r="S393" s="78"/>
      <c r="T393" s="78"/>
      <c r="U393" s="78"/>
      <c r="V393" s="78"/>
      <c r="W393" s="78"/>
      <c r="X393" s="78"/>
      <c r="Y393" s="78"/>
      <c r="Z393" s="78"/>
    </row>
    <row r="394">
      <c r="O394" s="78"/>
      <c r="P394" s="78"/>
      <c r="Q394" s="78"/>
      <c r="R394" s="78"/>
      <c r="S394" s="78"/>
      <c r="T394" s="78"/>
      <c r="U394" s="78"/>
      <c r="V394" s="78"/>
      <c r="W394" s="78"/>
      <c r="X394" s="78"/>
      <c r="Y394" s="78"/>
      <c r="Z394" s="78"/>
    </row>
    <row r="395">
      <c r="O395" s="78"/>
      <c r="P395" s="78"/>
      <c r="Q395" s="78"/>
      <c r="R395" s="78"/>
      <c r="S395" s="78"/>
      <c r="T395" s="78"/>
      <c r="U395" s="78"/>
      <c r="V395" s="78"/>
      <c r="W395" s="78"/>
      <c r="X395" s="78"/>
      <c r="Y395" s="78"/>
      <c r="Z395" s="78"/>
    </row>
    <row r="396">
      <c r="O396" s="78"/>
      <c r="P396" s="78"/>
      <c r="Q396" s="78"/>
      <c r="R396" s="78"/>
      <c r="S396" s="78"/>
      <c r="T396" s="78"/>
      <c r="U396" s="78"/>
      <c r="V396" s="78"/>
      <c r="W396" s="78"/>
      <c r="X396" s="78"/>
      <c r="Y396" s="78"/>
      <c r="Z396" s="78"/>
    </row>
    <row r="397">
      <c r="O397" s="78"/>
      <c r="P397" s="78"/>
      <c r="Q397" s="78"/>
      <c r="R397" s="78"/>
      <c r="S397" s="78"/>
      <c r="T397" s="78"/>
      <c r="U397" s="78"/>
      <c r="V397" s="78"/>
      <c r="W397" s="78"/>
      <c r="X397" s="78"/>
      <c r="Y397" s="78"/>
      <c r="Z397" s="78"/>
    </row>
    <row r="398">
      <c r="O398" s="78"/>
      <c r="P398" s="78"/>
      <c r="Q398" s="78"/>
      <c r="R398" s="78"/>
      <c r="S398" s="78"/>
      <c r="T398" s="78"/>
      <c r="U398" s="78"/>
      <c r="V398" s="78"/>
      <c r="W398" s="78"/>
      <c r="X398" s="78"/>
      <c r="Y398" s="78"/>
      <c r="Z398" s="78"/>
    </row>
    <row r="399">
      <c r="O399" s="78"/>
      <c r="P399" s="78"/>
      <c r="Q399" s="78"/>
      <c r="R399" s="78"/>
      <c r="S399" s="78"/>
      <c r="T399" s="78"/>
      <c r="U399" s="78"/>
      <c r="V399" s="78"/>
      <c r="W399" s="78"/>
      <c r="X399" s="78"/>
      <c r="Y399" s="78"/>
      <c r="Z399" s="78"/>
    </row>
    <row r="400">
      <c r="O400" s="78"/>
      <c r="P400" s="78"/>
      <c r="Q400" s="78"/>
      <c r="R400" s="78"/>
      <c r="S400" s="78"/>
      <c r="T400" s="78"/>
      <c r="U400" s="78"/>
      <c r="V400" s="78"/>
      <c r="W400" s="78"/>
      <c r="X400" s="78"/>
      <c r="Y400" s="78"/>
      <c r="Z400" s="78"/>
    </row>
    <row r="401">
      <c r="O401" s="78"/>
      <c r="P401" s="78"/>
      <c r="Q401" s="78"/>
      <c r="R401" s="78"/>
      <c r="S401" s="78"/>
      <c r="T401" s="78"/>
      <c r="U401" s="78"/>
      <c r="V401" s="78"/>
      <c r="W401" s="78"/>
      <c r="X401" s="78"/>
      <c r="Y401" s="78"/>
      <c r="Z401" s="78"/>
    </row>
    <row r="402">
      <c r="O402" s="78"/>
      <c r="P402" s="78"/>
      <c r="Q402" s="78"/>
      <c r="R402" s="78"/>
      <c r="S402" s="78"/>
      <c r="T402" s="78"/>
      <c r="U402" s="78"/>
      <c r="V402" s="78"/>
      <c r="W402" s="78"/>
      <c r="X402" s="78"/>
      <c r="Y402" s="78"/>
      <c r="Z402" s="78"/>
    </row>
    <row r="403">
      <c r="O403" s="78"/>
      <c r="P403" s="78"/>
      <c r="Q403" s="78"/>
      <c r="R403" s="78"/>
      <c r="S403" s="78"/>
      <c r="T403" s="78"/>
      <c r="U403" s="78"/>
      <c r="V403" s="78"/>
      <c r="W403" s="78"/>
      <c r="X403" s="78"/>
      <c r="Y403" s="78"/>
      <c r="Z403" s="78"/>
    </row>
    <row r="404">
      <c r="O404" s="78"/>
      <c r="P404" s="78"/>
      <c r="Q404" s="78"/>
      <c r="R404" s="78"/>
      <c r="S404" s="78"/>
      <c r="T404" s="78"/>
      <c r="U404" s="78"/>
      <c r="V404" s="78"/>
      <c r="W404" s="78"/>
      <c r="X404" s="78"/>
      <c r="Y404" s="78"/>
      <c r="Z404" s="78"/>
    </row>
    <row r="405">
      <c r="O405" s="78"/>
      <c r="P405" s="78"/>
      <c r="Q405" s="78"/>
      <c r="R405" s="78"/>
      <c r="S405" s="78"/>
      <c r="T405" s="78"/>
      <c r="U405" s="78"/>
      <c r="V405" s="78"/>
      <c r="W405" s="78"/>
      <c r="X405" s="78"/>
      <c r="Y405" s="78"/>
      <c r="Z405" s="78"/>
    </row>
    <row r="406">
      <c r="O406" s="78"/>
      <c r="P406" s="78"/>
      <c r="Q406" s="78"/>
      <c r="R406" s="78"/>
      <c r="S406" s="78"/>
      <c r="T406" s="78"/>
      <c r="U406" s="78"/>
      <c r="V406" s="78"/>
      <c r="W406" s="78"/>
      <c r="X406" s="78"/>
      <c r="Y406" s="78"/>
      <c r="Z406" s="78"/>
    </row>
    <row r="407">
      <c r="O407" s="78"/>
      <c r="P407" s="78"/>
      <c r="Q407" s="78"/>
      <c r="R407" s="78"/>
      <c r="S407" s="78"/>
      <c r="T407" s="78"/>
      <c r="U407" s="78"/>
      <c r="V407" s="78"/>
      <c r="W407" s="78"/>
      <c r="X407" s="78"/>
      <c r="Y407" s="78"/>
      <c r="Z407" s="78"/>
    </row>
    <row r="408">
      <c r="O408" s="78"/>
      <c r="P408" s="78"/>
      <c r="Q408" s="78"/>
      <c r="R408" s="78"/>
      <c r="S408" s="78"/>
      <c r="T408" s="78"/>
      <c r="U408" s="78"/>
      <c r="V408" s="78"/>
      <c r="W408" s="78"/>
      <c r="X408" s="78"/>
      <c r="Y408" s="78"/>
      <c r="Z408" s="78"/>
    </row>
    <row r="409">
      <c r="O409" s="78"/>
      <c r="P409" s="78"/>
      <c r="Q409" s="78"/>
      <c r="R409" s="78"/>
      <c r="S409" s="78"/>
      <c r="T409" s="78"/>
      <c r="U409" s="78"/>
      <c r="V409" s="78"/>
      <c r="W409" s="78"/>
      <c r="X409" s="78"/>
      <c r="Y409" s="78"/>
      <c r="Z409" s="78"/>
    </row>
    <row r="410">
      <c r="O410" s="78"/>
      <c r="P410" s="78"/>
      <c r="Q410" s="78"/>
      <c r="R410" s="78"/>
      <c r="S410" s="78"/>
      <c r="T410" s="78"/>
      <c r="U410" s="78"/>
      <c r="V410" s="78"/>
      <c r="W410" s="78"/>
      <c r="X410" s="78"/>
      <c r="Y410" s="78"/>
      <c r="Z410" s="78"/>
    </row>
    <row r="411">
      <c r="O411" s="78"/>
      <c r="P411" s="78"/>
      <c r="Q411" s="78"/>
      <c r="R411" s="78"/>
      <c r="S411" s="78"/>
      <c r="T411" s="78"/>
      <c r="U411" s="78"/>
      <c r="V411" s="78"/>
      <c r="W411" s="78"/>
      <c r="X411" s="78"/>
      <c r="Y411" s="78"/>
      <c r="Z411" s="78"/>
    </row>
    <row r="412">
      <c r="O412" s="78"/>
      <c r="P412" s="78"/>
      <c r="Q412" s="78"/>
      <c r="R412" s="78"/>
      <c r="S412" s="78"/>
      <c r="T412" s="78"/>
      <c r="U412" s="78"/>
      <c r="V412" s="78"/>
      <c r="W412" s="78"/>
      <c r="X412" s="78"/>
      <c r="Y412" s="78"/>
      <c r="Z412" s="78"/>
    </row>
    <row r="413">
      <c r="O413" s="78"/>
      <c r="P413" s="78"/>
      <c r="Q413" s="78"/>
      <c r="R413" s="78"/>
      <c r="S413" s="78"/>
      <c r="T413" s="78"/>
      <c r="U413" s="78"/>
      <c r="V413" s="78"/>
      <c r="W413" s="78"/>
      <c r="X413" s="78"/>
      <c r="Y413" s="78"/>
      <c r="Z413" s="78"/>
    </row>
    <row r="414">
      <c r="O414" s="78"/>
      <c r="P414" s="78"/>
      <c r="Q414" s="78"/>
      <c r="R414" s="78"/>
      <c r="S414" s="78"/>
      <c r="T414" s="78"/>
      <c r="U414" s="78"/>
      <c r="V414" s="78"/>
      <c r="W414" s="78"/>
      <c r="X414" s="78"/>
      <c r="Y414" s="78"/>
      <c r="Z414" s="78"/>
    </row>
    <row r="415">
      <c r="O415" s="78"/>
      <c r="P415" s="78"/>
      <c r="Q415" s="78"/>
      <c r="R415" s="78"/>
      <c r="S415" s="78"/>
      <c r="T415" s="78"/>
      <c r="U415" s="78"/>
      <c r="V415" s="78"/>
      <c r="W415" s="78"/>
      <c r="X415" s="78"/>
      <c r="Y415" s="78"/>
      <c r="Z415" s="78"/>
    </row>
    <row r="416">
      <c r="O416" s="78"/>
      <c r="P416" s="78"/>
      <c r="Q416" s="78"/>
      <c r="R416" s="78"/>
      <c r="S416" s="78"/>
      <c r="T416" s="78"/>
      <c r="U416" s="78"/>
      <c r="V416" s="78"/>
      <c r="W416" s="78"/>
      <c r="X416" s="78"/>
      <c r="Y416" s="78"/>
      <c r="Z416" s="78"/>
    </row>
    <row r="417">
      <c r="O417" s="78"/>
      <c r="P417" s="78"/>
      <c r="Q417" s="78"/>
      <c r="R417" s="78"/>
      <c r="S417" s="78"/>
      <c r="T417" s="78"/>
      <c r="U417" s="78"/>
      <c r="V417" s="78"/>
      <c r="W417" s="78"/>
      <c r="X417" s="78"/>
      <c r="Y417" s="78"/>
      <c r="Z417" s="78"/>
    </row>
    <row r="418">
      <c r="O418" s="78"/>
      <c r="P418" s="78"/>
      <c r="Q418" s="78"/>
      <c r="R418" s="78"/>
      <c r="S418" s="78"/>
      <c r="T418" s="78"/>
      <c r="U418" s="78"/>
      <c r="V418" s="78"/>
      <c r="W418" s="78"/>
      <c r="X418" s="78"/>
      <c r="Y418" s="78"/>
      <c r="Z418" s="78"/>
    </row>
    <row r="419">
      <c r="O419" s="78"/>
      <c r="P419" s="78"/>
      <c r="Q419" s="78"/>
      <c r="R419" s="78"/>
      <c r="S419" s="78"/>
      <c r="T419" s="78"/>
      <c r="U419" s="78"/>
      <c r="V419" s="78"/>
      <c r="W419" s="78"/>
      <c r="X419" s="78"/>
      <c r="Y419" s="78"/>
      <c r="Z419" s="78"/>
    </row>
    <row r="420">
      <c r="O420" s="78"/>
      <c r="P420" s="78"/>
      <c r="Q420" s="78"/>
      <c r="R420" s="78"/>
      <c r="S420" s="78"/>
      <c r="T420" s="78"/>
      <c r="U420" s="78"/>
      <c r="V420" s="78"/>
      <c r="W420" s="78"/>
      <c r="X420" s="78"/>
      <c r="Y420" s="78"/>
      <c r="Z420" s="78"/>
    </row>
    <row r="421">
      <c r="O421" s="78"/>
      <c r="P421" s="78"/>
      <c r="Q421" s="78"/>
      <c r="R421" s="78"/>
      <c r="S421" s="78"/>
      <c r="T421" s="78"/>
      <c r="U421" s="78"/>
      <c r="V421" s="78"/>
      <c r="W421" s="78"/>
      <c r="X421" s="78"/>
      <c r="Y421" s="78"/>
      <c r="Z421" s="78"/>
    </row>
    <row r="422">
      <c r="O422" s="78"/>
      <c r="P422" s="78"/>
      <c r="Q422" s="78"/>
      <c r="R422" s="78"/>
      <c r="S422" s="78"/>
      <c r="T422" s="78"/>
      <c r="U422" s="78"/>
      <c r="V422" s="78"/>
      <c r="W422" s="78"/>
      <c r="X422" s="78"/>
      <c r="Y422" s="78"/>
      <c r="Z422" s="78"/>
    </row>
    <row r="423">
      <c r="O423" s="78"/>
      <c r="P423" s="78"/>
      <c r="Q423" s="78"/>
      <c r="R423" s="78"/>
      <c r="S423" s="78"/>
      <c r="T423" s="78"/>
      <c r="U423" s="78"/>
      <c r="V423" s="78"/>
      <c r="W423" s="78"/>
      <c r="X423" s="78"/>
      <c r="Y423" s="78"/>
      <c r="Z423" s="78"/>
    </row>
    <row r="424">
      <c r="O424" s="78"/>
      <c r="P424" s="78"/>
      <c r="Q424" s="78"/>
      <c r="R424" s="78"/>
      <c r="S424" s="78"/>
      <c r="T424" s="78"/>
      <c r="U424" s="78"/>
      <c r="V424" s="78"/>
      <c r="W424" s="78"/>
      <c r="X424" s="78"/>
      <c r="Y424" s="78"/>
      <c r="Z424" s="78"/>
    </row>
    <row r="425">
      <c r="O425" s="78"/>
      <c r="P425" s="78"/>
      <c r="Q425" s="78"/>
      <c r="R425" s="78"/>
      <c r="S425" s="78"/>
      <c r="T425" s="78"/>
      <c r="U425" s="78"/>
      <c r="V425" s="78"/>
      <c r="W425" s="78"/>
      <c r="X425" s="78"/>
      <c r="Y425" s="78"/>
      <c r="Z425" s="78"/>
    </row>
    <row r="426">
      <c r="O426" s="78"/>
      <c r="P426" s="78"/>
      <c r="Q426" s="78"/>
      <c r="R426" s="78"/>
      <c r="S426" s="78"/>
      <c r="T426" s="78"/>
      <c r="U426" s="78"/>
      <c r="V426" s="78"/>
      <c r="W426" s="78"/>
      <c r="X426" s="78"/>
      <c r="Y426" s="78"/>
      <c r="Z426" s="78"/>
    </row>
    <row r="427">
      <c r="O427" s="78"/>
      <c r="P427" s="78"/>
      <c r="Q427" s="78"/>
      <c r="R427" s="78"/>
      <c r="S427" s="78"/>
      <c r="T427" s="78"/>
      <c r="U427" s="78"/>
      <c r="V427" s="78"/>
      <c r="W427" s="78"/>
      <c r="X427" s="78"/>
      <c r="Y427" s="78"/>
      <c r="Z427" s="78"/>
    </row>
    <row r="428">
      <c r="O428" s="78"/>
      <c r="P428" s="78"/>
      <c r="Q428" s="78"/>
      <c r="R428" s="78"/>
      <c r="S428" s="78"/>
      <c r="T428" s="78"/>
      <c r="U428" s="78"/>
      <c r="V428" s="78"/>
      <c r="W428" s="78"/>
      <c r="X428" s="78"/>
      <c r="Y428" s="78"/>
      <c r="Z428" s="78"/>
    </row>
    <row r="429">
      <c r="O429" s="78"/>
      <c r="P429" s="78"/>
      <c r="Q429" s="78"/>
      <c r="R429" s="78"/>
      <c r="S429" s="78"/>
      <c r="T429" s="78"/>
      <c r="U429" s="78"/>
      <c r="V429" s="78"/>
      <c r="W429" s="78"/>
      <c r="X429" s="78"/>
      <c r="Y429" s="78"/>
      <c r="Z429" s="78"/>
    </row>
    <row r="430">
      <c r="O430" s="78"/>
      <c r="P430" s="78"/>
      <c r="Q430" s="78"/>
      <c r="R430" s="78"/>
      <c r="S430" s="78"/>
      <c r="T430" s="78"/>
      <c r="U430" s="78"/>
      <c r="V430" s="78"/>
      <c r="W430" s="78"/>
      <c r="X430" s="78"/>
      <c r="Y430" s="78"/>
      <c r="Z430" s="78"/>
    </row>
    <row r="431">
      <c r="O431" s="78"/>
      <c r="P431" s="78"/>
      <c r="Q431" s="78"/>
      <c r="R431" s="78"/>
      <c r="S431" s="78"/>
      <c r="T431" s="78"/>
      <c r="U431" s="78"/>
      <c r="V431" s="78"/>
      <c r="W431" s="78"/>
      <c r="X431" s="78"/>
      <c r="Y431" s="78"/>
      <c r="Z431" s="78"/>
    </row>
    <row r="432">
      <c r="O432" s="78"/>
      <c r="P432" s="78"/>
      <c r="Q432" s="78"/>
      <c r="R432" s="78"/>
      <c r="S432" s="78"/>
      <c r="T432" s="78"/>
      <c r="U432" s="78"/>
      <c r="V432" s="78"/>
      <c r="W432" s="78"/>
      <c r="X432" s="78"/>
      <c r="Y432" s="78"/>
      <c r="Z432" s="78"/>
    </row>
    <row r="433">
      <c r="O433" s="78"/>
      <c r="P433" s="78"/>
      <c r="Q433" s="78"/>
      <c r="R433" s="78"/>
      <c r="S433" s="78"/>
      <c r="T433" s="78"/>
      <c r="U433" s="78"/>
      <c r="V433" s="78"/>
      <c r="W433" s="78"/>
      <c r="X433" s="78"/>
      <c r="Y433" s="78"/>
      <c r="Z433" s="78"/>
    </row>
    <row r="434">
      <c r="O434" s="78"/>
      <c r="P434" s="78"/>
      <c r="Q434" s="78"/>
      <c r="R434" s="78"/>
      <c r="S434" s="78"/>
      <c r="T434" s="78"/>
      <c r="U434" s="78"/>
      <c r="V434" s="78"/>
      <c r="W434" s="78"/>
      <c r="X434" s="78"/>
      <c r="Y434" s="78"/>
      <c r="Z434" s="78"/>
    </row>
    <row r="435">
      <c r="O435" s="78"/>
      <c r="P435" s="78"/>
      <c r="Q435" s="78"/>
      <c r="R435" s="78"/>
      <c r="S435" s="78"/>
      <c r="T435" s="78"/>
      <c r="U435" s="78"/>
      <c r="V435" s="78"/>
      <c r="W435" s="78"/>
      <c r="X435" s="78"/>
      <c r="Y435" s="78"/>
      <c r="Z435" s="78"/>
    </row>
    <row r="436">
      <c r="O436" s="78"/>
      <c r="P436" s="78"/>
      <c r="Q436" s="78"/>
      <c r="R436" s="78"/>
      <c r="S436" s="78"/>
      <c r="T436" s="78"/>
      <c r="U436" s="78"/>
      <c r="V436" s="78"/>
      <c r="W436" s="78"/>
      <c r="X436" s="78"/>
      <c r="Y436" s="78"/>
      <c r="Z436" s="78"/>
    </row>
    <row r="437">
      <c r="O437" s="78"/>
      <c r="P437" s="78"/>
      <c r="Q437" s="78"/>
      <c r="R437" s="78"/>
      <c r="S437" s="78"/>
      <c r="T437" s="78"/>
      <c r="U437" s="78"/>
      <c r="V437" s="78"/>
      <c r="W437" s="78"/>
      <c r="X437" s="78"/>
      <c r="Y437" s="78"/>
      <c r="Z437" s="78"/>
    </row>
    <row r="438">
      <c r="O438" s="78"/>
      <c r="P438" s="78"/>
      <c r="Q438" s="78"/>
      <c r="R438" s="78"/>
      <c r="S438" s="78"/>
      <c r="T438" s="78"/>
      <c r="U438" s="78"/>
      <c r="V438" s="78"/>
      <c r="W438" s="78"/>
      <c r="X438" s="78"/>
      <c r="Y438" s="78"/>
      <c r="Z438" s="78"/>
    </row>
    <row r="439">
      <c r="O439" s="78"/>
      <c r="P439" s="78"/>
      <c r="Q439" s="78"/>
      <c r="R439" s="78"/>
      <c r="S439" s="78"/>
      <c r="T439" s="78"/>
      <c r="U439" s="78"/>
      <c r="V439" s="78"/>
      <c r="W439" s="78"/>
      <c r="X439" s="78"/>
      <c r="Y439" s="78"/>
      <c r="Z439" s="78"/>
    </row>
    <row r="440">
      <c r="O440" s="78"/>
      <c r="P440" s="78"/>
      <c r="Q440" s="78"/>
      <c r="R440" s="78"/>
      <c r="S440" s="78"/>
      <c r="T440" s="78"/>
      <c r="U440" s="78"/>
      <c r="V440" s="78"/>
      <c r="W440" s="78"/>
      <c r="X440" s="78"/>
      <c r="Y440" s="78"/>
      <c r="Z440" s="78"/>
    </row>
    <row r="441">
      <c r="O441" s="78"/>
      <c r="P441" s="78"/>
      <c r="Q441" s="78"/>
      <c r="R441" s="78"/>
      <c r="S441" s="78"/>
      <c r="T441" s="78"/>
      <c r="U441" s="78"/>
      <c r="V441" s="78"/>
      <c r="W441" s="78"/>
      <c r="X441" s="78"/>
      <c r="Y441" s="78"/>
      <c r="Z441" s="78"/>
    </row>
    <row r="442">
      <c r="O442" s="78"/>
      <c r="P442" s="78"/>
      <c r="Q442" s="78"/>
      <c r="R442" s="78"/>
      <c r="S442" s="78"/>
      <c r="T442" s="78"/>
      <c r="U442" s="78"/>
      <c r="V442" s="78"/>
      <c r="W442" s="78"/>
      <c r="X442" s="78"/>
      <c r="Y442" s="78"/>
      <c r="Z442" s="78"/>
    </row>
    <row r="443">
      <c r="O443" s="78"/>
      <c r="P443" s="78"/>
      <c r="Q443" s="78"/>
      <c r="R443" s="78"/>
      <c r="S443" s="78"/>
      <c r="T443" s="78"/>
      <c r="U443" s="78"/>
      <c r="V443" s="78"/>
      <c r="W443" s="78"/>
      <c r="X443" s="78"/>
      <c r="Y443" s="78"/>
      <c r="Z443" s="78"/>
    </row>
    <row r="444">
      <c r="O444" s="78"/>
      <c r="P444" s="78"/>
      <c r="Q444" s="78"/>
      <c r="R444" s="78"/>
      <c r="S444" s="78"/>
      <c r="T444" s="78"/>
      <c r="U444" s="78"/>
      <c r="V444" s="78"/>
      <c r="W444" s="78"/>
      <c r="X444" s="78"/>
      <c r="Y444" s="78"/>
      <c r="Z444" s="78"/>
    </row>
    <row r="445">
      <c r="O445" s="78"/>
      <c r="P445" s="78"/>
      <c r="Q445" s="78"/>
      <c r="R445" s="78"/>
      <c r="S445" s="78"/>
      <c r="T445" s="78"/>
      <c r="U445" s="78"/>
      <c r="V445" s="78"/>
      <c r="W445" s="78"/>
      <c r="X445" s="78"/>
      <c r="Y445" s="78"/>
      <c r="Z445" s="78"/>
    </row>
    <row r="446">
      <c r="O446" s="78"/>
      <c r="P446" s="78"/>
      <c r="Q446" s="78"/>
      <c r="R446" s="78"/>
      <c r="S446" s="78"/>
      <c r="T446" s="78"/>
      <c r="U446" s="78"/>
      <c r="V446" s="78"/>
      <c r="W446" s="78"/>
      <c r="X446" s="78"/>
      <c r="Y446" s="78"/>
      <c r="Z446" s="78"/>
    </row>
    <row r="447">
      <c r="O447" s="78"/>
      <c r="P447" s="78"/>
      <c r="Q447" s="78"/>
      <c r="R447" s="78"/>
      <c r="S447" s="78"/>
      <c r="T447" s="78"/>
      <c r="U447" s="78"/>
      <c r="V447" s="78"/>
      <c r="W447" s="78"/>
      <c r="X447" s="78"/>
      <c r="Y447" s="78"/>
      <c r="Z447" s="78"/>
    </row>
    <row r="448">
      <c r="O448" s="78"/>
      <c r="P448" s="78"/>
      <c r="Q448" s="78"/>
      <c r="R448" s="78"/>
      <c r="S448" s="78"/>
      <c r="T448" s="78"/>
      <c r="U448" s="78"/>
      <c r="V448" s="78"/>
      <c r="W448" s="78"/>
      <c r="X448" s="78"/>
      <c r="Y448" s="78"/>
      <c r="Z448" s="78"/>
    </row>
    <row r="449">
      <c r="O449" s="78"/>
      <c r="P449" s="78"/>
      <c r="Q449" s="78"/>
      <c r="R449" s="78"/>
      <c r="S449" s="78"/>
      <c r="T449" s="78"/>
      <c r="U449" s="78"/>
      <c r="V449" s="78"/>
      <c r="W449" s="78"/>
      <c r="X449" s="78"/>
      <c r="Y449" s="78"/>
      <c r="Z449" s="78"/>
    </row>
    <row r="450">
      <c r="O450" s="78"/>
      <c r="P450" s="78"/>
      <c r="Q450" s="78"/>
      <c r="R450" s="78"/>
      <c r="S450" s="78"/>
      <c r="T450" s="78"/>
      <c r="U450" s="78"/>
      <c r="V450" s="78"/>
      <c r="W450" s="78"/>
      <c r="X450" s="78"/>
      <c r="Y450" s="78"/>
      <c r="Z450" s="78"/>
    </row>
    <row r="451">
      <c r="O451" s="78"/>
      <c r="P451" s="78"/>
      <c r="Q451" s="78"/>
      <c r="R451" s="78"/>
      <c r="S451" s="78"/>
      <c r="T451" s="78"/>
      <c r="U451" s="78"/>
      <c r="V451" s="78"/>
      <c r="W451" s="78"/>
      <c r="X451" s="78"/>
      <c r="Y451" s="78"/>
      <c r="Z451" s="78"/>
    </row>
    <row r="452">
      <c r="O452" s="78"/>
      <c r="P452" s="78"/>
      <c r="Q452" s="78"/>
      <c r="R452" s="78"/>
      <c r="S452" s="78"/>
      <c r="T452" s="78"/>
      <c r="U452" s="78"/>
      <c r="V452" s="78"/>
      <c r="W452" s="78"/>
      <c r="X452" s="78"/>
      <c r="Y452" s="78"/>
      <c r="Z452" s="78"/>
    </row>
    <row r="453">
      <c r="O453" s="78"/>
      <c r="P453" s="78"/>
      <c r="Q453" s="78"/>
      <c r="R453" s="78"/>
      <c r="S453" s="78"/>
      <c r="T453" s="78"/>
      <c r="U453" s="78"/>
      <c r="V453" s="78"/>
      <c r="W453" s="78"/>
      <c r="X453" s="78"/>
      <c r="Y453" s="78"/>
      <c r="Z453" s="78"/>
    </row>
    <row r="454">
      <c r="O454" s="78"/>
      <c r="P454" s="78"/>
      <c r="Q454" s="78"/>
      <c r="R454" s="78"/>
      <c r="S454" s="78"/>
      <c r="T454" s="78"/>
      <c r="U454" s="78"/>
      <c r="V454" s="78"/>
      <c r="W454" s="78"/>
      <c r="X454" s="78"/>
      <c r="Y454" s="78"/>
      <c r="Z454" s="78"/>
    </row>
    <row r="455">
      <c r="O455" s="78"/>
      <c r="P455" s="78"/>
      <c r="Q455" s="78"/>
      <c r="R455" s="78"/>
      <c r="S455" s="78"/>
      <c r="T455" s="78"/>
      <c r="U455" s="78"/>
      <c r="V455" s="78"/>
      <c r="W455" s="78"/>
      <c r="X455" s="78"/>
      <c r="Y455" s="78"/>
      <c r="Z455" s="78"/>
    </row>
    <row r="456">
      <c r="O456" s="78"/>
      <c r="P456" s="78"/>
      <c r="Q456" s="78"/>
      <c r="R456" s="78"/>
      <c r="S456" s="78"/>
      <c r="T456" s="78"/>
      <c r="U456" s="78"/>
      <c r="V456" s="78"/>
      <c r="W456" s="78"/>
      <c r="X456" s="78"/>
      <c r="Y456" s="78"/>
      <c r="Z456" s="78"/>
    </row>
    <row r="457">
      <c r="O457" s="78"/>
      <c r="P457" s="78"/>
      <c r="Q457" s="78"/>
      <c r="R457" s="78"/>
      <c r="S457" s="78"/>
      <c r="T457" s="78"/>
      <c r="U457" s="78"/>
      <c r="V457" s="78"/>
      <c r="W457" s="78"/>
      <c r="X457" s="78"/>
      <c r="Y457" s="78"/>
      <c r="Z457" s="78"/>
    </row>
    <row r="458">
      <c r="O458" s="78"/>
      <c r="P458" s="78"/>
      <c r="Q458" s="78"/>
      <c r="R458" s="78"/>
      <c r="S458" s="78"/>
      <c r="T458" s="78"/>
      <c r="U458" s="78"/>
      <c r="V458" s="78"/>
      <c r="W458" s="78"/>
      <c r="X458" s="78"/>
      <c r="Y458" s="78"/>
      <c r="Z458" s="78"/>
    </row>
    <row r="459">
      <c r="O459" s="78"/>
      <c r="P459" s="78"/>
      <c r="Q459" s="78"/>
      <c r="R459" s="78"/>
      <c r="S459" s="78"/>
      <c r="T459" s="78"/>
      <c r="U459" s="78"/>
      <c r="V459" s="78"/>
      <c r="W459" s="78"/>
      <c r="X459" s="78"/>
      <c r="Y459" s="78"/>
      <c r="Z459" s="78"/>
    </row>
    <row r="460">
      <c r="O460" s="78"/>
      <c r="P460" s="78"/>
      <c r="Q460" s="78"/>
      <c r="R460" s="78"/>
      <c r="S460" s="78"/>
      <c r="T460" s="78"/>
      <c r="U460" s="78"/>
      <c r="V460" s="78"/>
      <c r="W460" s="78"/>
      <c r="X460" s="78"/>
      <c r="Y460" s="78"/>
      <c r="Z460" s="78"/>
    </row>
    <row r="461">
      <c r="O461" s="78"/>
      <c r="P461" s="78"/>
      <c r="Q461" s="78"/>
      <c r="R461" s="78"/>
      <c r="S461" s="78"/>
      <c r="T461" s="78"/>
      <c r="U461" s="78"/>
      <c r="V461" s="78"/>
      <c r="W461" s="78"/>
      <c r="X461" s="78"/>
      <c r="Y461" s="78"/>
      <c r="Z461" s="78"/>
    </row>
    <row r="462">
      <c r="O462" s="78"/>
      <c r="P462" s="78"/>
      <c r="Q462" s="78"/>
      <c r="R462" s="78"/>
      <c r="S462" s="78"/>
      <c r="T462" s="78"/>
      <c r="U462" s="78"/>
      <c r="V462" s="78"/>
      <c r="W462" s="78"/>
      <c r="X462" s="78"/>
      <c r="Y462" s="78"/>
      <c r="Z462" s="78"/>
    </row>
    <row r="463">
      <c r="O463" s="78"/>
      <c r="P463" s="78"/>
      <c r="Q463" s="78"/>
      <c r="R463" s="78"/>
      <c r="S463" s="78"/>
      <c r="T463" s="78"/>
      <c r="U463" s="78"/>
      <c r="V463" s="78"/>
      <c r="W463" s="78"/>
      <c r="X463" s="78"/>
      <c r="Y463" s="78"/>
      <c r="Z463" s="78"/>
    </row>
    <row r="464">
      <c r="O464" s="78"/>
      <c r="P464" s="78"/>
      <c r="Q464" s="78"/>
      <c r="R464" s="78"/>
      <c r="S464" s="78"/>
      <c r="T464" s="78"/>
      <c r="U464" s="78"/>
      <c r="V464" s="78"/>
      <c r="W464" s="78"/>
      <c r="X464" s="78"/>
      <c r="Y464" s="78"/>
      <c r="Z464" s="78"/>
    </row>
    <row r="465">
      <c r="O465" s="78"/>
      <c r="P465" s="78"/>
      <c r="Q465" s="78"/>
      <c r="R465" s="78"/>
      <c r="S465" s="78"/>
      <c r="T465" s="78"/>
      <c r="U465" s="78"/>
      <c r="V465" s="78"/>
      <c r="W465" s="78"/>
      <c r="X465" s="78"/>
      <c r="Y465" s="78"/>
      <c r="Z465" s="78"/>
    </row>
    <row r="466">
      <c r="O466" s="78"/>
      <c r="P466" s="78"/>
      <c r="Q466" s="78"/>
      <c r="R466" s="78"/>
      <c r="S466" s="78"/>
      <c r="T466" s="78"/>
      <c r="U466" s="78"/>
      <c r="V466" s="78"/>
      <c r="W466" s="78"/>
      <c r="X466" s="78"/>
      <c r="Y466" s="78"/>
      <c r="Z466" s="78"/>
    </row>
    <row r="467">
      <c r="O467" s="78"/>
      <c r="P467" s="78"/>
      <c r="Q467" s="78"/>
      <c r="R467" s="78"/>
      <c r="S467" s="78"/>
      <c r="T467" s="78"/>
      <c r="U467" s="78"/>
      <c r="V467" s="78"/>
      <c r="W467" s="78"/>
      <c r="X467" s="78"/>
      <c r="Y467" s="78"/>
      <c r="Z467" s="78"/>
    </row>
    <row r="468">
      <c r="O468" s="78"/>
      <c r="P468" s="78"/>
      <c r="Q468" s="78"/>
      <c r="R468" s="78"/>
      <c r="S468" s="78"/>
      <c r="T468" s="78"/>
      <c r="U468" s="78"/>
      <c r="V468" s="78"/>
      <c r="W468" s="78"/>
      <c r="X468" s="78"/>
      <c r="Y468" s="78"/>
      <c r="Z468" s="78"/>
    </row>
    <row r="469">
      <c r="O469" s="78"/>
      <c r="P469" s="78"/>
      <c r="Q469" s="78"/>
      <c r="R469" s="78"/>
      <c r="S469" s="78"/>
      <c r="T469" s="78"/>
      <c r="U469" s="78"/>
      <c r="V469" s="78"/>
      <c r="W469" s="78"/>
      <c r="X469" s="78"/>
      <c r="Y469" s="78"/>
      <c r="Z469" s="78"/>
    </row>
    <row r="470">
      <c r="O470" s="78"/>
      <c r="P470" s="78"/>
      <c r="Q470" s="78"/>
      <c r="R470" s="78"/>
      <c r="S470" s="78"/>
      <c r="T470" s="78"/>
      <c r="U470" s="78"/>
      <c r="V470" s="78"/>
      <c r="W470" s="78"/>
      <c r="X470" s="78"/>
      <c r="Y470" s="78"/>
      <c r="Z470" s="78"/>
    </row>
    <row r="471">
      <c r="O471" s="78"/>
      <c r="P471" s="78"/>
      <c r="Q471" s="78"/>
      <c r="R471" s="78"/>
      <c r="S471" s="78"/>
      <c r="T471" s="78"/>
      <c r="U471" s="78"/>
      <c r="V471" s="78"/>
      <c r="W471" s="78"/>
      <c r="X471" s="78"/>
      <c r="Y471" s="78"/>
      <c r="Z471" s="78"/>
    </row>
    <row r="472">
      <c r="O472" s="78"/>
      <c r="P472" s="78"/>
      <c r="Q472" s="78"/>
      <c r="R472" s="78"/>
      <c r="S472" s="78"/>
      <c r="T472" s="78"/>
      <c r="U472" s="78"/>
      <c r="V472" s="78"/>
      <c r="W472" s="78"/>
      <c r="X472" s="78"/>
      <c r="Y472" s="78"/>
      <c r="Z472" s="78"/>
    </row>
    <row r="473">
      <c r="O473" s="78"/>
      <c r="P473" s="78"/>
      <c r="Q473" s="78"/>
      <c r="R473" s="78"/>
      <c r="S473" s="78"/>
      <c r="T473" s="78"/>
      <c r="U473" s="78"/>
      <c r="V473" s="78"/>
      <c r="W473" s="78"/>
      <c r="X473" s="78"/>
      <c r="Y473" s="78"/>
      <c r="Z473" s="78"/>
    </row>
    <row r="474">
      <c r="O474" s="78"/>
      <c r="P474" s="78"/>
      <c r="Q474" s="78"/>
      <c r="R474" s="78"/>
      <c r="S474" s="78"/>
      <c r="T474" s="78"/>
      <c r="U474" s="78"/>
      <c r="V474" s="78"/>
      <c r="W474" s="78"/>
      <c r="X474" s="78"/>
      <c r="Y474" s="78"/>
      <c r="Z474" s="78"/>
    </row>
    <row r="475">
      <c r="O475" s="78"/>
      <c r="P475" s="78"/>
      <c r="Q475" s="78"/>
      <c r="R475" s="78"/>
      <c r="S475" s="78"/>
      <c r="T475" s="78"/>
      <c r="U475" s="78"/>
      <c r="V475" s="78"/>
      <c r="W475" s="78"/>
      <c r="X475" s="78"/>
      <c r="Y475" s="78"/>
      <c r="Z475" s="78"/>
    </row>
    <row r="476">
      <c r="O476" s="78"/>
      <c r="P476" s="78"/>
      <c r="Q476" s="78"/>
      <c r="R476" s="78"/>
      <c r="S476" s="78"/>
      <c r="T476" s="78"/>
      <c r="U476" s="78"/>
      <c r="V476" s="78"/>
      <c r="W476" s="78"/>
      <c r="X476" s="78"/>
      <c r="Y476" s="78"/>
      <c r="Z476" s="78"/>
    </row>
    <row r="477">
      <c r="O477" s="78"/>
      <c r="P477" s="78"/>
      <c r="Q477" s="78"/>
      <c r="R477" s="78"/>
      <c r="S477" s="78"/>
      <c r="T477" s="78"/>
      <c r="U477" s="78"/>
      <c r="V477" s="78"/>
      <c r="W477" s="78"/>
      <c r="X477" s="78"/>
      <c r="Y477" s="78"/>
      <c r="Z477" s="78"/>
    </row>
    <row r="478">
      <c r="O478" s="78"/>
      <c r="P478" s="78"/>
      <c r="Q478" s="78"/>
      <c r="R478" s="78"/>
      <c r="S478" s="78"/>
      <c r="T478" s="78"/>
      <c r="U478" s="78"/>
      <c r="V478" s="78"/>
      <c r="W478" s="78"/>
      <c r="X478" s="78"/>
      <c r="Y478" s="78"/>
      <c r="Z478" s="78"/>
    </row>
    <row r="479">
      <c r="O479" s="78"/>
      <c r="P479" s="78"/>
      <c r="Q479" s="78"/>
      <c r="R479" s="78"/>
      <c r="S479" s="78"/>
      <c r="T479" s="78"/>
      <c r="U479" s="78"/>
      <c r="V479" s="78"/>
      <c r="W479" s="78"/>
      <c r="X479" s="78"/>
      <c r="Y479" s="78"/>
      <c r="Z479" s="78"/>
    </row>
    <row r="480">
      <c r="O480" s="78"/>
      <c r="P480" s="78"/>
      <c r="Q480" s="78"/>
      <c r="R480" s="78"/>
      <c r="S480" s="78"/>
      <c r="T480" s="78"/>
      <c r="U480" s="78"/>
      <c r="V480" s="78"/>
      <c r="W480" s="78"/>
      <c r="X480" s="78"/>
      <c r="Y480" s="78"/>
      <c r="Z480" s="78"/>
    </row>
    <row r="481">
      <c r="O481" s="78"/>
      <c r="P481" s="78"/>
      <c r="Q481" s="78"/>
      <c r="R481" s="78"/>
      <c r="S481" s="78"/>
      <c r="T481" s="78"/>
      <c r="U481" s="78"/>
      <c r="V481" s="78"/>
      <c r="W481" s="78"/>
      <c r="X481" s="78"/>
      <c r="Y481" s="78"/>
      <c r="Z481" s="78"/>
    </row>
    <row r="482">
      <c r="O482" s="78"/>
      <c r="P482" s="78"/>
      <c r="Q482" s="78"/>
      <c r="R482" s="78"/>
      <c r="S482" s="78"/>
      <c r="T482" s="78"/>
      <c r="U482" s="78"/>
      <c r="V482" s="78"/>
      <c r="W482" s="78"/>
      <c r="X482" s="78"/>
      <c r="Y482" s="78"/>
      <c r="Z482" s="78"/>
    </row>
    <row r="483">
      <c r="O483" s="78"/>
      <c r="P483" s="78"/>
      <c r="Q483" s="78"/>
      <c r="R483" s="78"/>
      <c r="S483" s="78"/>
      <c r="T483" s="78"/>
      <c r="U483" s="78"/>
      <c r="V483" s="78"/>
      <c r="W483" s="78"/>
      <c r="X483" s="78"/>
      <c r="Y483" s="78"/>
      <c r="Z483" s="78"/>
    </row>
    <row r="484">
      <c r="O484" s="78"/>
      <c r="P484" s="78"/>
      <c r="Q484" s="78"/>
      <c r="R484" s="78"/>
      <c r="S484" s="78"/>
      <c r="T484" s="78"/>
      <c r="U484" s="78"/>
      <c r="V484" s="78"/>
      <c r="W484" s="78"/>
      <c r="X484" s="78"/>
      <c r="Y484" s="78"/>
      <c r="Z484" s="78"/>
    </row>
    <row r="485">
      <c r="O485" s="78"/>
      <c r="P485" s="78"/>
      <c r="Q485" s="78"/>
      <c r="R485" s="78"/>
      <c r="S485" s="78"/>
      <c r="T485" s="78"/>
      <c r="U485" s="78"/>
      <c r="V485" s="78"/>
      <c r="W485" s="78"/>
      <c r="X485" s="78"/>
      <c r="Y485" s="78"/>
      <c r="Z485" s="78"/>
    </row>
    <row r="486">
      <c r="O486" s="78"/>
      <c r="P486" s="78"/>
      <c r="Q486" s="78"/>
      <c r="R486" s="78"/>
      <c r="S486" s="78"/>
      <c r="T486" s="78"/>
      <c r="U486" s="78"/>
      <c r="V486" s="78"/>
      <c r="W486" s="78"/>
      <c r="X486" s="78"/>
      <c r="Y486" s="78"/>
      <c r="Z486" s="78"/>
    </row>
    <row r="487">
      <c r="O487" s="78"/>
      <c r="P487" s="78"/>
      <c r="Q487" s="78"/>
      <c r="R487" s="78"/>
      <c r="S487" s="78"/>
      <c r="T487" s="78"/>
      <c r="U487" s="78"/>
      <c r="V487" s="78"/>
      <c r="W487" s="78"/>
      <c r="X487" s="78"/>
      <c r="Y487" s="78"/>
      <c r="Z487" s="78"/>
    </row>
    <row r="488">
      <c r="O488" s="78"/>
      <c r="P488" s="78"/>
      <c r="Q488" s="78"/>
      <c r="R488" s="78"/>
      <c r="S488" s="78"/>
      <c r="T488" s="78"/>
      <c r="U488" s="78"/>
      <c r="V488" s="78"/>
      <c r="W488" s="78"/>
      <c r="X488" s="78"/>
      <c r="Y488" s="78"/>
      <c r="Z488" s="78"/>
    </row>
    <row r="489">
      <c r="O489" s="78"/>
      <c r="P489" s="78"/>
      <c r="Q489" s="78"/>
      <c r="R489" s="78"/>
      <c r="S489" s="78"/>
      <c r="T489" s="78"/>
      <c r="U489" s="78"/>
      <c r="V489" s="78"/>
      <c r="W489" s="78"/>
      <c r="X489" s="78"/>
      <c r="Y489" s="78"/>
      <c r="Z489" s="78"/>
    </row>
    <row r="490">
      <c r="O490" s="78"/>
      <c r="P490" s="78"/>
      <c r="Q490" s="78"/>
      <c r="R490" s="78"/>
      <c r="S490" s="78"/>
      <c r="T490" s="78"/>
      <c r="U490" s="78"/>
      <c r="V490" s="78"/>
      <c r="W490" s="78"/>
      <c r="X490" s="78"/>
      <c r="Y490" s="78"/>
      <c r="Z490" s="78"/>
    </row>
    <row r="491">
      <c r="O491" s="78"/>
      <c r="P491" s="78"/>
      <c r="Q491" s="78"/>
      <c r="R491" s="78"/>
      <c r="S491" s="78"/>
      <c r="T491" s="78"/>
      <c r="U491" s="78"/>
      <c r="V491" s="78"/>
      <c r="W491" s="78"/>
      <c r="X491" s="78"/>
      <c r="Y491" s="78"/>
      <c r="Z491" s="78"/>
    </row>
    <row r="492">
      <c r="O492" s="78"/>
      <c r="P492" s="78"/>
      <c r="Q492" s="78"/>
      <c r="R492" s="78"/>
      <c r="S492" s="78"/>
      <c r="T492" s="78"/>
      <c r="U492" s="78"/>
      <c r="V492" s="78"/>
      <c r="W492" s="78"/>
      <c r="X492" s="78"/>
      <c r="Y492" s="78"/>
      <c r="Z492" s="78"/>
    </row>
    <row r="493">
      <c r="O493" s="78"/>
      <c r="P493" s="78"/>
      <c r="Q493" s="78"/>
      <c r="R493" s="78"/>
      <c r="S493" s="78"/>
      <c r="T493" s="78"/>
      <c r="U493" s="78"/>
      <c r="V493" s="78"/>
      <c r="W493" s="78"/>
      <c r="X493" s="78"/>
      <c r="Y493" s="78"/>
      <c r="Z493" s="78"/>
    </row>
    <row r="494">
      <c r="O494" s="78"/>
      <c r="P494" s="78"/>
      <c r="Q494" s="78"/>
      <c r="R494" s="78"/>
      <c r="S494" s="78"/>
      <c r="T494" s="78"/>
      <c r="U494" s="78"/>
      <c r="V494" s="78"/>
      <c r="W494" s="78"/>
      <c r="X494" s="78"/>
      <c r="Y494" s="78"/>
      <c r="Z494" s="78"/>
    </row>
    <row r="495">
      <c r="O495" s="78"/>
      <c r="P495" s="78"/>
      <c r="Q495" s="78"/>
      <c r="R495" s="78"/>
      <c r="S495" s="78"/>
      <c r="T495" s="78"/>
      <c r="U495" s="78"/>
      <c r="V495" s="78"/>
      <c r="W495" s="78"/>
      <c r="X495" s="78"/>
      <c r="Y495" s="78"/>
      <c r="Z495" s="78"/>
    </row>
    <row r="496">
      <c r="O496" s="78"/>
      <c r="P496" s="78"/>
      <c r="Q496" s="78"/>
      <c r="R496" s="78"/>
      <c r="S496" s="78"/>
      <c r="T496" s="78"/>
      <c r="U496" s="78"/>
      <c r="V496" s="78"/>
      <c r="W496" s="78"/>
      <c r="X496" s="78"/>
      <c r="Y496" s="78"/>
      <c r="Z496" s="78"/>
    </row>
    <row r="497">
      <c r="O497" s="78"/>
      <c r="P497" s="78"/>
      <c r="Q497" s="78"/>
      <c r="R497" s="78"/>
      <c r="S497" s="78"/>
      <c r="T497" s="78"/>
      <c r="U497" s="78"/>
      <c r="V497" s="78"/>
      <c r="W497" s="78"/>
      <c r="X497" s="78"/>
      <c r="Y497" s="78"/>
      <c r="Z497" s="78"/>
    </row>
    <row r="498">
      <c r="O498" s="78"/>
      <c r="P498" s="78"/>
      <c r="Q498" s="78"/>
      <c r="R498" s="78"/>
      <c r="S498" s="78"/>
      <c r="T498" s="78"/>
      <c r="U498" s="78"/>
      <c r="V498" s="78"/>
      <c r="W498" s="78"/>
      <c r="X498" s="78"/>
      <c r="Y498" s="78"/>
      <c r="Z498" s="78"/>
    </row>
    <row r="499">
      <c r="O499" s="78"/>
      <c r="P499" s="78"/>
      <c r="Q499" s="78"/>
      <c r="R499" s="78"/>
      <c r="S499" s="78"/>
      <c r="T499" s="78"/>
      <c r="U499" s="78"/>
      <c r="V499" s="78"/>
      <c r="W499" s="78"/>
      <c r="X499" s="78"/>
      <c r="Y499" s="78"/>
      <c r="Z499" s="78"/>
    </row>
    <row r="500">
      <c r="O500" s="78"/>
      <c r="P500" s="78"/>
      <c r="Q500" s="78"/>
      <c r="R500" s="78"/>
      <c r="S500" s="78"/>
      <c r="T500" s="78"/>
      <c r="U500" s="78"/>
      <c r="V500" s="78"/>
      <c r="W500" s="78"/>
      <c r="X500" s="78"/>
      <c r="Y500" s="78"/>
      <c r="Z500" s="78"/>
    </row>
    <row r="501">
      <c r="O501" s="78"/>
      <c r="P501" s="78"/>
      <c r="Q501" s="78"/>
      <c r="R501" s="78"/>
      <c r="S501" s="78"/>
      <c r="T501" s="78"/>
      <c r="U501" s="78"/>
      <c r="V501" s="78"/>
      <c r="W501" s="78"/>
      <c r="X501" s="78"/>
      <c r="Y501" s="78"/>
      <c r="Z501" s="78"/>
    </row>
    <row r="502">
      <c r="O502" s="78"/>
      <c r="P502" s="78"/>
      <c r="Q502" s="78"/>
      <c r="R502" s="78"/>
      <c r="S502" s="78"/>
      <c r="T502" s="78"/>
      <c r="U502" s="78"/>
      <c r="V502" s="78"/>
      <c r="W502" s="78"/>
      <c r="X502" s="78"/>
      <c r="Y502" s="78"/>
      <c r="Z502" s="78"/>
    </row>
    <row r="503">
      <c r="O503" s="78"/>
      <c r="P503" s="78"/>
      <c r="Q503" s="78"/>
      <c r="R503" s="78"/>
      <c r="S503" s="78"/>
      <c r="T503" s="78"/>
      <c r="U503" s="78"/>
      <c r="V503" s="78"/>
      <c r="W503" s="78"/>
      <c r="X503" s="78"/>
      <c r="Y503" s="78"/>
      <c r="Z503" s="78"/>
    </row>
    <row r="504">
      <c r="O504" s="78"/>
      <c r="P504" s="78"/>
      <c r="Q504" s="78"/>
      <c r="R504" s="78"/>
      <c r="S504" s="78"/>
      <c r="T504" s="78"/>
      <c r="U504" s="78"/>
      <c r="V504" s="78"/>
      <c r="W504" s="78"/>
      <c r="X504" s="78"/>
      <c r="Y504" s="78"/>
      <c r="Z504" s="78"/>
    </row>
    <row r="505">
      <c r="O505" s="78"/>
      <c r="P505" s="78"/>
      <c r="Q505" s="78"/>
      <c r="R505" s="78"/>
      <c r="S505" s="78"/>
      <c r="T505" s="78"/>
      <c r="U505" s="78"/>
      <c r="V505" s="78"/>
      <c r="W505" s="78"/>
      <c r="X505" s="78"/>
      <c r="Y505" s="78"/>
      <c r="Z505" s="78"/>
    </row>
    <row r="506">
      <c r="O506" s="78"/>
      <c r="P506" s="78"/>
      <c r="Q506" s="78"/>
      <c r="R506" s="78"/>
      <c r="S506" s="78"/>
      <c r="T506" s="78"/>
      <c r="U506" s="78"/>
      <c r="V506" s="78"/>
      <c r="W506" s="78"/>
      <c r="X506" s="78"/>
      <c r="Y506" s="78"/>
      <c r="Z506" s="78"/>
    </row>
    <row r="507">
      <c r="O507" s="78"/>
      <c r="P507" s="78"/>
      <c r="Q507" s="78"/>
      <c r="R507" s="78"/>
      <c r="S507" s="78"/>
      <c r="T507" s="78"/>
      <c r="U507" s="78"/>
      <c r="V507" s="78"/>
      <c r="W507" s="78"/>
      <c r="X507" s="78"/>
      <c r="Y507" s="78"/>
      <c r="Z507" s="78"/>
    </row>
    <row r="508">
      <c r="O508" s="78"/>
      <c r="P508" s="78"/>
      <c r="Q508" s="78"/>
      <c r="R508" s="78"/>
      <c r="S508" s="78"/>
      <c r="T508" s="78"/>
      <c r="U508" s="78"/>
      <c r="V508" s="78"/>
      <c r="W508" s="78"/>
      <c r="X508" s="78"/>
      <c r="Y508" s="78"/>
      <c r="Z508" s="78"/>
    </row>
    <row r="509">
      <c r="O509" s="78"/>
      <c r="P509" s="78"/>
      <c r="Q509" s="78"/>
      <c r="R509" s="78"/>
      <c r="S509" s="78"/>
      <c r="T509" s="78"/>
      <c r="U509" s="78"/>
      <c r="V509" s="78"/>
      <c r="W509" s="78"/>
      <c r="X509" s="78"/>
      <c r="Y509" s="78"/>
      <c r="Z509" s="78"/>
    </row>
    <row r="510">
      <c r="O510" s="78"/>
      <c r="P510" s="78"/>
      <c r="Q510" s="78"/>
      <c r="R510" s="78"/>
      <c r="S510" s="78"/>
      <c r="T510" s="78"/>
      <c r="U510" s="78"/>
      <c r="V510" s="78"/>
      <c r="W510" s="78"/>
      <c r="X510" s="78"/>
      <c r="Y510" s="78"/>
      <c r="Z510" s="78"/>
    </row>
    <row r="511">
      <c r="O511" s="78"/>
      <c r="P511" s="78"/>
      <c r="Q511" s="78"/>
      <c r="R511" s="78"/>
      <c r="S511" s="78"/>
      <c r="T511" s="78"/>
      <c r="U511" s="78"/>
      <c r="V511" s="78"/>
      <c r="W511" s="78"/>
      <c r="X511" s="78"/>
      <c r="Y511" s="78"/>
      <c r="Z511" s="78"/>
    </row>
    <row r="512">
      <c r="O512" s="78"/>
      <c r="P512" s="78"/>
      <c r="Q512" s="78"/>
      <c r="R512" s="78"/>
      <c r="S512" s="78"/>
      <c r="T512" s="78"/>
      <c r="U512" s="78"/>
      <c r="V512" s="78"/>
      <c r="W512" s="78"/>
      <c r="X512" s="78"/>
      <c r="Y512" s="78"/>
      <c r="Z512" s="78"/>
    </row>
    <row r="513">
      <c r="O513" s="78"/>
      <c r="P513" s="78"/>
      <c r="Q513" s="78"/>
      <c r="R513" s="78"/>
      <c r="S513" s="78"/>
      <c r="T513" s="78"/>
      <c r="U513" s="78"/>
      <c r="V513" s="78"/>
      <c r="W513" s="78"/>
      <c r="X513" s="78"/>
      <c r="Y513" s="78"/>
      <c r="Z513" s="78"/>
    </row>
    <row r="514">
      <c r="O514" s="78"/>
      <c r="P514" s="78"/>
      <c r="Q514" s="78"/>
      <c r="R514" s="78"/>
      <c r="S514" s="78"/>
      <c r="T514" s="78"/>
      <c r="U514" s="78"/>
      <c r="V514" s="78"/>
      <c r="W514" s="78"/>
      <c r="X514" s="78"/>
      <c r="Y514" s="78"/>
      <c r="Z514" s="78"/>
    </row>
    <row r="515">
      <c r="O515" s="78"/>
      <c r="P515" s="78"/>
      <c r="Q515" s="78"/>
      <c r="R515" s="78"/>
      <c r="S515" s="78"/>
      <c r="T515" s="78"/>
      <c r="U515" s="78"/>
      <c r="V515" s="78"/>
      <c r="W515" s="78"/>
      <c r="X515" s="78"/>
      <c r="Y515" s="78"/>
      <c r="Z515" s="78"/>
    </row>
    <row r="516">
      <c r="O516" s="78"/>
      <c r="P516" s="78"/>
      <c r="Q516" s="78"/>
      <c r="R516" s="78"/>
      <c r="S516" s="78"/>
      <c r="T516" s="78"/>
      <c r="U516" s="78"/>
      <c r="V516" s="78"/>
      <c r="W516" s="78"/>
      <c r="X516" s="78"/>
      <c r="Y516" s="78"/>
      <c r="Z516" s="78"/>
    </row>
    <row r="517">
      <c r="O517" s="78"/>
      <c r="P517" s="78"/>
      <c r="Q517" s="78"/>
      <c r="R517" s="78"/>
      <c r="S517" s="78"/>
      <c r="T517" s="78"/>
      <c r="U517" s="78"/>
      <c r="V517" s="78"/>
      <c r="W517" s="78"/>
      <c r="X517" s="78"/>
      <c r="Y517" s="78"/>
      <c r="Z517" s="78"/>
    </row>
    <row r="518">
      <c r="O518" s="78"/>
      <c r="P518" s="78"/>
      <c r="Q518" s="78"/>
      <c r="R518" s="78"/>
      <c r="S518" s="78"/>
      <c r="T518" s="78"/>
      <c r="U518" s="78"/>
      <c r="V518" s="78"/>
      <c r="W518" s="78"/>
      <c r="X518" s="78"/>
      <c r="Y518" s="78"/>
      <c r="Z518" s="78"/>
    </row>
    <row r="519">
      <c r="O519" s="78"/>
      <c r="P519" s="78"/>
      <c r="Q519" s="78"/>
      <c r="R519" s="78"/>
      <c r="S519" s="78"/>
      <c r="T519" s="78"/>
      <c r="U519" s="78"/>
      <c r="V519" s="78"/>
      <c r="W519" s="78"/>
      <c r="X519" s="78"/>
      <c r="Y519" s="78"/>
      <c r="Z519" s="78"/>
    </row>
    <row r="520">
      <c r="O520" s="78"/>
      <c r="P520" s="78"/>
      <c r="Q520" s="78"/>
      <c r="R520" s="78"/>
      <c r="S520" s="78"/>
      <c r="T520" s="78"/>
      <c r="U520" s="78"/>
      <c r="V520" s="78"/>
      <c r="W520" s="78"/>
      <c r="X520" s="78"/>
      <c r="Y520" s="78"/>
      <c r="Z520" s="78"/>
    </row>
    <row r="521">
      <c r="O521" s="78"/>
      <c r="P521" s="78"/>
      <c r="Q521" s="78"/>
      <c r="R521" s="78"/>
      <c r="S521" s="78"/>
      <c r="T521" s="78"/>
      <c r="U521" s="78"/>
      <c r="V521" s="78"/>
      <c r="W521" s="78"/>
      <c r="X521" s="78"/>
      <c r="Y521" s="78"/>
      <c r="Z521" s="78"/>
    </row>
    <row r="522">
      <c r="O522" s="78"/>
      <c r="P522" s="78"/>
      <c r="Q522" s="78"/>
      <c r="R522" s="78"/>
      <c r="S522" s="78"/>
      <c r="T522" s="78"/>
      <c r="U522" s="78"/>
      <c r="V522" s="78"/>
      <c r="W522" s="78"/>
      <c r="X522" s="78"/>
      <c r="Y522" s="78"/>
      <c r="Z522" s="78"/>
    </row>
    <row r="523">
      <c r="O523" s="78"/>
      <c r="P523" s="78"/>
      <c r="Q523" s="78"/>
      <c r="R523" s="78"/>
      <c r="S523" s="78"/>
      <c r="T523" s="78"/>
      <c r="U523" s="78"/>
      <c r="V523" s="78"/>
      <c r="W523" s="78"/>
      <c r="X523" s="78"/>
      <c r="Y523" s="78"/>
      <c r="Z523" s="78"/>
    </row>
    <row r="524">
      <c r="O524" s="78"/>
      <c r="P524" s="78"/>
      <c r="Q524" s="78"/>
      <c r="R524" s="78"/>
      <c r="S524" s="78"/>
      <c r="T524" s="78"/>
      <c r="U524" s="78"/>
      <c r="V524" s="78"/>
      <c r="W524" s="78"/>
      <c r="X524" s="78"/>
      <c r="Y524" s="78"/>
      <c r="Z524" s="78"/>
    </row>
    <row r="525">
      <c r="O525" s="78"/>
      <c r="P525" s="78"/>
      <c r="Q525" s="78"/>
      <c r="R525" s="78"/>
      <c r="S525" s="78"/>
      <c r="T525" s="78"/>
      <c r="U525" s="78"/>
      <c r="V525" s="78"/>
      <c r="W525" s="78"/>
      <c r="X525" s="78"/>
      <c r="Y525" s="78"/>
      <c r="Z525" s="78"/>
    </row>
    <row r="526">
      <c r="O526" s="78"/>
      <c r="P526" s="78"/>
      <c r="Q526" s="78"/>
      <c r="R526" s="78"/>
      <c r="S526" s="78"/>
      <c r="T526" s="78"/>
      <c r="U526" s="78"/>
      <c r="V526" s="78"/>
      <c r="W526" s="78"/>
      <c r="X526" s="78"/>
      <c r="Y526" s="78"/>
      <c r="Z526" s="78"/>
    </row>
    <row r="527">
      <c r="O527" s="78"/>
      <c r="P527" s="78"/>
      <c r="Q527" s="78"/>
      <c r="R527" s="78"/>
      <c r="S527" s="78"/>
      <c r="T527" s="78"/>
      <c r="U527" s="78"/>
      <c r="V527" s="78"/>
      <c r="W527" s="78"/>
      <c r="X527" s="78"/>
      <c r="Y527" s="78"/>
      <c r="Z527" s="78"/>
    </row>
    <row r="528">
      <c r="O528" s="78"/>
      <c r="P528" s="78"/>
      <c r="Q528" s="78"/>
      <c r="R528" s="78"/>
      <c r="S528" s="78"/>
      <c r="T528" s="78"/>
      <c r="U528" s="78"/>
      <c r="V528" s="78"/>
      <c r="W528" s="78"/>
      <c r="X528" s="78"/>
      <c r="Y528" s="78"/>
      <c r="Z528" s="78"/>
    </row>
    <row r="529">
      <c r="O529" s="78"/>
      <c r="P529" s="78"/>
      <c r="Q529" s="78"/>
      <c r="R529" s="78"/>
      <c r="S529" s="78"/>
      <c r="T529" s="78"/>
      <c r="U529" s="78"/>
      <c r="V529" s="78"/>
      <c r="W529" s="78"/>
      <c r="X529" s="78"/>
      <c r="Y529" s="78"/>
      <c r="Z529" s="78"/>
    </row>
    <row r="530">
      <c r="O530" s="78"/>
      <c r="P530" s="78"/>
      <c r="Q530" s="78"/>
      <c r="R530" s="78"/>
      <c r="S530" s="78"/>
      <c r="T530" s="78"/>
      <c r="U530" s="78"/>
      <c r="V530" s="78"/>
      <c r="W530" s="78"/>
      <c r="X530" s="78"/>
      <c r="Y530" s="78"/>
      <c r="Z530" s="78"/>
    </row>
    <row r="531">
      <c r="O531" s="78"/>
      <c r="P531" s="78"/>
      <c r="Q531" s="78"/>
      <c r="R531" s="78"/>
      <c r="S531" s="78"/>
      <c r="T531" s="78"/>
      <c r="U531" s="78"/>
      <c r="V531" s="78"/>
      <c r="W531" s="78"/>
      <c r="X531" s="78"/>
      <c r="Y531" s="78"/>
      <c r="Z531" s="78"/>
    </row>
    <row r="532">
      <c r="O532" s="78"/>
      <c r="P532" s="78"/>
      <c r="Q532" s="78"/>
      <c r="R532" s="78"/>
      <c r="S532" s="78"/>
      <c r="T532" s="78"/>
      <c r="U532" s="78"/>
      <c r="V532" s="78"/>
      <c r="W532" s="78"/>
      <c r="X532" s="78"/>
      <c r="Y532" s="78"/>
      <c r="Z532" s="78"/>
    </row>
    <row r="533">
      <c r="O533" s="78"/>
      <c r="P533" s="78"/>
      <c r="Q533" s="78"/>
      <c r="R533" s="78"/>
      <c r="S533" s="78"/>
      <c r="T533" s="78"/>
      <c r="U533" s="78"/>
      <c r="V533" s="78"/>
      <c r="W533" s="78"/>
      <c r="X533" s="78"/>
      <c r="Y533" s="78"/>
      <c r="Z533" s="78"/>
    </row>
    <row r="534">
      <c r="O534" s="78"/>
      <c r="P534" s="78"/>
      <c r="Q534" s="78"/>
      <c r="R534" s="78"/>
      <c r="S534" s="78"/>
      <c r="T534" s="78"/>
      <c r="U534" s="78"/>
      <c r="V534" s="78"/>
      <c r="W534" s="78"/>
      <c r="X534" s="78"/>
      <c r="Y534" s="78"/>
      <c r="Z534" s="78"/>
    </row>
    <row r="535">
      <c r="O535" s="78"/>
      <c r="P535" s="78"/>
      <c r="Q535" s="78"/>
      <c r="R535" s="78"/>
      <c r="S535" s="78"/>
      <c r="T535" s="78"/>
      <c r="U535" s="78"/>
      <c r="V535" s="78"/>
      <c r="W535" s="78"/>
      <c r="X535" s="78"/>
      <c r="Y535" s="78"/>
      <c r="Z535" s="78"/>
    </row>
    <row r="536">
      <c r="O536" s="78"/>
      <c r="P536" s="78"/>
      <c r="Q536" s="78"/>
      <c r="R536" s="78"/>
      <c r="S536" s="78"/>
      <c r="T536" s="78"/>
      <c r="U536" s="78"/>
      <c r="V536" s="78"/>
      <c r="W536" s="78"/>
      <c r="X536" s="78"/>
      <c r="Y536" s="78"/>
      <c r="Z536" s="78"/>
    </row>
    <row r="537">
      <c r="O537" s="78"/>
      <c r="P537" s="78"/>
      <c r="Q537" s="78"/>
      <c r="R537" s="78"/>
      <c r="S537" s="78"/>
      <c r="T537" s="78"/>
      <c r="U537" s="78"/>
      <c r="V537" s="78"/>
      <c r="W537" s="78"/>
      <c r="X537" s="78"/>
      <c r="Y537" s="78"/>
      <c r="Z537" s="78"/>
    </row>
    <row r="538">
      <c r="O538" s="78"/>
      <c r="P538" s="78"/>
      <c r="Q538" s="78"/>
      <c r="R538" s="78"/>
      <c r="S538" s="78"/>
      <c r="T538" s="78"/>
      <c r="U538" s="78"/>
      <c r="V538" s="78"/>
      <c r="W538" s="78"/>
      <c r="X538" s="78"/>
      <c r="Y538" s="78"/>
      <c r="Z538" s="78"/>
    </row>
    <row r="539">
      <c r="O539" s="78"/>
      <c r="P539" s="78"/>
      <c r="Q539" s="78"/>
      <c r="R539" s="78"/>
      <c r="S539" s="78"/>
      <c r="T539" s="78"/>
      <c r="U539" s="78"/>
      <c r="V539" s="78"/>
      <c r="W539" s="78"/>
      <c r="X539" s="78"/>
      <c r="Y539" s="78"/>
      <c r="Z539" s="78"/>
    </row>
    <row r="540">
      <c r="O540" s="78"/>
      <c r="P540" s="78"/>
      <c r="Q540" s="78"/>
      <c r="R540" s="78"/>
      <c r="S540" s="78"/>
      <c r="T540" s="78"/>
      <c r="U540" s="78"/>
      <c r="V540" s="78"/>
      <c r="W540" s="78"/>
      <c r="X540" s="78"/>
      <c r="Y540" s="78"/>
      <c r="Z540" s="78"/>
    </row>
    <row r="541">
      <c r="O541" s="78"/>
      <c r="P541" s="78"/>
      <c r="Q541" s="78"/>
      <c r="R541" s="78"/>
      <c r="S541" s="78"/>
      <c r="T541" s="78"/>
      <c r="U541" s="78"/>
      <c r="V541" s="78"/>
      <c r="W541" s="78"/>
      <c r="X541" s="78"/>
      <c r="Y541" s="78"/>
      <c r="Z541" s="78"/>
    </row>
    <row r="542">
      <c r="O542" s="78"/>
      <c r="P542" s="78"/>
      <c r="Q542" s="78"/>
      <c r="R542" s="78"/>
      <c r="S542" s="78"/>
      <c r="T542" s="78"/>
      <c r="U542" s="78"/>
      <c r="V542" s="78"/>
      <c r="W542" s="78"/>
      <c r="X542" s="78"/>
      <c r="Y542" s="78"/>
      <c r="Z542" s="78"/>
    </row>
    <row r="543">
      <c r="O543" s="78"/>
      <c r="P543" s="78"/>
      <c r="Q543" s="78"/>
      <c r="R543" s="78"/>
      <c r="S543" s="78"/>
      <c r="T543" s="78"/>
      <c r="U543" s="78"/>
      <c r="V543" s="78"/>
      <c r="W543" s="78"/>
      <c r="X543" s="78"/>
      <c r="Y543" s="78"/>
      <c r="Z543" s="78"/>
    </row>
    <row r="544">
      <c r="O544" s="78"/>
      <c r="P544" s="78"/>
      <c r="Q544" s="78"/>
      <c r="R544" s="78"/>
      <c r="S544" s="78"/>
      <c r="T544" s="78"/>
      <c r="U544" s="78"/>
      <c r="V544" s="78"/>
      <c r="W544" s="78"/>
      <c r="X544" s="78"/>
      <c r="Y544" s="78"/>
      <c r="Z544" s="78"/>
    </row>
    <row r="545">
      <c r="O545" s="78"/>
      <c r="P545" s="78"/>
      <c r="Q545" s="78"/>
      <c r="R545" s="78"/>
      <c r="S545" s="78"/>
      <c r="T545" s="78"/>
      <c r="U545" s="78"/>
      <c r="V545" s="78"/>
      <c r="W545" s="78"/>
      <c r="X545" s="78"/>
      <c r="Y545" s="78"/>
      <c r="Z545" s="78"/>
    </row>
    <row r="546">
      <c r="O546" s="78"/>
      <c r="P546" s="78"/>
      <c r="Q546" s="78"/>
      <c r="R546" s="78"/>
      <c r="S546" s="78"/>
      <c r="T546" s="78"/>
      <c r="U546" s="78"/>
      <c r="V546" s="78"/>
      <c r="W546" s="78"/>
      <c r="X546" s="78"/>
      <c r="Y546" s="78"/>
      <c r="Z546" s="78"/>
    </row>
    <row r="547">
      <c r="O547" s="78"/>
      <c r="P547" s="78"/>
      <c r="Q547" s="78"/>
      <c r="R547" s="78"/>
      <c r="S547" s="78"/>
      <c r="T547" s="78"/>
      <c r="U547" s="78"/>
      <c r="V547" s="78"/>
      <c r="W547" s="78"/>
      <c r="X547" s="78"/>
      <c r="Y547" s="78"/>
      <c r="Z547" s="78"/>
    </row>
    <row r="548">
      <c r="O548" s="78"/>
      <c r="P548" s="78"/>
      <c r="Q548" s="78"/>
      <c r="R548" s="78"/>
      <c r="S548" s="78"/>
      <c r="T548" s="78"/>
      <c r="U548" s="78"/>
      <c r="V548" s="78"/>
      <c r="W548" s="78"/>
      <c r="X548" s="78"/>
      <c r="Y548" s="78"/>
      <c r="Z548" s="78"/>
    </row>
    <row r="549">
      <c r="O549" s="78"/>
      <c r="P549" s="78"/>
      <c r="Q549" s="78"/>
      <c r="R549" s="78"/>
      <c r="S549" s="78"/>
      <c r="T549" s="78"/>
      <c r="U549" s="78"/>
      <c r="V549" s="78"/>
      <c r="W549" s="78"/>
      <c r="X549" s="78"/>
      <c r="Y549" s="78"/>
      <c r="Z549" s="78"/>
    </row>
    <row r="550">
      <c r="O550" s="78"/>
      <c r="P550" s="78"/>
      <c r="Q550" s="78"/>
      <c r="R550" s="78"/>
      <c r="S550" s="78"/>
      <c r="T550" s="78"/>
      <c r="U550" s="78"/>
      <c r="V550" s="78"/>
      <c r="W550" s="78"/>
      <c r="X550" s="78"/>
      <c r="Y550" s="78"/>
      <c r="Z550" s="78"/>
    </row>
    <row r="551">
      <c r="O551" s="78"/>
      <c r="P551" s="78"/>
      <c r="Q551" s="78"/>
      <c r="R551" s="78"/>
      <c r="S551" s="78"/>
      <c r="T551" s="78"/>
      <c r="U551" s="78"/>
      <c r="V551" s="78"/>
      <c r="W551" s="78"/>
      <c r="X551" s="78"/>
      <c r="Y551" s="78"/>
      <c r="Z551" s="78"/>
    </row>
    <row r="552">
      <c r="O552" s="78"/>
      <c r="P552" s="78"/>
      <c r="Q552" s="78"/>
      <c r="R552" s="78"/>
      <c r="S552" s="78"/>
      <c r="T552" s="78"/>
      <c r="U552" s="78"/>
      <c r="V552" s="78"/>
      <c r="W552" s="78"/>
      <c r="X552" s="78"/>
      <c r="Y552" s="78"/>
      <c r="Z552" s="78"/>
    </row>
    <row r="553">
      <c r="O553" s="78"/>
      <c r="P553" s="78"/>
      <c r="Q553" s="78"/>
      <c r="R553" s="78"/>
      <c r="S553" s="78"/>
      <c r="T553" s="78"/>
      <c r="U553" s="78"/>
      <c r="V553" s="78"/>
      <c r="W553" s="78"/>
      <c r="X553" s="78"/>
      <c r="Y553" s="78"/>
      <c r="Z553" s="78"/>
    </row>
    <row r="554">
      <c r="O554" s="78"/>
      <c r="P554" s="78"/>
      <c r="Q554" s="78"/>
      <c r="R554" s="78"/>
      <c r="S554" s="78"/>
      <c r="T554" s="78"/>
      <c r="U554" s="78"/>
      <c r="V554" s="78"/>
      <c r="W554" s="78"/>
      <c r="X554" s="78"/>
      <c r="Y554" s="78"/>
      <c r="Z554" s="78"/>
    </row>
    <row r="555">
      <c r="O555" s="78"/>
      <c r="P555" s="78"/>
      <c r="Q555" s="78"/>
      <c r="R555" s="78"/>
      <c r="S555" s="78"/>
      <c r="T555" s="78"/>
      <c r="U555" s="78"/>
      <c r="V555" s="78"/>
      <c r="W555" s="78"/>
      <c r="X555" s="78"/>
      <c r="Y555" s="78"/>
      <c r="Z555" s="78"/>
    </row>
    <row r="556">
      <c r="O556" s="78"/>
      <c r="P556" s="78"/>
      <c r="Q556" s="78"/>
      <c r="R556" s="78"/>
      <c r="S556" s="78"/>
      <c r="T556" s="78"/>
      <c r="U556" s="78"/>
      <c r="V556" s="78"/>
      <c r="W556" s="78"/>
      <c r="X556" s="78"/>
      <c r="Y556" s="78"/>
      <c r="Z556" s="78"/>
    </row>
    <row r="557">
      <c r="O557" s="78"/>
      <c r="P557" s="78"/>
      <c r="Q557" s="78"/>
      <c r="R557" s="78"/>
      <c r="S557" s="78"/>
      <c r="T557" s="78"/>
      <c r="U557" s="78"/>
      <c r="V557" s="78"/>
      <c r="W557" s="78"/>
      <c r="X557" s="78"/>
      <c r="Y557" s="78"/>
      <c r="Z557" s="78"/>
    </row>
    <row r="558">
      <c r="O558" s="78"/>
      <c r="P558" s="78"/>
      <c r="Q558" s="78"/>
      <c r="R558" s="78"/>
      <c r="S558" s="78"/>
      <c r="T558" s="78"/>
      <c r="U558" s="78"/>
      <c r="V558" s="78"/>
      <c r="W558" s="78"/>
      <c r="X558" s="78"/>
      <c r="Y558" s="78"/>
      <c r="Z558" s="78"/>
    </row>
    <row r="559">
      <c r="O559" s="78"/>
      <c r="P559" s="78"/>
      <c r="Q559" s="78"/>
      <c r="R559" s="78"/>
      <c r="S559" s="78"/>
      <c r="T559" s="78"/>
      <c r="U559" s="78"/>
      <c r="V559" s="78"/>
      <c r="W559" s="78"/>
      <c r="X559" s="78"/>
      <c r="Y559" s="78"/>
      <c r="Z559" s="78"/>
    </row>
    <row r="560">
      <c r="O560" s="78"/>
      <c r="P560" s="78"/>
      <c r="Q560" s="78"/>
      <c r="R560" s="78"/>
      <c r="S560" s="78"/>
      <c r="T560" s="78"/>
      <c r="U560" s="78"/>
      <c r="V560" s="78"/>
      <c r="W560" s="78"/>
      <c r="X560" s="78"/>
      <c r="Y560" s="78"/>
      <c r="Z560" s="78"/>
    </row>
    <row r="561">
      <c r="O561" s="78"/>
      <c r="P561" s="78"/>
      <c r="Q561" s="78"/>
      <c r="R561" s="78"/>
      <c r="S561" s="78"/>
      <c r="T561" s="78"/>
      <c r="U561" s="78"/>
      <c r="V561" s="78"/>
      <c r="W561" s="78"/>
      <c r="X561" s="78"/>
      <c r="Y561" s="78"/>
      <c r="Z561" s="78"/>
    </row>
    <row r="562">
      <c r="O562" s="78"/>
      <c r="P562" s="78"/>
      <c r="Q562" s="78"/>
      <c r="R562" s="78"/>
      <c r="S562" s="78"/>
      <c r="T562" s="78"/>
      <c r="U562" s="78"/>
      <c r="V562" s="78"/>
      <c r="W562" s="78"/>
      <c r="X562" s="78"/>
      <c r="Y562" s="78"/>
      <c r="Z562" s="78"/>
    </row>
    <row r="563">
      <c r="O563" s="78"/>
      <c r="P563" s="78"/>
      <c r="Q563" s="78"/>
      <c r="R563" s="78"/>
      <c r="S563" s="78"/>
      <c r="T563" s="78"/>
      <c r="U563" s="78"/>
      <c r="V563" s="78"/>
      <c r="W563" s="78"/>
      <c r="X563" s="78"/>
      <c r="Y563" s="78"/>
      <c r="Z563" s="78"/>
    </row>
    <row r="564">
      <c r="O564" s="78"/>
      <c r="P564" s="78"/>
      <c r="Q564" s="78"/>
      <c r="R564" s="78"/>
      <c r="S564" s="78"/>
      <c r="T564" s="78"/>
      <c r="U564" s="78"/>
      <c r="V564" s="78"/>
      <c r="W564" s="78"/>
      <c r="X564" s="78"/>
      <c r="Y564" s="78"/>
      <c r="Z564" s="78"/>
    </row>
    <row r="565">
      <c r="O565" s="78"/>
      <c r="P565" s="78"/>
      <c r="Q565" s="78"/>
      <c r="R565" s="78"/>
      <c r="S565" s="78"/>
      <c r="T565" s="78"/>
      <c r="U565" s="78"/>
      <c r="V565" s="78"/>
      <c r="W565" s="78"/>
      <c r="X565" s="78"/>
      <c r="Y565" s="78"/>
      <c r="Z565" s="78"/>
    </row>
    <row r="566">
      <c r="O566" s="78"/>
      <c r="P566" s="78"/>
      <c r="Q566" s="78"/>
      <c r="R566" s="78"/>
      <c r="S566" s="78"/>
      <c r="T566" s="78"/>
      <c r="U566" s="78"/>
      <c r="V566" s="78"/>
      <c r="W566" s="78"/>
      <c r="X566" s="78"/>
      <c r="Y566" s="78"/>
      <c r="Z566" s="78"/>
    </row>
    <row r="567">
      <c r="O567" s="78"/>
      <c r="P567" s="78"/>
      <c r="Q567" s="78"/>
      <c r="R567" s="78"/>
      <c r="S567" s="78"/>
      <c r="T567" s="78"/>
      <c r="U567" s="78"/>
      <c r="V567" s="78"/>
      <c r="W567" s="78"/>
      <c r="X567" s="78"/>
      <c r="Y567" s="78"/>
      <c r="Z567" s="78"/>
    </row>
    <row r="568">
      <c r="O568" s="78"/>
      <c r="P568" s="78"/>
      <c r="Q568" s="78"/>
      <c r="R568" s="78"/>
      <c r="S568" s="78"/>
      <c r="T568" s="78"/>
      <c r="U568" s="78"/>
      <c r="V568" s="78"/>
      <c r="W568" s="78"/>
      <c r="X568" s="78"/>
      <c r="Y568" s="78"/>
      <c r="Z568" s="78"/>
    </row>
    <row r="569">
      <c r="O569" s="78"/>
      <c r="P569" s="78"/>
      <c r="Q569" s="78"/>
      <c r="R569" s="78"/>
      <c r="S569" s="78"/>
      <c r="T569" s="78"/>
      <c r="U569" s="78"/>
      <c r="V569" s="78"/>
      <c r="W569" s="78"/>
      <c r="X569" s="78"/>
      <c r="Y569" s="78"/>
      <c r="Z569" s="78"/>
    </row>
    <row r="570">
      <c r="O570" s="78"/>
      <c r="P570" s="78"/>
      <c r="Q570" s="78"/>
      <c r="R570" s="78"/>
      <c r="S570" s="78"/>
      <c r="T570" s="78"/>
      <c r="U570" s="78"/>
      <c r="V570" s="78"/>
      <c r="W570" s="78"/>
      <c r="X570" s="78"/>
      <c r="Y570" s="78"/>
      <c r="Z570" s="78"/>
    </row>
    <row r="571">
      <c r="O571" s="78"/>
      <c r="P571" s="78"/>
      <c r="Q571" s="78"/>
      <c r="R571" s="78"/>
      <c r="S571" s="78"/>
      <c r="T571" s="78"/>
      <c r="U571" s="78"/>
      <c r="V571" s="78"/>
      <c r="W571" s="78"/>
      <c r="X571" s="78"/>
      <c r="Y571" s="78"/>
      <c r="Z571" s="78"/>
    </row>
    <row r="572">
      <c r="O572" s="78"/>
      <c r="P572" s="78"/>
      <c r="Q572" s="78"/>
      <c r="R572" s="78"/>
      <c r="S572" s="78"/>
      <c r="T572" s="78"/>
      <c r="U572" s="78"/>
      <c r="V572" s="78"/>
      <c r="W572" s="78"/>
      <c r="X572" s="78"/>
      <c r="Y572" s="78"/>
      <c r="Z572" s="78"/>
    </row>
    <row r="573">
      <c r="O573" s="78"/>
      <c r="P573" s="78"/>
      <c r="Q573" s="78"/>
      <c r="R573" s="78"/>
      <c r="S573" s="78"/>
      <c r="T573" s="78"/>
      <c r="U573" s="78"/>
      <c r="V573" s="78"/>
      <c r="W573" s="78"/>
      <c r="X573" s="78"/>
      <c r="Y573" s="78"/>
      <c r="Z573" s="78"/>
    </row>
    <row r="574">
      <c r="O574" s="78"/>
      <c r="P574" s="78"/>
      <c r="Q574" s="78"/>
      <c r="R574" s="78"/>
      <c r="S574" s="78"/>
      <c r="T574" s="78"/>
      <c r="U574" s="78"/>
      <c r="V574" s="78"/>
      <c r="W574" s="78"/>
      <c r="X574" s="78"/>
      <c r="Y574" s="78"/>
      <c r="Z574" s="78"/>
    </row>
    <row r="575">
      <c r="O575" s="78"/>
      <c r="P575" s="78"/>
      <c r="Q575" s="78"/>
      <c r="R575" s="78"/>
      <c r="S575" s="78"/>
      <c r="T575" s="78"/>
      <c r="U575" s="78"/>
      <c r="V575" s="78"/>
      <c r="W575" s="78"/>
      <c r="X575" s="78"/>
      <c r="Y575" s="78"/>
      <c r="Z575" s="78"/>
    </row>
    <row r="576">
      <c r="O576" s="78"/>
      <c r="P576" s="78"/>
      <c r="Q576" s="78"/>
      <c r="R576" s="78"/>
      <c r="S576" s="78"/>
      <c r="T576" s="78"/>
      <c r="U576" s="78"/>
      <c r="V576" s="78"/>
      <c r="W576" s="78"/>
      <c r="X576" s="78"/>
      <c r="Y576" s="78"/>
      <c r="Z576" s="78"/>
    </row>
    <row r="577">
      <c r="O577" s="78"/>
      <c r="P577" s="78"/>
      <c r="Q577" s="78"/>
      <c r="R577" s="78"/>
      <c r="S577" s="78"/>
      <c r="T577" s="78"/>
      <c r="U577" s="78"/>
      <c r="V577" s="78"/>
      <c r="W577" s="78"/>
      <c r="X577" s="78"/>
      <c r="Y577" s="78"/>
      <c r="Z577" s="78"/>
    </row>
    <row r="578">
      <c r="O578" s="78"/>
      <c r="P578" s="78"/>
      <c r="Q578" s="78"/>
      <c r="R578" s="78"/>
      <c r="S578" s="78"/>
      <c r="T578" s="78"/>
      <c r="U578" s="78"/>
      <c r="V578" s="78"/>
      <c r="W578" s="78"/>
      <c r="X578" s="78"/>
      <c r="Y578" s="78"/>
      <c r="Z578" s="78"/>
    </row>
    <row r="579">
      <c r="O579" s="78"/>
      <c r="P579" s="78"/>
      <c r="Q579" s="78"/>
      <c r="R579" s="78"/>
      <c r="S579" s="78"/>
      <c r="T579" s="78"/>
      <c r="U579" s="78"/>
      <c r="V579" s="78"/>
      <c r="W579" s="78"/>
      <c r="X579" s="78"/>
      <c r="Y579" s="78"/>
      <c r="Z579" s="78"/>
    </row>
    <row r="580">
      <c r="O580" s="78"/>
      <c r="P580" s="78"/>
      <c r="Q580" s="78"/>
      <c r="R580" s="78"/>
      <c r="S580" s="78"/>
      <c r="T580" s="78"/>
      <c r="U580" s="78"/>
      <c r="V580" s="78"/>
      <c r="W580" s="78"/>
      <c r="X580" s="78"/>
      <c r="Y580" s="78"/>
      <c r="Z580" s="78"/>
    </row>
    <row r="581">
      <c r="O581" s="78"/>
      <c r="P581" s="78"/>
      <c r="Q581" s="78"/>
      <c r="R581" s="78"/>
      <c r="S581" s="78"/>
      <c r="T581" s="78"/>
      <c r="U581" s="78"/>
      <c r="V581" s="78"/>
      <c r="W581" s="78"/>
      <c r="X581" s="78"/>
      <c r="Y581" s="78"/>
      <c r="Z581" s="78"/>
    </row>
    <row r="582">
      <c r="O582" s="78"/>
      <c r="P582" s="78"/>
      <c r="Q582" s="78"/>
      <c r="R582" s="78"/>
      <c r="S582" s="78"/>
      <c r="T582" s="78"/>
      <c r="U582" s="78"/>
      <c r="V582" s="78"/>
      <c r="W582" s="78"/>
      <c r="X582" s="78"/>
      <c r="Y582" s="78"/>
      <c r="Z582" s="78"/>
    </row>
    <row r="583">
      <c r="O583" s="78"/>
      <c r="P583" s="78"/>
      <c r="Q583" s="78"/>
      <c r="R583" s="78"/>
      <c r="S583" s="78"/>
      <c r="T583" s="78"/>
      <c r="U583" s="78"/>
      <c r="V583" s="78"/>
      <c r="W583" s="78"/>
      <c r="X583" s="78"/>
      <c r="Y583" s="78"/>
      <c r="Z583" s="78"/>
    </row>
    <row r="584">
      <c r="O584" s="78"/>
      <c r="P584" s="78"/>
      <c r="Q584" s="78"/>
      <c r="R584" s="78"/>
      <c r="S584" s="78"/>
      <c r="T584" s="78"/>
      <c r="U584" s="78"/>
      <c r="V584" s="78"/>
      <c r="W584" s="78"/>
      <c r="X584" s="78"/>
      <c r="Y584" s="78"/>
      <c r="Z584" s="78"/>
    </row>
    <row r="585">
      <c r="O585" s="78"/>
      <c r="P585" s="78"/>
      <c r="Q585" s="78"/>
      <c r="R585" s="78"/>
      <c r="S585" s="78"/>
      <c r="T585" s="78"/>
      <c r="U585" s="78"/>
      <c r="V585" s="78"/>
      <c r="W585" s="78"/>
      <c r="X585" s="78"/>
      <c r="Y585" s="78"/>
      <c r="Z585" s="78"/>
    </row>
    <row r="586">
      <c r="O586" s="78"/>
      <c r="P586" s="78"/>
      <c r="Q586" s="78"/>
      <c r="R586" s="78"/>
      <c r="S586" s="78"/>
      <c r="T586" s="78"/>
      <c r="U586" s="78"/>
      <c r="V586" s="78"/>
      <c r="W586" s="78"/>
      <c r="X586" s="78"/>
      <c r="Y586" s="78"/>
      <c r="Z586" s="78"/>
    </row>
    <row r="587">
      <c r="O587" s="78"/>
      <c r="P587" s="78"/>
      <c r="Q587" s="78"/>
      <c r="R587" s="78"/>
      <c r="S587" s="78"/>
      <c r="T587" s="78"/>
      <c r="U587" s="78"/>
      <c r="V587" s="78"/>
      <c r="W587" s="78"/>
      <c r="X587" s="78"/>
      <c r="Y587" s="78"/>
      <c r="Z587" s="78"/>
    </row>
    <row r="588">
      <c r="O588" s="78"/>
      <c r="P588" s="78"/>
      <c r="Q588" s="78"/>
      <c r="R588" s="78"/>
      <c r="S588" s="78"/>
      <c r="T588" s="78"/>
      <c r="U588" s="78"/>
      <c r="V588" s="78"/>
      <c r="W588" s="78"/>
      <c r="X588" s="78"/>
      <c r="Y588" s="78"/>
      <c r="Z588" s="78"/>
    </row>
    <row r="589">
      <c r="O589" s="78"/>
      <c r="P589" s="78"/>
      <c r="Q589" s="78"/>
      <c r="R589" s="78"/>
      <c r="S589" s="78"/>
      <c r="T589" s="78"/>
      <c r="U589" s="78"/>
      <c r="V589" s="78"/>
      <c r="W589" s="78"/>
      <c r="X589" s="78"/>
      <c r="Y589" s="78"/>
      <c r="Z589" s="78"/>
    </row>
    <row r="590">
      <c r="O590" s="78"/>
      <c r="P590" s="78"/>
      <c r="Q590" s="78"/>
      <c r="R590" s="78"/>
      <c r="S590" s="78"/>
      <c r="T590" s="78"/>
      <c r="U590" s="78"/>
      <c r="V590" s="78"/>
      <c r="W590" s="78"/>
      <c r="X590" s="78"/>
      <c r="Y590" s="78"/>
      <c r="Z590" s="78"/>
    </row>
    <row r="591">
      <c r="O591" s="78"/>
      <c r="P591" s="78"/>
      <c r="Q591" s="78"/>
      <c r="R591" s="78"/>
      <c r="S591" s="78"/>
      <c r="T591" s="78"/>
      <c r="U591" s="78"/>
      <c r="V591" s="78"/>
      <c r="W591" s="78"/>
      <c r="X591" s="78"/>
      <c r="Y591" s="78"/>
      <c r="Z591" s="78"/>
    </row>
    <row r="592">
      <c r="O592" s="78"/>
      <c r="P592" s="78"/>
      <c r="Q592" s="78"/>
      <c r="R592" s="78"/>
      <c r="S592" s="78"/>
      <c r="T592" s="78"/>
      <c r="U592" s="78"/>
      <c r="V592" s="78"/>
      <c r="W592" s="78"/>
      <c r="X592" s="78"/>
      <c r="Y592" s="78"/>
      <c r="Z592" s="78"/>
    </row>
    <row r="593">
      <c r="O593" s="78"/>
      <c r="P593" s="78"/>
      <c r="Q593" s="78"/>
      <c r="R593" s="78"/>
      <c r="S593" s="78"/>
      <c r="T593" s="78"/>
      <c r="U593" s="78"/>
      <c r="V593" s="78"/>
      <c r="W593" s="78"/>
      <c r="X593" s="78"/>
      <c r="Y593" s="78"/>
      <c r="Z593" s="78"/>
    </row>
    <row r="594">
      <c r="O594" s="78"/>
      <c r="P594" s="78"/>
      <c r="Q594" s="78"/>
      <c r="R594" s="78"/>
      <c r="S594" s="78"/>
      <c r="T594" s="78"/>
      <c r="U594" s="78"/>
      <c r="V594" s="78"/>
      <c r="W594" s="78"/>
      <c r="X594" s="78"/>
      <c r="Y594" s="78"/>
      <c r="Z594" s="78"/>
    </row>
    <row r="595">
      <c r="O595" s="78"/>
      <c r="P595" s="78"/>
      <c r="Q595" s="78"/>
      <c r="R595" s="78"/>
      <c r="S595" s="78"/>
      <c r="T595" s="78"/>
      <c r="U595" s="78"/>
      <c r="V595" s="78"/>
      <c r="W595" s="78"/>
      <c r="X595" s="78"/>
      <c r="Y595" s="78"/>
      <c r="Z595" s="78"/>
    </row>
    <row r="596">
      <c r="O596" s="78"/>
      <c r="P596" s="78"/>
      <c r="Q596" s="78"/>
      <c r="R596" s="78"/>
      <c r="S596" s="78"/>
      <c r="T596" s="78"/>
      <c r="U596" s="78"/>
      <c r="V596" s="78"/>
      <c r="W596" s="78"/>
      <c r="X596" s="78"/>
      <c r="Y596" s="78"/>
      <c r="Z596" s="78"/>
    </row>
    <row r="597">
      <c r="O597" s="78"/>
      <c r="P597" s="78"/>
      <c r="Q597" s="78"/>
      <c r="R597" s="78"/>
      <c r="S597" s="78"/>
      <c r="T597" s="78"/>
      <c r="U597" s="78"/>
      <c r="V597" s="78"/>
      <c r="W597" s="78"/>
      <c r="X597" s="78"/>
      <c r="Y597" s="78"/>
      <c r="Z597" s="78"/>
    </row>
    <row r="598">
      <c r="O598" s="78"/>
      <c r="P598" s="78"/>
      <c r="Q598" s="78"/>
      <c r="R598" s="78"/>
      <c r="S598" s="78"/>
      <c r="T598" s="78"/>
      <c r="U598" s="78"/>
      <c r="V598" s="78"/>
      <c r="W598" s="78"/>
      <c r="X598" s="78"/>
      <c r="Y598" s="78"/>
      <c r="Z598" s="78"/>
    </row>
    <row r="599">
      <c r="O599" s="78"/>
      <c r="P599" s="78"/>
      <c r="Q599" s="78"/>
      <c r="R599" s="78"/>
      <c r="S599" s="78"/>
      <c r="T599" s="78"/>
      <c r="U599" s="78"/>
      <c r="V599" s="78"/>
      <c r="W599" s="78"/>
      <c r="X599" s="78"/>
      <c r="Y599" s="78"/>
      <c r="Z599" s="78"/>
    </row>
    <row r="600">
      <c r="O600" s="78"/>
      <c r="P600" s="78"/>
      <c r="Q600" s="78"/>
      <c r="R600" s="78"/>
      <c r="S600" s="78"/>
      <c r="T600" s="78"/>
      <c r="U600" s="78"/>
      <c r="V600" s="78"/>
      <c r="W600" s="78"/>
      <c r="X600" s="78"/>
      <c r="Y600" s="78"/>
      <c r="Z600" s="78"/>
    </row>
    <row r="601">
      <c r="O601" s="78"/>
      <c r="P601" s="78"/>
      <c r="Q601" s="78"/>
      <c r="R601" s="78"/>
      <c r="S601" s="78"/>
      <c r="T601" s="78"/>
      <c r="U601" s="78"/>
      <c r="V601" s="78"/>
      <c r="W601" s="78"/>
      <c r="X601" s="78"/>
      <c r="Y601" s="78"/>
      <c r="Z601" s="78"/>
    </row>
    <row r="602">
      <c r="O602" s="78"/>
      <c r="P602" s="78"/>
      <c r="Q602" s="78"/>
      <c r="R602" s="78"/>
      <c r="S602" s="78"/>
      <c r="T602" s="78"/>
      <c r="U602" s="78"/>
      <c r="V602" s="78"/>
      <c r="W602" s="78"/>
      <c r="X602" s="78"/>
      <c r="Y602" s="78"/>
      <c r="Z602" s="78"/>
    </row>
    <row r="603">
      <c r="O603" s="78"/>
      <c r="P603" s="78"/>
      <c r="Q603" s="78"/>
      <c r="R603" s="78"/>
      <c r="S603" s="78"/>
      <c r="T603" s="78"/>
      <c r="U603" s="78"/>
      <c r="V603" s="78"/>
      <c r="W603" s="78"/>
      <c r="X603" s="78"/>
      <c r="Y603" s="78"/>
      <c r="Z603" s="78"/>
    </row>
    <row r="604">
      <c r="O604" s="78"/>
      <c r="P604" s="78"/>
      <c r="Q604" s="78"/>
      <c r="R604" s="78"/>
      <c r="S604" s="78"/>
      <c r="T604" s="78"/>
      <c r="U604" s="78"/>
      <c r="V604" s="78"/>
      <c r="W604" s="78"/>
      <c r="X604" s="78"/>
      <c r="Y604" s="78"/>
      <c r="Z604" s="78"/>
    </row>
    <row r="605">
      <c r="O605" s="78"/>
      <c r="P605" s="78"/>
      <c r="Q605" s="78"/>
      <c r="R605" s="78"/>
      <c r="S605" s="78"/>
      <c r="T605" s="78"/>
      <c r="U605" s="78"/>
      <c r="V605" s="78"/>
      <c r="W605" s="78"/>
      <c r="X605" s="78"/>
      <c r="Y605" s="78"/>
      <c r="Z605" s="78"/>
    </row>
    <row r="606">
      <c r="O606" s="78"/>
      <c r="P606" s="78"/>
      <c r="Q606" s="78"/>
      <c r="R606" s="78"/>
      <c r="S606" s="78"/>
      <c r="T606" s="78"/>
      <c r="U606" s="78"/>
      <c r="V606" s="78"/>
      <c r="W606" s="78"/>
      <c r="X606" s="78"/>
      <c r="Y606" s="78"/>
      <c r="Z606" s="78"/>
    </row>
    <row r="607">
      <c r="O607" s="78"/>
      <c r="P607" s="78"/>
      <c r="Q607" s="78"/>
      <c r="R607" s="78"/>
      <c r="S607" s="78"/>
      <c r="T607" s="78"/>
      <c r="U607" s="78"/>
      <c r="V607" s="78"/>
      <c r="W607" s="78"/>
      <c r="X607" s="78"/>
      <c r="Y607" s="78"/>
      <c r="Z607" s="78"/>
    </row>
    <row r="608">
      <c r="O608" s="78"/>
      <c r="P608" s="78"/>
      <c r="Q608" s="78"/>
      <c r="R608" s="78"/>
      <c r="S608" s="78"/>
      <c r="T608" s="78"/>
      <c r="U608" s="78"/>
      <c r="V608" s="78"/>
      <c r="W608" s="78"/>
      <c r="X608" s="78"/>
      <c r="Y608" s="78"/>
      <c r="Z608" s="78"/>
    </row>
    <row r="609">
      <c r="O609" s="78"/>
      <c r="P609" s="78"/>
      <c r="Q609" s="78"/>
      <c r="R609" s="78"/>
      <c r="S609" s="78"/>
      <c r="T609" s="78"/>
      <c r="U609" s="78"/>
      <c r="V609" s="78"/>
      <c r="W609" s="78"/>
      <c r="X609" s="78"/>
      <c r="Y609" s="78"/>
      <c r="Z609" s="78"/>
    </row>
    <row r="610">
      <c r="O610" s="78"/>
      <c r="P610" s="78"/>
      <c r="Q610" s="78"/>
      <c r="R610" s="78"/>
      <c r="S610" s="78"/>
      <c r="T610" s="78"/>
      <c r="U610" s="78"/>
      <c r="V610" s="78"/>
      <c r="W610" s="78"/>
      <c r="X610" s="78"/>
      <c r="Y610" s="78"/>
      <c r="Z610" s="78"/>
    </row>
    <row r="611">
      <c r="O611" s="78"/>
      <c r="P611" s="78"/>
      <c r="Q611" s="78"/>
      <c r="R611" s="78"/>
      <c r="S611" s="78"/>
      <c r="T611" s="78"/>
      <c r="U611" s="78"/>
      <c r="V611" s="78"/>
      <c r="W611" s="78"/>
      <c r="X611" s="78"/>
      <c r="Y611" s="78"/>
      <c r="Z611" s="78"/>
    </row>
    <row r="612">
      <c r="O612" s="78"/>
      <c r="P612" s="78"/>
      <c r="Q612" s="78"/>
      <c r="R612" s="78"/>
      <c r="S612" s="78"/>
      <c r="T612" s="78"/>
      <c r="U612" s="78"/>
      <c r="V612" s="78"/>
      <c r="W612" s="78"/>
      <c r="X612" s="78"/>
      <c r="Y612" s="78"/>
      <c r="Z612" s="78"/>
    </row>
    <row r="613">
      <c r="O613" s="78"/>
      <c r="P613" s="78"/>
      <c r="Q613" s="78"/>
      <c r="R613" s="78"/>
      <c r="S613" s="78"/>
      <c r="T613" s="78"/>
      <c r="U613" s="78"/>
      <c r="V613" s="78"/>
      <c r="W613" s="78"/>
      <c r="X613" s="78"/>
      <c r="Y613" s="78"/>
      <c r="Z613" s="78"/>
    </row>
    <row r="614">
      <c r="O614" s="78"/>
      <c r="P614" s="78"/>
      <c r="Q614" s="78"/>
      <c r="R614" s="78"/>
      <c r="S614" s="78"/>
      <c r="T614" s="78"/>
      <c r="U614" s="78"/>
      <c r="V614" s="78"/>
      <c r="W614" s="78"/>
      <c r="X614" s="78"/>
      <c r="Y614" s="78"/>
      <c r="Z614" s="78"/>
    </row>
    <row r="615">
      <c r="O615" s="78"/>
      <c r="P615" s="78"/>
      <c r="Q615" s="78"/>
      <c r="R615" s="78"/>
      <c r="S615" s="78"/>
      <c r="T615" s="78"/>
      <c r="U615" s="78"/>
      <c r="V615" s="78"/>
      <c r="W615" s="78"/>
      <c r="X615" s="78"/>
      <c r="Y615" s="78"/>
      <c r="Z615" s="78"/>
    </row>
    <row r="616">
      <c r="O616" s="78"/>
      <c r="P616" s="78"/>
      <c r="Q616" s="78"/>
      <c r="R616" s="78"/>
      <c r="S616" s="78"/>
      <c r="T616" s="78"/>
      <c r="U616" s="78"/>
      <c r="V616" s="78"/>
      <c r="W616" s="78"/>
      <c r="X616" s="78"/>
      <c r="Y616" s="78"/>
      <c r="Z616" s="78"/>
    </row>
    <row r="617">
      <c r="O617" s="78"/>
      <c r="P617" s="78"/>
      <c r="Q617" s="78"/>
      <c r="R617" s="78"/>
      <c r="S617" s="78"/>
      <c r="T617" s="78"/>
      <c r="U617" s="78"/>
      <c r="V617" s="78"/>
      <c r="W617" s="78"/>
      <c r="X617" s="78"/>
      <c r="Y617" s="78"/>
      <c r="Z617" s="78"/>
    </row>
    <row r="618">
      <c r="O618" s="78"/>
      <c r="P618" s="78"/>
      <c r="Q618" s="78"/>
      <c r="R618" s="78"/>
      <c r="S618" s="78"/>
      <c r="T618" s="78"/>
      <c r="U618" s="78"/>
      <c r="V618" s="78"/>
      <c r="W618" s="78"/>
      <c r="X618" s="78"/>
      <c r="Y618" s="78"/>
      <c r="Z618" s="78"/>
    </row>
    <row r="619">
      <c r="O619" s="78"/>
      <c r="P619" s="78"/>
      <c r="Q619" s="78"/>
      <c r="R619" s="78"/>
      <c r="S619" s="78"/>
      <c r="T619" s="78"/>
      <c r="U619" s="78"/>
      <c r="V619" s="78"/>
      <c r="W619" s="78"/>
      <c r="X619" s="78"/>
      <c r="Y619" s="78"/>
      <c r="Z619" s="78"/>
    </row>
    <row r="620">
      <c r="O620" s="78"/>
      <c r="P620" s="78"/>
      <c r="Q620" s="78"/>
      <c r="R620" s="78"/>
      <c r="S620" s="78"/>
      <c r="T620" s="78"/>
      <c r="U620" s="78"/>
      <c r="V620" s="78"/>
      <c r="W620" s="78"/>
      <c r="X620" s="78"/>
      <c r="Y620" s="78"/>
      <c r="Z620" s="78"/>
    </row>
    <row r="621">
      <c r="O621" s="78"/>
      <c r="P621" s="78"/>
      <c r="Q621" s="78"/>
      <c r="R621" s="78"/>
      <c r="S621" s="78"/>
      <c r="T621" s="78"/>
      <c r="U621" s="78"/>
      <c r="V621" s="78"/>
      <c r="W621" s="78"/>
      <c r="X621" s="78"/>
      <c r="Y621" s="78"/>
      <c r="Z621" s="78"/>
    </row>
    <row r="622">
      <c r="O622" s="78"/>
      <c r="P622" s="78"/>
      <c r="Q622" s="78"/>
      <c r="R622" s="78"/>
      <c r="S622" s="78"/>
      <c r="T622" s="78"/>
      <c r="U622" s="78"/>
      <c r="V622" s="78"/>
      <c r="W622" s="78"/>
      <c r="X622" s="78"/>
      <c r="Y622" s="78"/>
      <c r="Z622" s="78"/>
    </row>
    <row r="623">
      <c r="O623" s="78"/>
      <c r="P623" s="78"/>
      <c r="Q623" s="78"/>
      <c r="R623" s="78"/>
      <c r="S623" s="78"/>
      <c r="T623" s="78"/>
      <c r="U623" s="78"/>
      <c r="V623" s="78"/>
      <c r="W623" s="78"/>
      <c r="X623" s="78"/>
      <c r="Y623" s="78"/>
      <c r="Z623" s="78"/>
    </row>
    <row r="624">
      <c r="O624" s="78"/>
      <c r="P624" s="78"/>
      <c r="Q624" s="78"/>
      <c r="R624" s="78"/>
      <c r="S624" s="78"/>
      <c r="T624" s="78"/>
      <c r="U624" s="78"/>
      <c r="V624" s="78"/>
      <c r="W624" s="78"/>
      <c r="X624" s="78"/>
      <c r="Y624" s="78"/>
      <c r="Z624" s="78"/>
    </row>
    <row r="625">
      <c r="O625" s="78"/>
      <c r="P625" s="78"/>
      <c r="Q625" s="78"/>
      <c r="R625" s="78"/>
      <c r="S625" s="78"/>
      <c r="T625" s="78"/>
      <c r="U625" s="78"/>
      <c r="V625" s="78"/>
      <c r="W625" s="78"/>
      <c r="X625" s="78"/>
      <c r="Y625" s="78"/>
      <c r="Z625" s="78"/>
    </row>
    <row r="626">
      <c r="O626" s="78"/>
      <c r="P626" s="78"/>
      <c r="Q626" s="78"/>
      <c r="R626" s="78"/>
      <c r="S626" s="78"/>
      <c r="T626" s="78"/>
      <c r="U626" s="78"/>
      <c r="V626" s="78"/>
      <c r="W626" s="78"/>
      <c r="X626" s="78"/>
      <c r="Y626" s="78"/>
      <c r="Z626" s="78"/>
    </row>
    <row r="627">
      <c r="O627" s="78"/>
      <c r="P627" s="78"/>
      <c r="Q627" s="78"/>
      <c r="R627" s="78"/>
      <c r="S627" s="78"/>
      <c r="T627" s="78"/>
      <c r="U627" s="78"/>
      <c r="V627" s="78"/>
      <c r="W627" s="78"/>
      <c r="X627" s="78"/>
      <c r="Y627" s="78"/>
      <c r="Z627" s="78"/>
    </row>
    <row r="628">
      <c r="O628" s="78"/>
      <c r="P628" s="78"/>
      <c r="Q628" s="78"/>
      <c r="R628" s="78"/>
      <c r="S628" s="78"/>
      <c r="T628" s="78"/>
      <c r="U628" s="78"/>
      <c r="V628" s="78"/>
      <c r="W628" s="78"/>
      <c r="X628" s="78"/>
      <c r="Y628" s="78"/>
      <c r="Z628" s="78"/>
    </row>
    <row r="629">
      <c r="O629" s="78"/>
      <c r="P629" s="78"/>
      <c r="Q629" s="78"/>
      <c r="R629" s="78"/>
      <c r="S629" s="78"/>
      <c r="T629" s="78"/>
      <c r="U629" s="78"/>
      <c r="V629" s="78"/>
      <c r="W629" s="78"/>
      <c r="X629" s="78"/>
      <c r="Y629" s="78"/>
      <c r="Z629" s="78"/>
    </row>
    <row r="630">
      <c r="O630" s="78"/>
      <c r="P630" s="78"/>
      <c r="Q630" s="78"/>
      <c r="R630" s="78"/>
      <c r="S630" s="78"/>
      <c r="T630" s="78"/>
      <c r="U630" s="78"/>
      <c r="V630" s="78"/>
      <c r="W630" s="78"/>
      <c r="X630" s="78"/>
      <c r="Y630" s="78"/>
      <c r="Z630" s="78"/>
    </row>
    <row r="631">
      <c r="O631" s="78"/>
      <c r="P631" s="78"/>
      <c r="Q631" s="78"/>
      <c r="R631" s="78"/>
      <c r="S631" s="78"/>
      <c r="T631" s="78"/>
      <c r="U631" s="78"/>
      <c r="V631" s="78"/>
      <c r="W631" s="78"/>
      <c r="X631" s="78"/>
      <c r="Y631" s="78"/>
      <c r="Z631" s="78"/>
    </row>
    <row r="632">
      <c r="O632" s="78"/>
      <c r="P632" s="78"/>
      <c r="Q632" s="78"/>
      <c r="R632" s="78"/>
      <c r="S632" s="78"/>
      <c r="T632" s="78"/>
      <c r="U632" s="78"/>
      <c r="V632" s="78"/>
      <c r="W632" s="78"/>
      <c r="X632" s="78"/>
      <c r="Y632" s="78"/>
      <c r="Z632" s="78"/>
    </row>
    <row r="633">
      <c r="O633" s="78"/>
      <c r="P633" s="78"/>
      <c r="Q633" s="78"/>
      <c r="R633" s="78"/>
      <c r="S633" s="78"/>
      <c r="T633" s="78"/>
      <c r="U633" s="78"/>
      <c r="V633" s="78"/>
      <c r="W633" s="78"/>
      <c r="X633" s="78"/>
      <c r="Y633" s="78"/>
      <c r="Z633" s="78"/>
    </row>
    <row r="634">
      <c r="O634" s="78"/>
      <c r="P634" s="78"/>
      <c r="Q634" s="78"/>
      <c r="R634" s="78"/>
      <c r="S634" s="78"/>
      <c r="T634" s="78"/>
      <c r="U634" s="78"/>
      <c r="V634" s="78"/>
      <c r="W634" s="78"/>
      <c r="X634" s="78"/>
      <c r="Y634" s="78"/>
      <c r="Z634" s="78"/>
    </row>
    <row r="635">
      <c r="O635" s="78"/>
      <c r="P635" s="78"/>
      <c r="Q635" s="78"/>
      <c r="R635" s="78"/>
      <c r="S635" s="78"/>
      <c r="T635" s="78"/>
      <c r="U635" s="78"/>
      <c r="V635" s="78"/>
      <c r="W635" s="78"/>
      <c r="X635" s="78"/>
      <c r="Y635" s="78"/>
      <c r="Z635" s="78"/>
    </row>
    <row r="636">
      <c r="O636" s="78"/>
      <c r="P636" s="78"/>
      <c r="Q636" s="78"/>
      <c r="R636" s="78"/>
      <c r="S636" s="78"/>
      <c r="T636" s="78"/>
      <c r="U636" s="78"/>
      <c r="V636" s="78"/>
      <c r="W636" s="78"/>
      <c r="X636" s="78"/>
      <c r="Y636" s="78"/>
      <c r="Z636" s="78"/>
    </row>
    <row r="637">
      <c r="O637" s="78"/>
      <c r="P637" s="78"/>
      <c r="Q637" s="78"/>
      <c r="R637" s="78"/>
      <c r="S637" s="78"/>
      <c r="T637" s="78"/>
      <c r="U637" s="78"/>
      <c r="V637" s="78"/>
      <c r="W637" s="78"/>
      <c r="X637" s="78"/>
      <c r="Y637" s="78"/>
      <c r="Z637" s="78"/>
    </row>
    <row r="638">
      <c r="O638" s="78"/>
      <c r="P638" s="78"/>
      <c r="Q638" s="78"/>
      <c r="R638" s="78"/>
      <c r="S638" s="78"/>
      <c r="T638" s="78"/>
      <c r="U638" s="78"/>
      <c r="V638" s="78"/>
      <c r="W638" s="78"/>
      <c r="X638" s="78"/>
      <c r="Y638" s="78"/>
      <c r="Z638" s="78"/>
    </row>
    <row r="639">
      <c r="O639" s="78"/>
      <c r="P639" s="78"/>
      <c r="Q639" s="78"/>
      <c r="R639" s="78"/>
      <c r="S639" s="78"/>
      <c r="T639" s="78"/>
      <c r="U639" s="78"/>
      <c r="V639" s="78"/>
      <c r="W639" s="78"/>
      <c r="X639" s="78"/>
      <c r="Y639" s="78"/>
      <c r="Z639" s="78"/>
    </row>
    <row r="640">
      <c r="O640" s="78"/>
      <c r="P640" s="78"/>
      <c r="Q640" s="78"/>
      <c r="R640" s="78"/>
      <c r="S640" s="78"/>
      <c r="T640" s="78"/>
      <c r="U640" s="78"/>
      <c r="V640" s="78"/>
      <c r="W640" s="78"/>
      <c r="X640" s="78"/>
      <c r="Y640" s="78"/>
      <c r="Z640" s="78"/>
    </row>
    <row r="641">
      <c r="O641" s="78"/>
      <c r="P641" s="78"/>
      <c r="Q641" s="78"/>
      <c r="R641" s="78"/>
      <c r="S641" s="78"/>
      <c r="T641" s="78"/>
      <c r="U641" s="78"/>
      <c r="V641" s="78"/>
      <c r="W641" s="78"/>
      <c r="X641" s="78"/>
      <c r="Y641" s="78"/>
      <c r="Z641" s="78"/>
    </row>
    <row r="642">
      <c r="O642" s="78"/>
      <c r="P642" s="78"/>
      <c r="Q642" s="78"/>
      <c r="R642" s="78"/>
      <c r="S642" s="78"/>
      <c r="T642" s="78"/>
      <c r="U642" s="78"/>
      <c r="V642" s="78"/>
      <c r="W642" s="78"/>
      <c r="X642" s="78"/>
      <c r="Y642" s="78"/>
      <c r="Z642" s="78"/>
    </row>
    <row r="643">
      <c r="O643" s="78"/>
      <c r="P643" s="78"/>
      <c r="Q643" s="78"/>
      <c r="R643" s="78"/>
      <c r="S643" s="78"/>
      <c r="T643" s="78"/>
      <c r="U643" s="78"/>
      <c r="V643" s="78"/>
      <c r="W643" s="78"/>
      <c r="X643" s="78"/>
      <c r="Y643" s="78"/>
      <c r="Z643" s="78"/>
    </row>
    <row r="644">
      <c r="O644" s="78"/>
      <c r="P644" s="78"/>
      <c r="Q644" s="78"/>
      <c r="R644" s="78"/>
      <c r="S644" s="78"/>
      <c r="T644" s="78"/>
      <c r="U644" s="78"/>
      <c r="V644" s="78"/>
      <c r="W644" s="78"/>
      <c r="X644" s="78"/>
      <c r="Y644" s="78"/>
      <c r="Z644" s="78"/>
    </row>
    <row r="645">
      <c r="O645" s="78"/>
      <c r="P645" s="78"/>
      <c r="Q645" s="78"/>
      <c r="R645" s="78"/>
      <c r="S645" s="78"/>
      <c r="T645" s="78"/>
      <c r="U645" s="78"/>
      <c r="V645" s="78"/>
      <c r="W645" s="78"/>
      <c r="X645" s="78"/>
      <c r="Y645" s="78"/>
      <c r="Z645" s="78"/>
    </row>
    <row r="646">
      <c r="O646" s="78"/>
      <c r="P646" s="78"/>
      <c r="Q646" s="78"/>
      <c r="R646" s="78"/>
      <c r="S646" s="78"/>
      <c r="T646" s="78"/>
      <c r="U646" s="78"/>
      <c r="V646" s="78"/>
      <c r="W646" s="78"/>
      <c r="X646" s="78"/>
      <c r="Y646" s="78"/>
      <c r="Z646" s="78"/>
    </row>
    <row r="647">
      <c r="O647" s="78"/>
      <c r="P647" s="78"/>
      <c r="Q647" s="78"/>
      <c r="R647" s="78"/>
      <c r="S647" s="78"/>
      <c r="T647" s="78"/>
      <c r="U647" s="78"/>
      <c r="V647" s="78"/>
      <c r="W647" s="78"/>
      <c r="X647" s="78"/>
      <c r="Y647" s="78"/>
      <c r="Z647" s="78"/>
    </row>
    <row r="648">
      <c r="O648" s="78"/>
      <c r="P648" s="78"/>
      <c r="Q648" s="78"/>
      <c r="R648" s="78"/>
      <c r="S648" s="78"/>
      <c r="T648" s="78"/>
      <c r="U648" s="78"/>
      <c r="V648" s="78"/>
      <c r="W648" s="78"/>
      <c r="X648" s="78"/>
      <c r="Y648" s="78"/>
      <c r="Z648" s="78"/>
    </row>
    <row r="649">
      <c r="O649" s="78"/>
      <c r="P649" s="78"/>
      <c r="Q649" s="78"/>
      <c r="R649" s="78"/>
      <c r="S649" s="78"/>
      <c r="T649" s="78"/>
      <c r="U649" s="78"/>
      <c r="V649" s="78"/>
      <c r="W649" s="78"/>
      <c r="X649" s="78"/>
      <c r="Y649" s="78"/>
      <c r="Z649" s="78"/>
    </row>
    <row r="650">
      <c r="O650" s="78"/>
      <c r="P650" s="78"/>
      <c r="Q650" s="78"/>
      <c r="R650" s="78"/>
      <c r="S650" s="78"/>
      <c r="T650" s="78"/>
      <c r="U650" s="78"/>
      <c r="V650" s="78"/>
      <c r="W650" s="78"/>
      <c r="X650" s="78"/>
      <c r="Y650" s="78"/>
      <c r="Z650" s="78"/>
    </row>
    <row r="651">
      <c r="O651" s="78"/>
      <c r="P651" s="78"/>
      <c r="Q651" s="78"/>
      <c r="R651" s="78"/>
      <c r="S651" s="78"/>
      <c r="T651" s="78"/>
      <c r="U651" s="78"/>
      <c r="V651" s="78"/>
      <c r="W651" s="78"/>
      <c r="X651" s="78"/>
      <c r="Y651" s="78"/>
      <c r="Z651" s="78"/>
    </row>
    <row r="652">
      <c r="O652" s="78"/>
      <c r="P652" s="78"/>
      <c r="Q652" s="78"/>
      <c r="R652" s="78"/>
      <c r="S652" s="78"/>
      <c r="T652" s="78"/>
      <c r="U652" s="78"/>
      <c r="V652" s="78"/>
      <c r="W652" s="78"/>
      <c r="X652" s="78"/>
      <c r="Y652" s="78"/>
      <c r="Z652" s="78"/>
    </row>
    <row r="653">
      <c r="O653" s="78"/>
      <c r="P653" s="78"/>
      <c r="Q653" s="78"/>
      <c r="R653" s="78"/>
      <c r="S653" s="78"/>
      <c r="T653" s="78"/>
      <c r="U653" s="78"/>
      <c r="V653" s="78"/>
      <c r="W653" s="78"/>
      <c r="X653" s="78"/>
      <c r="Y653" s="78"/>
      <c r="Z653" s="78"/>
    </row>
    <row r="654">
      <c r="O654" s="78"/>
      <c r="P654" s="78"/>
      <c r="Q654" s="78"/>
      <c r="R654" s="78"/>
      <c r="S654" s="78"/>
      <c r="T654" s="78"/>
      <c r="U654" s="78"/>
      <c r="V654" s="78"/>
      <c r="W654" s="78"/>
      <c r="X654" s="78"/>
      <c r="Y654" s="78"/>
      <c r="Z654" s="78"/>
    </row>
    <row r="655">
      <c r="O655" s="78"/>
      <c r="P655" s="78"/>
      <c r="Q655" s="78"/>
      <c r="R655" s="78"/>
      <c r="S655" s="78"/>
      <c r="T655" s="78"/>
      <c r="U655" s="78"/>
      <c r="V655" s="78"/>
      <c r="W655" s="78"/>
      <c r="X655" s="78"/>
      <c r="Y655" s="78"/>
      <c r="Z655" s="78"/>
    </row>
    <row r="656">
      <c r="O656" s="78"/>
      <c r="P656" s="78"/>
      <c r="Q656" s="78"/>
      <c r="R656" s="78"/>
      <c r="S656" s="78"/>
      <c r="T656" s="78"/>
      <c r="U656" s="78"/>
      <c r="V656" s="78"/>
      <c r="W656" s="78"/>
      <c r="X656" s="78"/>
      <c r="Y656" s="78"/>
      <c r="Z656" s="78"/>
    </row>
    <row r="657">
      <c r="O657" s="78"/>
      <c r="P657" s="78"/>
      <c r="Q657" s="78"/>
      <c r="R657" s="78"/>
      <c r="S657" s="78"/>
      <c r="T657" s="78"/>
      <c r="U657" s="78"/>
      <c r="V657" s="78"/>
      <c r="W657" s="78"/>
      <c r="X657" s="78"/>
      <c r="Y657" s="78"/>
      <c r="Z657" s="78"/>
    </row>
    <row r="658">
      <c r="O658" s="78"/>
      <c r="P658" s="78"/>
      <c r="Q658" s="78"/>
      <c r="R658" s="78"/>
      <c r="S658" s="78"/>
      <c r="T658" s="78"/>
      <c r="U658" s="78"/>
      <c r="V658" s="78"/>
      <c r="W658" s="78"/>
      <c r="X658" s="78"/>
      <c r="Y658" s="78"/>
      <c r="Z658" s="78"/>
    </row>
    <row r="659">
      <c r="O659" s="78"/>
      <c r="P659" s="78"/>
      <c r="Q659" s="78"/>
      <c r="R659" s="78"/>
      <c r="S659" s="78"/>
      <c r="T659" s="78"/>
      <c r="U659" s="78"/>
      <c r="V659" s="78"/>
      <c r="W659" s="78"/>
      <c r="X659" s="78"/>
      <c r="Y659" s="78"/>
      <c r="Z659" s="78"/>
    </row>
    <row r="660">
      <c r="O660" s="78"/>
      <c r="P660" s="78"/>
      <c r="Q660" s="78"/>
      <c r="R660" s="78"/>
      <c r="S660" s="78"/>
      <c r="T660" s="78"/>
      <c r="U660" s="78"/>
      <c r="V660" s="78"/>
      <c r="W660" s="78"/>
      <c r="X660" s="78"/>
      <c r="Y660" s="78"/>
      <c r="Z660" s="78"/>
    </row>
    <row r="661">
      <c r="O661" s="78"/>
      <c r="P661" s="78"/>
      <c r="Q661" s="78"/>
      <c r="R661" s="78"/>
      <c r="S661" s="78"/>
      <c r="T661" s="78"/>
      <c r="U661" s="78"/>
      <c r="V661" s="78"/>
      <c r="W661" s="78"/>
      <c r="X661" s="78"/>
      <c r="Y661" s="78"/>
      <c r="Z661" s="78"/>
    </row>
    <row r="662">
      <c r="O662" s="78"/>
      <c r="P662" s="78"/>
      <c r="Q662" s="78"/>
      <c r="R662" s="78"/>
      <c r="S662" s="78"/>
      <c r="T662" s="78"/>
      <c r="U662" s="78"/>
      <c r="V662" s="78"/>
      <c r="W662" s="78"/>
      <c r="X662" s="78"/>
      <c r="Y662" s="78"/>
      <c r="Z662" s="78"/>
    </row>
    <row r="663">
      <c r="O663" s="78"/>
      <c r="P663" s="78"/>
      <c r="Q663" s="78"/>
      <c r="R663" s="78"/>
      <c r="S663" s="78"/>
      <c r="T663" s="78"/>
      <c r="U663" s="78"/>
      <c r="V663" s="78"/>
      <c r="W663" s="78"/>
      <c r="X663" s="78"/>
      <c r="Y663" s="78"/>
      <c r="Z663" s="78"/>
    </row>
    <row r="664">
      <c r="O664" s="78"/>
      <c r="P664" s="78"/>
      <c r="Q664" s="78"/>
      <c r="R664" s="78"/>
      <c r="S664" s="78"/>
      <c r="T664" s="78"/>
      <c r="U664" s="78"/>
      <c r="V664" s="78"/>
      <c r="W664" s="78"/>
      <c r="X664" s="78"/>
      <c r="Y664" s="78"/>
      <c r="Z664" s="78"/>
    </row>
    <row r="665">
      <c r="O665" s="78"/>
      <c r="P665" s="78"/>
      <c r="Q665" s="78"/>
      <c r="R665" s="78"/>
      <c r="S665" s="78"/>
      <c r="T665" s="78"/>
      <c r="U665" s="78"/>
      <c r="V665" s="78"/>
      <c r="W665" s="78"/>
      <c r="X665" s="78"/>
      <c r="Y665" s="78"/>
      <c r="Z665" s="78"/>
    </row>
    <row r="666">
      <c r="O666" s="78"/>
      <c r="P666" s="78"/>
      <c r="Q666" s="78"/>
      <c r="R666" s="78"/>
      <c r="S666" s="78"/>
      <c r="T666" s="78"/>
      <c r="U666" s="78"/>
      <c r="V666" s="78"/>
      <c r="W666" s="78"/>
      <c r="X666" s="78"/>
      <c r="Y666" s="78"/>
      <c r="Z666" s="78"/>
    </row>
    <row r="667">
      <c r="O667" s="78"/>
      <c r="P667" s="78"/>
      <c r="Q667" s="78"/>
      <c r="R667" s="78"/>
      <c r="S667" s="78"/>
      <c r="T667" s="78"/>
      <c r="U667" s="78"/>
      <c r="V667" s="78"/>
      <c r="W667" s="78"/>
      <c r="X667" s="78"/>
      <c r="Y667" s="78"/>
      <c r="Z667" s="78"/>
    </row>
    <row r="668">
      <c r="O668" s="78"/>
      <c r="P668" s="78"/>
      <c r="Q668" s="78"/>
      <c r="R668" s="78"/>
      <c r="S668" s="78"/>
      <c r="T668" s="78"/>
      <c r="U668" s="78"/>
      <c r="V668" s="78"/>
      <c r="W668" s="78"/>
      <c r="X668" s="78"/>
      <c r="Y668" s="78"/>
      <c r="Z668" s="78"/>
    </row>
    <row r="669">
      <c r="O669" s="78"/>
      <c r="P669" s="78"/>
      <c r="Q669" s="78"/>
      <c r="R669" s="78"/>
      <c r="S669" s="78"/>
      <c r="T669" s="78"/>
      <c r="U669" s="78"/>
      <c r="V669" s="78"/>
      <c r="W669" s="78"/>
      <c r="X669" s="78"/>
      <c r="Y669" s="78"/>
      <c r="Z669" s="78"/>
    </row>
    <row r="670">
      <c r="O670" s="78"/>
      <c r="P670" s="78"/>
      <c r="Q670" s="78"/>
      <c r="R670" s="78"/>
      <c r="S670" s="78"/>
      <c r="T670" s="78"/>
      <c r="U670" s="78"/>
      <c r="V670" s="78"/>
      <c r="W670" s="78"/>
      <c r="X670" s="78"/>
      <c r="Y670" s="78"/>
      <c r="Z670" s="78"/>
    </row>
    <row r="671">
      <c r="O671" s="78"/>
      <c r="P671" s="78"/>
      <c r="Q671" s="78"/>
      <c r="R671" s="78"/>
      <c r="S671" s="78"/>
      <c r="T671" s="78"/>
      <c r="U671" s="78"/>
      <c r="V671" s="78"/>
      <c r="W671" s="78"/>
      <c r="X671" s="78"/>
      <c r="Y671" s="78"/>
      <c r="Z671" s="78"/>
    </row>
    <row r="672">
      <c r="O672" s="78"/>
      <c r="P672" s="78"/>
      <c r="Q672" s="78"/>
      <c r="R672" s="78"/>
      <c r="S672" s="78"/>
      <c r="T672" s="78"/>
      <c r="U672" s="78"/>
      <c r="V672" s="78"/>
      <c r="W672" s="78"/>
      <c r="X672" s="78"/>
      <c r="Y672" s="78"/>
      <c r="Z672" s="78"/>
    </row>
    <row r="673">
      <c r="O673" s="78"/>
      <c r="P673" s="78"/>
      <c r="Q673" s="78"/>
      <c r="R673" s="78"/>
      <c r="S673" s="78"/>
      <c r="T673" s="78"/>
      <c r="U673" s="78"/>
      <c r="V673" s="78"/>
      <c r="W673" s="78"/>
      <c r="X673" s="78"/>
      <c r="Y673" s="78"/>
      <c r="Z673" s="78"/>
    </row>
    <row r="674">
      <c r="O674" s="78"/>
      <c r="P674" s="78"/>
      <c r="Q674" s="78"/>
      <c r="R674" s="78"/>
      <c r="S674" s="78"/>
      <c r="T674" s="78"/>
      <c r="U674" s="78"/>
      <c r="V674" s="78"/>
      <c r="W674" s="78"/>
      <c r="X674" s="78"/>
      <c r="Y674" s="78"/>
      <c r="Z674" s="78"/>
    </row>
    <row r="675">
      <c r="O675" s="78"/>
      <c r="P675" s="78"/>
      <c r="Q675" s="78"/>
      <c r="R675" s="78"/>
      <c r="S675" s="78"/>
      <c r="T675" s="78"/>
      <c r="U675" s="78"/>
      <c r="V675" s="78"/>
      <c r="W675" s="78"/>
      <c r="X675" s="78"/>
      <c r="Y675" s="78"/>
      <c r="Z675" s="78"/>
    </row>
    <row r="676">
      <c r="O676" s="78"/>
      <c r="P676" s="78"/>
      <c r="Q676" s="78"/>
      <c r="R676" s="78"/>
      <c r="S676" s="78"/>
      <c r="T676" s="78"/>
      <c r="U676" s="78"/>
      <c r="V676" s="78"/>
      <c r="W676" s="78"/>
      <c r="X676" s="78"/>
      <c r="Y676" s="78"/>
      <c r="Z676" s="78"/>
    </row>
    <row r="677">
      <c r="O677" s="78"/>
      <c r="P677" s="78"/>
      <c r="Q677" s="78"/>
      <c r="R677" s="78"/>
      <c r="S677" s="78"/>
      <c r="T677" s="78"/>
      <c r="U677" s="78"/>
      <c r="V677" s="78"/>
      <c r="W677" s="78"/>
      <c r="X677" s="78"/>
      <c r="Y677" s="78"/>
      <c r="Z677" s="78"/>
    </row>
    <row r="678">
      <c r="O678" s="78"/>
      <c r="P678" s="78"/>
      <c r="Q678" s="78"/>
      <c r="R678" s="78"/>
      <c r="S678" s="78"/>
      <c r="T678" s="78"/>
      <c r="U678" s="78"/>
      <c r="V678" s="78"/>
      <c r="W678" s="78"/>
      <c r="X678" s="78"/>
      <c r="Y678" s="78"/>
      <c r="Z678" s="78"/>
    </row>
    <row r="679">
      <c r="O679" s="78"/>
      <c r="P679" s="78"/>
      <c r="Q679" s="78"/>
      <c r="R679" s="78"/>
      <c r="S679" s="78"/>
      <c r="T679" s="78"/>
      <c r="U679" s="78"/>
      <c r="V679" s="78"/>
      <c r="W679" s="78"/>
      <c r="X679" s="78"/>
      <c r="Y679" s="78"/>
      <c r="Z679" s="78"/>
    </row>
    <row r="680">
      <c r="O680" s="78"/>
      <c r="P680" s="78"/>
      <c r="Q680" s="78"/>
      <c r="R680" s="78"/>
      <c r="S680" s="78"/>
      <c r="T680" s="78"/>
      <c r="U680" s="78"/>
      <c r="V680" s="78"/>
      <c r="W680" s="78"/>
      <c r="X680" s="78"/>
      <c r="Y680" s="78"/>
      <c r="Z680" s="78"/>
    </row>
    <row r="681">
      <c r="O681" s="78"/>
      <c r="P681" s="78"/>
      <c r="Q681" s="78"/>
      <c r="R681" s="78"/>
      <c r="S681" s="78"/>
      <c r="T681" s="78"/>
      <c r="U681" s="78"/>
      <c r="V681" s="78"/>
      <c r="W681" s="78"/>
      <c r="X681" s="78"/>
      <c r="Y681" s="78"/>
      <c r="Z681" s="78"/>
    </row>
    <row r="682">
      <c r="O682" s="78"/>
      <c r="P682" s="78"/>
      <c r="Q682" s="78"/>
      <c r="R682" s="78"/>
      <c r="S682" s="78"/>
      <c r="T682" s="78"/>
      <c r="U682" s="78"/>
      <c r="V682" s="78"/>
      <c r="W682" s="78"/>
      <c r="X682" s="78"/>
      <c r="Y682" s="78"/>
      <c r="Z682" s="78"/>
    </row>
    <row r="683">
      <c r="O683" s="78"/>
      <c r="P683" s="78"/>
      <c r="Q683" s="78"/>
      <c r="R683" s="78"/>
      <c r="S683" s="78"/>
      <c r="T683" s="78"/>
      <c r="U683" s="78"/>
      <c r="V683" s="78"/>
      <c r="W683" s="78"/>
      <c r="X683" s="78"/>
      <c r="Y683" s="78"/>
      <c r="Z683" s="78"/>
    </row>
    <row r="684">
      <c r="O684" s="78"/>
      <c r="P684" s="78"/>
      <c r="Q684" s="78"/>
      <c r="R684" s="78"/>
      <c r="S684" s="78"/>
      <c r="T684" s="78"/>
      <c r="U684" s="78"/>
      <c r="V684" s="78"/>
      <c r="W684" s="78"/>
      <c r="X684" s="78"/>
      <c r="Y684" s="78"/>
      <c r="Z684" s="78"/>
    </row>
    <row r="685">
      <c r="O685" s="78"/>
      <c r="P685" s="78"/>
      <c r="Q685" s="78"/>
      <c r="R685" s="78"/>
      <c r="S685" s="78"/>
      <c r="T685" s="78"/>
      <c r="U685" s="78"/>
      <c r="V685" s="78"/>
      <c r="W685" s="78"/>
      <c r="X685" s="78"/>
      <c r="Y685" s="78"/>
      <c r="Z685" s="78"/>
    </row>
    <row r="686">
      <c r="O686" s="78"/>
      <c r="P686" s="78"/>
      <c r="Q686" s="78"/>
      <c r="R686" s="78"/>
      <c r="S686" s="78"/>
      <c r="T686" s="78"/>
      <c r="U686" s="78"/>
      <c r="V686" s="78"/>
      <c r="W686" s="78"/>
      <c r="X686" s="78"/>
      <c r="Y686" s="78"/>
      <c r="Z686" s="78"/>
    </row>
    <row r="687">
      <c r="O687" s="78"/>
      <c r="P687" s="78"/>
      <c r="Q687" s="78"/>
      <c r="R687" s="78"/>
      <c r="S687" s="78"/>
      <c r="T687" s="78"/>
      <c r="U687" s="78"/>
      <c r="V687" s="78"/>
      <c r="W687" s="78"/>
      <c r="X687" s="78"/>
      <c r="Y687" s="78"/>
      <c r="Z687" s="78"/>
    </row>
    <row r="688">
      <c r="O688" s="78"/>
      <c r="P688" s="78"/>
      <c r="Q688" s="78"/>
      <c r="R688" s="78"/>
      <c r="S688" s="78"/>
      <c r="T688" s="78"/>
      <c r="U688" s="78"/>
      <c r="V688" s="78"/>
      <c r="W688" s="78"/>
      <c r="X688" s="78"/>
      <c r="Y688" s="78"/>
      <c r="Z688" s="78"/>
    </row>
    <row r="689">
      <c r="O689" s="78"/>
      <c r="P689" s="78"/>
      <c r="Q689" s="78"/>
      <c r="R689" s="78"/>
      <c r="S689" s="78"/>
      <c r="T689" s="78"/>
      <c r="U689" s="78"/>
      <c r="V689" s="78"/>
      <c r="W689" s="78"/>
      <c r="X689" s="78"/>
      <c r="Y689" s="78"/>
      <c r="Z689" s="78"/>
    </row>
    <row r="690">
      <c r="O690" s="78"/>
      <c r="P690" s="78"/>
      <c r="Q690" s="78"/>
      <c r="R690" s="78"/>
      <c r="S690" s="78"/>
      <c r="T690" s="78"/>
      <c r="U690" s="78"/>
      <c r="V690" s="78"/>
      <c r="W690" s="78"/>
      <c r="X690" s="78"/>
      <c r="Y690" s="78"/>
      <c r="Z690" s="78"/>
    </row>
    <row r="691">
      <c r="O691" s="78"/>
      <c r="P691" s="78"/>
      <c r="Q691" s="78"/>
      <c r="R691" s="78"/>
      <c r="S691" s="78"/>
      <c r="T691" s="78"/>
      <c r="U691" s="78"/>
      <c r="V691" s="78"/>
      <c r="W691" s="78"/>
      <c r="X691" s="78"/>
      <c r="Y691" s="78"/>
      <c r="Z691" s="78"/>
    </row>
    <row r="692">
      <c r="O692" s="78"/>
      <c r="P692" s="78"/>
      <c r="Q692" s="78"/>
      <c r="R692" s="78"/>
      <c r="S692" s="78"/>
      <c r="T692" s="78"/>
      <c r="U692" s="78"/>
      <c r="V692" s="78"/>
      <c r="W692" s="78"/>
      <c r="X692" s="78"/>
      <c r="Y692" s="78"/>
      <c r="Z692" s="78"/>
    </row>
    <row r="693">
      <c r="O693" s="78"/>
      <c r="P693" s="78"/>
      <c r="Q693" s="78"/>
      <c r="R693" s="78"/>
      <c r="S693" s="78"/>
      <c r="T693" s="78"/>
      <c r="U693" s="78"/>
      <c r="V693" s="78"/>
      <c r="W693" s="78"/>
      <c r="X693" s="78"/>
      <c r="Y693" s="78"/>
      <c r="Z693" s="78"/>
    </row>
    <row r="694">
      <c r="O694" s="78"/>
      <c r="P694" s="78"/>
      <c r="Q694" s="78"/>
      <c r="R694" s="78"/>
      <c r="S694" s="78"/>
      <c r="T694" s="78"/>
      <c r="U694" s="78"/>
      <c r="V694" s="78"/>
      <c r="W694" s="78"/>
      <c r="X694" s="78"/>
      <c r="Y694" s="78"/>
      <c r="Z694" s="78"/>
    </row>
    <row r="695">
      <c r="O695" s="78"/>
      <c r="P695" s="78"/>
      <c r="Q695" s="78"/>
      <c r="R695" s="78"/>
      <c r="S695" s="78"/>
      <c r="T695" s="78"/>
      <c r="U695" s="78"/>
      <c r="V695" s="78"/>
      <c r="W695" s="78"/>
      <c r="X695" s="78"/>
      <c r="Y695" s="78"/>
      <c r="Z695" s="78"/>
    </row>
    <row r="696">
      <c r="O696" s="78"/>
      <c r="P696" s="78"/>
      <c r="Q696" s="78"/>
      <c r="R696" s="78"/>
      <c r="S696" s="78"/>
      <c r="T696" s="78"/>
      <c r="U696" s="78"/>
      <c r="V696" s="78"/>
      <c r="W696" s="78"/>
      <c r="X696" s="78"/>
      <c r="Y696" s="78"/>
      <c r="Z696" s="78"/>
    </row>
    <row r="697">
      <c r="O697" s="78"/>
      <c r="P697" s="78"/>
      <c r="Q697" s="78"/>
      <c r="R697" s="78"/>
      <c r="S697" s="78"/>
      <c r="T697" s="78"/>
      <c r="U697" s="78"/>
      <c r="V697" s="78"/>
      <c r="W697" s="78"/>
      <c r="X697" s="78"/>
      <c r="Y697" s="78"/>
      <c r="Z697" s="78"/>
    </row>
    <row r="698">
      <c r="O698" s="78"/>
      <c r="P698" s="78"/>
      <c r="Q698" s="78"/>
      <c r="R698" s="78"/>
      <c r="S698" s="78"/>
      <c r="T698" s="78"/>
      <c r="U698" s="78"/>
      <c r="V698" s="78"/>
      <c r="W698" s="78"/>
      <c r="X698" s="78"/>
      <c r="Y698" s="78"/>
      <c r="Z698" s="78"/>
    </row>
    <row r="699">
      <c r="O699" s="78"/>
      <c r="P699" s="78"/>
      <c r="Q699" s="78"/>
      <c r="R699" s="78"/>
      <c r="S699" s="78"/>
      <c r="T699" s="78"/>
      <c r="U699" s="78"/>
      <c r="V699" s="78"/>
      <c r="W699" s="78"/>
      <c r="X699" s="78"/>
      <c r="Y699" s="78"/>
      <c r="Z699" s="78"/>
    </row>
    <row r="700">
      <c r="O700" s="78"/>
      <c r="P700" s="78"/>
      <c r="Q700" s="78"/>
      <c r="R700" s="78"/>
      <c r="S700" s="78"/>
      <c r="T700" s="78"/>
      <c r="U700" s="78"/>
      <c r="V700" s="78"/>
      <c r="W700" s="78"/>
      <c r="X700" s="78"/>
      <c r="Y700" s="78"/>
      <c r="Z700" s="78"/>
    </row>
    <row r="701">
      <c r="O701" s="78"/>
      <c r="P701" s="78"/>
      <c r="Q701" s="78"/>
      <c r="R701" s="78"/>
      <c r="S701" s="78"/>
      <c r="T701" s="78"/>
      <c r="U701" s="78"/>
      <c r="V701" s="78"/>
      <c r="W701" s="78"/>
      <c r="X701" s="78"/>
      <c r="Y701" s="78"/>
      <c r="Z701" s="78"/>
    </row>
    <row r="702">
      <c r="O702" s="78"/>
      <c r="P702" s="78"/>
      <c r="Q702" s="78"/>
      <c r="R702" s="78"/>
      <c r="S702" s="78"/>
      <c r="T702" s="78"/>
      <c r="U702" s="78"/>
      <c r="V702" s="78"/>
      <c r="W702" s="78"/>
      <c r="X702" s="78"/>
      <c r="Y702" s="78"/>
      <c r="Z702" s="78"/>
    </row>
    <row r="703">
      <c r="O703" s="78"/>
      <c r="P703" s="78"/>
      <c r="Q703" s="78"/>
      <c r="R703" s="78"/>
      <c r="S703" s="78"/>
      <c r="T703" s="78"/>
      <c r="U703" s="78"/>
      <c r="V703" s="78"/>
      <c r="W703" s="78"/>
      <c r="X703" s="78"/>
      <c r="Y703" s="78"/>
      <c r="Z703" s="78"/>
    </row>
    <row r="704">
      <c r="O704" s="78"/>
      <c r="P704" s="78"/>
      <c r="Q704" s="78"/>
      <c r="R704" s="78"/>
      <c r="S704" s="78"/>
      <c r="T704" s="78"/>
      <c r="U704" s="78"/>
      <c r="V704" s="78"/>
      <c r="W704" s="78"/>
      <c r="X704" s="78"/>
      <c r="Y704" s="78"/>
      <c r="Z704" s="78"/>
    </row>
    <row r="705">
      <c r="O705" s="78"/>
      <c r="P705" s="78"/>
      <c r="Q705" s="78"/>
      <c r="R705" s="78"/>
      <c r="S705" s="78"/>
      <c r="T705" s="78"/>
      <c r="U705" s="78"/>
      <c r="V705" s="78"/>
      <c r="W705" s="78"/>
      <c r="X705" s="78"/>
      <c r="Y705" s="78"/>
      <c r="Z705" s="78"/>
    </row>
    <row r="706">
      <c r="O706" s="78"/>
      <c r="P706" s="78"/>
      <c r="Q706" s="78"/>
      <c r="R706" s="78"/>
      <c r="S706" s="78"/>
      <c r="T706" s="78"/>
      <c r="U706" s="78"/>
      <c r="V706" s="78"/>
      <c r="W706" s="78"/>
      <c r="X706" s="78"/>
      <c r="Y706" s="78"/>
      <c r="Z706" s="78"/>
    </row>
    <row r="707">
      <c r="O707" s="78"/>
      <c r="P707" s="78"/>
      <c r="Q707" s="78"/>
      <c r="R707" s="78"/>
      <c r="S707" s="78"/>
      <c r="T707" s="78"/>
      <c r="U707" s="78"/>
      <c r="V707" s="78"/>
      <c r="W707" s="78"/>
      <c r="X707" s="78"/>
      <c r="Y707" s="78"/>
      <c r="Z707" s="78"/>
    </row>
    <row r="708">
      <c r="O708" s="78"/>
      <c r="P708" s="78"/>
      <c r="Q708" s="78"/>
      <c r="R708" s="78"/>
      <c r="S708" s="78"/>
      <c r="T708" s="78"/>
      <c r="U708" s="78"/>
      <c r="V708" s="78"/>
      <c r="W708" s="78"/>
      <c r="X708" s="78"/>
      <c r="Y708" s="78"/>
      <c r="Z708" s="78"/>
    </row>
    <row r="709">
      <c r="O709" s="78"/>
      <c r="P709" s="78"/>
      <c r="Q709" s="78"/>
      <c r="R709" s="78"/>
      <c r="S709" s="78"/>
      <c r="T709" s="78"/>
      <c r="U709" s="78"/>
      <c r="V709" s="78"/>
      <c r="W709" s="78"/>
      <c r="X709" s="78"/>
      <c r="Y709" s="78"/>
      <c r="Z709" s="78"/>
    </row>
    <row r="710">
      <c r="O710" s="78"/>
      <c r="P710" s="78"/>
      <c r="Q710" s="78"/>
      <c r="R710" s="78"/>
      <c r="S710" s="78"/>
      <c r="T710" s="78"/>
      <c r="U710" s="78"/>
      <c r="V710" s="78"/>
      <c r="W710" s="78"/>
      <c r="X710" s="78"/>
      <c r="Y710" s="78"/>
      <c r="Z710" s="78"/>
    </row>
    <row r="711">
      <c r="O711" s="78"/>
      <c r="P711" s="78"/>
      <c r="Q711" s="78"/>
      <c r="R711" s="78"/>
      <c r="S711" s="78"/>
      <c r="T711" s="78"/>
      <c r="U711" s="78"/>
      <c r="V711" s="78"/>
      <c r="W711" s="78"/>
      <c r="X711" s="78"/>
      <c r="Y711" s="78"/>
      <c r="Z711" s="78"/>
    </row>
    <row r="712">
      <c r="O712" s="78"/>
      <c r="P712" s="78"/>
      <c r="Q712" s="78"/>
      <c r="R712" s="78"/>
      <c r="S712" s="78"/>
      <c r="T712" s="78"/>
      <c r="U712" s="78"/>
      <c r="V712" s="78"/>
      <c r="W712" s="78"/>
      <c r="X712" s="78"/>
      <c r="Y712" s="78"/>
      <c r="Z712" s="78"/>
    </row>
    <row r="713">
      <c r="O713" s="78"/>
      <c r="P713" s="78"/>
      <c r="Q713" s="78"/>
      <c r="R713" s="78"/>
      <c r="S713" s="78"/>
      <c r="T713" s="78"/>
      <c r="U713" s="78"/>
      <c r="V713" s="78"/>
      <c r="W713" s="78"/>
      <c r="X713" s="78"/>
      <c r="Y713" s="78"/>
      <c r="Z713" s="78"/>
    </row>
    <row r="714">
      <c r="O714" s="78"/>
      <c r="P714" s="78"/>
      <c r="Q714" s="78"/>
      <c r="R714" s="78"/>
      <c r="S714" s="78"/>
      <c r="T714" s="78"/>
      <c r="U714" s="78"/>
      <c r="V714" s="78"/>
      <c r="W714" s="78"/>
      <c r="X714" s="78"/>
      <c r="Y714" s="78"/>
      <c r="Z714" s="78"/>
    </row>
    <row r="715">
      <c r="O715" s="78"/>
      <c r="P715" s="78"/>
      <c r="Q715" s="78"/>
      <c r="R715" s="78"/>
      <c r="S715" s="78"/>
      <c r="T715" s="78"/>
      <c r="U715" s="78"/>
      <c r="V715" s="78"/>
      <c r="W715" s="78"/>
      <c r="X715" s="78"/>
      <c r="Y715" s="78"/>
      <c r="Z715" s="78"/>
    </row>
    <row r="716">
      <c r="O716" s="78"/>
      <c r="P716" s="78"/>
      <c r="Q716" s="78"/>
      <c r="R716" s="78"/>
      <c r="S716" s="78"/>
      <c r="T716" s="78"/>
      <c r="U716" s="78"/>
      <c r="V716" s="78"/>
      <c r="W716" s="78"/>
      <c r="X716" s="78"/>
      <c r="Y716" s="78"/>
      <c r="Z716" s="78"/>
    </row>
    <row r="717">
      <c r="O717" s="78"/>
      <c r="P717" s="78"/>
      <c r="Q717" s="78"/>
      <c r="R717" s="78"/>
      <c r="S717" s="78"/>
      <c r="T717" s="78"/>
      <c r="U717" s="78"/>
      <c r="V717" s="78"/>
      <c r="W717" s="78"/>
      <c r="X717" s="78"/>
      <c r="Y717" s="78"/>
      <c r="Z717" s="78"/>
    </row>
    <row r="718">
      <c r="O718" s="78"/>
      <c r="P718" s="78"/>
      <c r="Q718" s="78"/>
      <c r="R718" s="78"/>
      <c r="S718" s="78"/>
      <c r="T718" s="78"/>
      <c r="U718" s="78"/>
      <c r="V718" s="78"/>
      <c r="W718" s="78"/>
      <c r="X718" s="78"/>
      <c r="Y718" s="78"/>
      <c r="Z718" s="78"/>
    </row>
    <row r="719">
      <c r="O719" s="78"/>
      <c r="P719" s="78"/>
      <c r="Q719" s="78"/>
      <c r="R719" s="78"/>
      <c r="S719" s="78"/>
      <c r="T719" s="78"/>
      <c r="U719" s="78"/>
      <c r="V719" s="78"/>
      <c r="W719" s="78"/>
      <c r="X719" s="78"/>
      <c r="Y719" s="78"/>
      <c r="Z719" s="78"/>
    </row>
    <row r="720">
      <c r="O720" s="78"/>
      <c r="P720" s="78"/>
      <c r="Q720" s="78"/>
      <c r="R720" s="78"/>
      <c r="S720" s="78"/>
      <c r="T720" s="78"/>
      <c r="U720" s="78"/>
      <c r="V720" s="78"/>
      <c r="W720" s="78"/>
      <c r="X720" s="78"/>
      <c r="Y720" s="78"/>
      <c r="Z720" s="78"/>
    </row>
    <row r="721">
      <c r="O721" s="78"/>
      <c r="P721" s="78"/>
      <c r="Q721" s="78"/>
      <c r="R721" s="78"/>
      <c r="S721" s="78"/>
      <c r="T721" s="78"/>
      <c r="U721" s="78"/>
      <c r="V721" s="78"/>
      <c r="W721" s="78"/>
      <c r="X721" s="78"/>
      <c r="Y721" s="78"/>
      <c r="Z721" s="78"/>
    </row>
    <row r="722">
      <c r="O722" s="78"/>
      <c r="P722" s="78"/>
      <c r="Q722" s="78"/>
      <c r="R722" s="78"/>
      <c r="S722" s="78"/>
      <c r="T722" s="78"/>
      <c r="U722" s="78"/>
      <c r="V722" s="78"/>
      <c r="W722" s="78"/>
      <c r="X722" s="78"/>
      <c r="Y722" s="78"/>
      <c r="Z722" s="78"/>
    </row>
    <row r="723">
      <c r="O723" s="78"/>
      <c r="P723" s="78"/>
      <c r="Q723" s="78"/>
      <c r="R723" s="78"/>
      <c r="S723" s="78"/>
      <c r="T723" s="78"/>
      <c r="U723" s="78"/>
      <c r="V723" s="78"/>
      <c r="W723" s="78"/>
      <c r="X723" s="78"/>
      <c r="Y723" s="78"/>
      <c r="Z723" s="78"/>
    </row>
    <row r="724">
      <c r="O724" s="78"/>
      <c r="P724" s="78"/>
      <c r="Q724" s="78"/>
      <c r="R724" s="78"/>
      <c r="S724" s="78"/>
      <c r="T724" s="78"/>
      <c r="U724" s="78"/>
      <c r="V724" s="78"/>
      <c r="W724" s="78"/>
      <c r="X724" s="78"/>
      <c r="Y724" s="78"/>
      <c r="Z724" s="78"/>
    </row>
    <row r="725">
      <c r="O725" s="78"/>
      <c r="P725" s="78"/>
      <c r="Q725" s="78"/>
      <c r="R725" s="78"/>
      <c r="S725" s="78"/>
      <c r="T725" s="78"/>
      <c r="U725" s="78"/>
      <c r="V725" s="78"/>
      <c r="W725" s="78"/>
      <c r="X725" s="78"/>
      <c r="Y725" s="78"/>
      <c r="Z725" s="78"/>
    </row>
    <row r="726">
      <c r="O726" s="78"/>
      <c r="P726" s="78"/>
      <c r="Q726" s="78"/>
      <c r="R726" s="78"/>
      <c r="S726" s="78"/>
      <c r="T726" s="78"/>
      <c r="U726" s="78"/>
      <c r="V726" s="78"/>
      <c r="W726" s="78"/>
      <c r="X726" s="78"/>
      <c r="Y726" s="78"/>
      <c r="Z726" s="78"/>
    </row>
    <row r="727">
      <c r="O727" s="78"/>
      <c r="P727" s="78"/>
      <c r="Q727" s="78"/>
      <c r="R727" s="78"/>
      <c r="S727" s="78"/>
      <c r="T727" s="78"/>
      <c r="U727" s="78"/>
      <c r="V727" s="78"/>
      <c r="W727" s="78"/>
      <c r="X727" s="78"/>
      <c r="Y727" s="78"/>
      <c r="Z727" s="78"/>
    </row>
    <row r="728">
      <c r="O728" s="78"/>
      <c r="P728" s="78"/>
      <c r="Q728" s="78"/>
      <c r="R728" s="78"/>
      <c r="S728" s="78"/>
      <c r="T728" s="78"/>
      <c r="U728" s="78"/>
      <c r="V728" s="78"/>
      <c r="W728" s="78"/>
      <c r="X728" s="78"/>
      <c r="Y728" s="78"/>
      <c r="Z728" s="78"/>
    </row>
    <row r="729">
      <c r="O729" s="78"/>
      <c r="P729" s="78"/>
      <c r="Q729" s="78"/>
      <c r="R729" s="78"/>
      <c r="S729" s="78"/>
      <c r="T729" s="78"/>
      <c r="U729" s="78"/>
      <c r="V729" s="78"/>
      <c r="W729" s="78"/>
      <c r="X729" s="78"/>
      <c r="Y729" s="78"/>
      <c r="Z729" s="78"/>
    </row>
    <row r="730">
      <c r="O730" s="78"/>
      <c r="P730" s="78"/>
      <c r="Q730" s="78"/>
      <c r="R730" s="78"/>
      <c r="S730" s="78"/>
      <c r="T730" s="78"/>
      <c r="U730" s="78"/>
      <c r="V730" s="78"/>
      <c r="W730" s="78"/>
      <c r="X730" s="78"/>
      <c r="Y730" s="78"/>
      <c r="Z730" s="78"/>
    </row>
    <row r="731">
      <c r="O731" s="78"/>
      <c r="P731" s="78"/>
      <c r="Q731" s="78"/>
      <c r="R731" s="78"/>
      <c r="S731" s="78"/>
      <c r="T731" s="78"/>
      <c r="U731" s="78"/>
      <c r="V731" s="78"/>
      <c r="W731" s="78"/>
      <c r="X731" s="78"/>
      <c r="Y731" s="78"/>
      <c r="Z731" s="78"/>
    </row>
    <row r="732">
      <c r="O732" s="78"/>
      <c r="P732" s="78"/>
      <c r="Q732" s="78"/>
      <c r="R732" s="78"/>
      <c r="S732" s="78"/>
      <c r="T732" s="78"/>
      <c r="U732" s="78"/>
      <c r="V732" s="78"/>
      <c r="W732" s="78"/>
      <c r="X732" s="78"/>
      <c r="Y732" s="78"/>
      <c r="Z732" s="78"/>
    </row>
    <row r="733">
      <c r="O733" s="78"/>
      <c r="P733" s="78"/>
      <c r="Q733" s="78"/>
      <c r="R733" s="78"/>
      <c r="S733" s="78"/>
      <c r="T733" s="78"/>
      <c r="U733" s="78"/>
      <c r="V733" s="78"/>
      <c r="W733" s="78"/>
      <c r="X733" s="78"/>
      <c r="Y733" s="78"/>
      <c r="Z733" s="78"/>
    </row>
    <row r="734">
      <c r="O734" s="78"/>
      <c r="P734" s="78"/>
      <c r="Q734" s="78"/>
      <c r="R734" s="78"/>
      <c r="S734" s="78"/>
      <c r="T734" s="78"/>
      <c r="U734" s="78"/>
      <c r="V734" s="78"/>
      <c r="W734" s="78"/>
      <c r="X734" s="78"/>
      <c r="Y734" s="78"/>
      <c r="Z734" s="78"/>
    </row>
    <row r="735">
      <c r="O735" s="78"/>
      <c r="P735" s="78"/>
      <c r="Q735" s="78"/>
      <c r="R735" s="78"/>
      <c r="S735" s="78"/>
      <c r="T735" s="78"/>
      <c r="U735" s="78"/>
      <c r="V735" s="78"/>
      <c r="W735" s="78"/>
      <c r="X735" s="78"/>
      <c r="Y735" s="78"/>
      <c r="Z735" s="78"/>
    </row>
    <row r="736">
      <c r="O736" s="78"/>
      <c r="P736" s="78"/>
      <c r="Q736" s="78"/>
      <c r="R736" s="78"/>
      <c r="S736" s="78"/>
      <c r="T736" s="78"/>
      <c r="U736" s="78"/>
      <c r="V736" s="78"/>
      <c r="W736" s="78"/>
      <c r="X736" s="78"/>
      <c r="Y736" s="78"/>
      <c r="Z736" s="78"/>
    </row>
    <row r="737">
      <c r="O737" s="78"/>
      <c r="P737" s="78"/>
      <c r="Q737" s="78"/>
      <c r="R737" s="78"/>
      <c r="S737" s="78"/>
      <c r="T737" s="78"/>
      <c r="U737" s="78"/>
      <c r="V737" s="78"/>
      <c r="W737" s="78"/>
      <c r="X737" s="78"/>
      <c r="Y737" s="78"/>
      <c r="Z737" s="78"/>
    </row>
    <row r="738">
      <c r="O738" s="78"/>
      <c r="P738" s="78"/>
      <c r="Q738" s="78"/>
      <c r="R738" s="78"/>
      <c r="S738" s="78"/>
      <c r="T738" s="78"/>
      <c r="U738" s="78"/>
      <c r="V738" s="78"/>
      <c r="W738" s="78"/>
      <c r="X738" s="78"/>
      <c r="Y738" s="78"/>
      <c r="Z738" s="78"/>
    </row>
    <row r="739">
      <c r="O739" s="78"/>
      <c r="P739" s="78"/>
      <c r="Q739" s="78"/>
      <c r="R739" s="78"/>
      <c r="S739" s="78"/>
      <c r="T739" s="78"/>
      <c r="U739" s="78"/>
      <c r="V739" s="78"/>
      <c r="W739" s="78"/>
      <c r="X739" s="78"/>
      <c r="Y739" s="78"/>
      <c r="Z739" s="78"/>
    </row>
    <row r="740">
      <c r="O740" s="78"/>
      <c r="P740" s="78"/>
      <c r="Q740" s="78"/>
      <c r="R740" s="78"/>
      <c r="S740" s="78"/>
      <c r="T740" s="78"/>
      <c r="U740" s="78"/>
      <c r="V740" s="78"/>
      <c r="W740" s="78"/>
      <c r="X740" s="78"/>
      <c r="Y740" s="78"/>
      <c r="Z740" s="78"/>
    </row>
    <row r="741">
      <c r="O741" s="78"/>
      <c r="P741" s="78"/>
      <c r="Q741" s="78"/>
      <c r="R741" s="78"/>
      <c r="S741" s="78"/>
      <c r="T741" s="78"/>
      <c r="U741" s="78"/>
      <c r="V741" s="78"/>
      <c r="W741" s="78"/>
      <c r="X741" s="78"/>
      <c r="Y741" s="78"/>
      <c r="Z741" s="78"/>
    </row>
    <row r="742">
      <c r="O742" s="78"/>
      <c r="P742" s="78"/>
      <c r="Q742" s="78"/>
      <c r="R742" s="78"/>
      <c r="S742" s="78"/>
      <c r="T742" s="78"/>
      <c r="U742" s="78"/>
      <c r="V742" s="78"/>
      <c r="W742" s="78"/>
      <c r="X742" s="78"/>
      <c r="Y742" s="78"/>
      <c r="Z742" s="78"/>
    </row>
    <row r="743">
      <c r="O743" s="78"/>
      <c r="P743" s="78"/>
      <c r="Q743" s="78"/>
      <c r="R743" s="78"/>
      <c r="S743" s="78"/>
      <c r="T743" s="78"/>
      <c r="U743" s="78"/>
      <c r="V743" s="78"/>
      <c r="W743" s="78"/>
      <c r="X743" s="78"/>
      <c r="Y743" s="78"/>
      <c r="Z743" s="78"/>
    </row>
    <row r="744">
      <c r="O744" s="78"/>
      <c r="P744" s="78"/>
      <c r="Q744" s="78"/>
      <c r="R744" s="78"/>
      <c r="S744" s="78"/>
      <c r="T744" s="78"/>
      <c r="U744" s="78"/>
      <c r="V744" s="78"/>
      <c r="W744" s="78"/>
      <c r="X744" s="78"/>
      <c r="Y744" s="78"/>
      <c r="Z744" s="78"/>
    </row>
    <row r="745">
      <c r="O745" s="78"/>
      <c r="P745" s="78"/>
      <c r="Q745" s="78"/>
      <c r="R745" s="78"/>
      <c r="S745" s="78"/>
      <c r="T745" s="78"/>
      <c r="U745" s="78"/>
      <c r="V745" s="78"/>
      <c r="W745" s="78"/>
      <c r="X745" s="78"/>
      <c r="Y745" s="78"/>
      <c r="Z745" s="78"/>
    </row>
    <row r="746">
      <c r="O746" s="78"/>
      <c r="P746" s="78"/>
      <c r="Q746" s="78"/>
      <c r="R746" s="78"/>
      <c r="S746" s="78"/>
      <c r="T746" s="78"/>
      <c r="U746" s="78"/>
      <c r="V746" s="78"/>
      <c r="W746" s="78"/>
      <c r="X746" s="78"/>
      <c r="Y746" s="78"/>
      <c r="Z746" s="78"/>
    </row>
    <row r="747">
      <c r="O747" s="78"/>
      <c r="P747" s="78"/>
      <c r="Q747" s="78"/>
      <c r="R747" s="78"/>
      <c r="S747" s="78"/>
      <c r="T747" s="78"/>
      <c r="U747" s="78"/>
      <c r="V747" s="78"/>
      <c r="W747" s="78"/>
      <c r="X747" s="78"/>
      <c r="Y747" s="78"/>
      <c r="Z747" s="78"/>
    </row>
    <row r="748">
      <c r="O748" s="78"/>
      <c r="P748" s="78"/>
      <c r="Q748" s="78"/>
      <c r="R748" s="78"/>
      <c r="S748" s="78"/>
      <c r="T748" s="78"/>
      <c r="U748" s="78"/>
      <c r="V748" s="78"/>
      <c r="W748" s="78"/>
      <c r="X748" s="78"/>
      <c r="Y748" s="78"/>
      <c r="Z748" s="78"/>
    </row>
    <row r="749">
      <c r="O749" s="78"/>
      <c r="P749" s="78"/>
      <c r="Q749" s="78"/>
      <c r="R749" s="78"/>
      <c r="S749" s="78"/>
      <c r="T749" s="78"/>
      <c r="U749" s="78"/>
      <c r="V749" s="78"/>
      <c r="W749" s="78"/>
      <c r="X749" s="78"/>
      <c r="Y749" s="78"/>
      <c r="Z749" s="78"/>
    </row>
    <row r="750">
      <c r="O750" s="78"/>
      <c r="P750" s="78"/>
      <c r="Q750" s="78"/>
      <c r="R750" s="78"/>
      <c r="S750" s="78"/>
      <c r="T750" s="78"/>
      <c r="U750" s="78"/>
      <c r="V750" s="78"/>
      <c r="W750" s="78"/>
      <c r="X750" s="78"/>
      <c r="Y750" s="78"/>
      <c r="Z750" s="78"/>
    </row>
    <row r="751">
      <c r="O751" s="78"/>
      <c r="P751" s="78"/>
      <c r="Q751" s="78"/>
      <c r="R751" s="78"/>
      <c r="S751" s="78"/>
      <c r="T751" s="78"/>
      <c r="U751" s="78"/>
      <c r="V751" s="78"/>
      <c r="W751" s="78"/>
      <c r="X751" s="78"/>
      <c r="Y751" s="78"/>
      <c r="Z751" s="78"/>
    </row>
    <row r="752">
      <c r="O752" s="78"/>
      <c r="P752" s="78"/>
      <c r="Q752" s="78"/>
      <c r="R752" s="78"/>
      <c r="S752" s="78"/>
      <c r="T752" s="78"/>
      <c r="U752" s="78"/>
      <c r="V752" s="78"/>
      <c r="W752" s="78"/>
      <c r="X752" s="78"/>
      <c r="Y752" s="78"/>
      <c r="Z752" s="78"/>
    </row>
    <row r="753">
      <c r="O753" s="78"/>
      <c r="P753" s="78"/>
      <c r="Q753" s="78"/>
      <c r="R753" s="78"/>
      <c r="S753" s="78"/>
      <c r="T753" s="78"/>
      <c r="U753" s="78"/>
      <c r="V753" s="78"/>
      <c r="W753" s="78"/>
      <c r="X753" s="78"/>
      <c r="Y753" s="78"/>
      <c r="Z753" s="78"/>
    </row>
    <row r="754">
      <c r="O754" s="78"/>
      <c r="P754" s="78"/>
      <c r="Q754" s="78"/>
      <c r="R754" s="78"/>
      <c r="S754" s="78"/>
      <c r="T754" s="78"/>
      <c r="U754" s="78"/>
      <c r="V754" s="78"/>
      <c r="W754" s="78"/>
      <c r="X754" s="78"/>
      <c r="Y754" s="78"/>
      <c r="Z754" s="78"/>
    </row>
    <row r="755">
      <c r="O755" s="78"/>
      <c r="P755" s="78"/>
      <c r="Q755" s="78"/>
      <c r="R755" s="78"/>
      <c r="S755" s="78"/>
      <c r="T755" s="78"/>
      <c r="U755" s="78"/>
      <c r="V755" s="78"/>
      <c r="W755" s="78"/>
      <c r="X755" s="78"/>
      <c r="Y755" s="78"/>
      <c r="Z755" s="78"/>
    </row>
    <row r="756">
      <c r="O756" s="78"/>
      <c r="P756" s="78"/>
      <c r="Q756" s="78"/>
      <c r="R756" s="78"/>
      <c r="S756" s="78"/>
      <c r="T756" s="78"/>
      <c r="U756" s="78"/>
      <c r="V756" s="78"/>
      <c r="W756" s="78"/>
      <c r="X756" s="78"/>
      <c r="Y756" s="78"/>
      <c r="Z756" s="78"/>
    </row>
    <row r="757">
      <c r="O757" s="78"/>
      <c r="P757" s="78"/>
      <c r="Q757" s="78"/>
      <c r="R757" s="78"/>
      <c r="S757" s="78"/>
      <c r="T757" s="78"/>
      <c r="U757" s="78"/>
      <c r="V757" s="78"/>
      <c r="W757" s="78"/>
      <c r="X757" s="78"/>
      <c r="Y757" s="78"/>
      <c r="Z757" s="78"/>
    </row>
    <row r="758">
      <c r="O758" s="78"/>
      <c r="P758" s="78"/>
      <c r="Q758" s="78"/>
      <c r="R758" s="78"/>
      <c r="S758" s="78"/>
      <c r="T758" s="78"/>
      <c r="U758" s="78"/>
      <c r="V758" s="78"/>
      <c r="W758" s="78"/>
      <c r="X758" s="78"/>
      <c r="Y758" s="78"/>
      <c r="Z758" s="78"/>
    </row>
    <row r="759">
      <c r="O759" s="78"/>
      <c r="P759" s="78"/>
      <c r="Q759" s="78"/>
      <c r="R759" s="78"/>
      <c r="S759" s="78"/>
      <c r="T759" s="78"/>
      <c r="U759" s="78"/>
      <c r="V759" s="78"/>
      <c r="W759" s="78"/>
      <c r="X759" s="78"/>
      <c r="Y759" s="78"/>
      <c r="Z759" s="78"/>
    </row>
    <row r="760">
      <c r="O760" s="78"/>
      <c r="P760" s="78"/>
      <c r="Q760" s="78"/>
      <c r="R760" s="78"/>
      <c r="S760" s="78"/>
      <c r="T760" s="78"/>
      <c r="U760" s="78"/>
      <c r="V760" s="78"/>
      <c r="W760" s="78"/>
      <c r="X760" s="78"/>
      <c r="Y760" s="78"/>
      <c r="Z760" s="78"/>
    </row>
    <row r="761">
      <c r="O761" s="78"/>
      <c r="P761" s="78"/>
      <c r="Q761" s="78"/>
      <c r="R761" s="78"/>
      <c r="S761" s="78"/>
      <c r="T761" s="78"/>
      <c r="U761" s="78"/>
      <c r="V761" s="78"/>
      <c r="W761" s="78"/>
      <c r="X761" s="78"/>
      <c r="Y761" s="78"/>
      <c r="Z761" s="78"/>
    </row>
    <row r="762">
      <c r="O762" s="78"/>
      <c r="P762" s="78"/>
      <c r="Q762" s="78"/>
      <c r="R762" s="78"/>
      <c r="S762" s="78"/>
      <c r="T762" s="78"/>
      <c r="U762" s="78"/>
      <c r="V762" s="78"/>
      <c r="W762" s="78"/>
      <c r="X762" s="78"/>
      <c r="Y762" s="78"/>
      <c r="Z762" s="78"/>
    </row>
    <row r="763">
      <c r="O763" s="78"/>
      <c r="P763" s="78"/>
      <c r="Q763" s="78"/>
      <c r="R763" s="78"/>
      <c r="S763" s="78"/>
      <c r="T763" s="78"/>
      <c r="U763" s="78"/>
      <c r="V763" s="78"/>
      <c r="W763" s="78"/>
      <c r="X763" s="78"/>
      <c r="Y763" s="78"/>
      <c r="Z763" s="78"/>
    </row>
    <row r="764">
      <c r="O764" s="78"/>
      <c r="P764" s="78"/>
      <c r="Q764" s="78"/>
      <c r="R764" s="78"/>
      <c r="S764" s="78"/>
      <c r="T764" s="78"/>
      <c r="U764" s="78"/>
      <c r="V764" s="78"/>
      <c r="W764" s="78"/>
      <c r="X764" s="78"/>
      <c r="Y764" s="78"/>
      <c r="Z764" s="78"/>
    </row>
    <row r="765">
      <c r="O765" s="78"/>
      <c r="P765" s="78"/>
      <c r="Q765" s="78"/>
      <c r="R765" s="78"/>
      <c r="S765" s="78"/>
      <c r="T765" s="78"/>
      <c r="U765" s="78"/>
      <c r="V765" s="78"/>
      <c r="W765" s="78"/>
      <c r="X765" s="78"/>
      <c r="Y765" s="78"/>
      <c r="Z765" s="78"/>
    </row>
    <row r="766">
      <c r="O766" s="78"/>
      <c r="P766" s="78"/>
      <c r="Q766" s="78"/>
      <c r="R766" s="78"/>
      <c r="S766" s="78"/>
      <c r="T766" s="78"/>
      <c r="U766" s="78"/>
      <c r="V766" s="78"/>
      <c r="W766" s="78"/>
      <c r="X766" s="78"/>
      <c r="Y766" s="78"/>
      <c r="Z766" s="78"/>
    </row>
    <row r="767">
      <c r="O767" s="78"/>
      <c r="P767" s="78"/>
      <c r="Q767" s="78"/>
      <c r="R767" s="78"/>
      <c r="S767" s="78"/>
      <c r="T767" s="78"/>
      <c r="U767" s="78"/>
      <c r="V767" s="78"/>
      <c r="W767" s="78"/>
      <c r="X767" s="78"/>
      <c r="Y767" s="78"/>
      <c r="Z767" s="78"/>
    </row>
    <row r="768">
      <c r="O768" s="78"/>
      <c r="P768" s="78"/>
      <c r="Q768" s="78"/>
      <c r="R768" s="78"/>
      <c r="S768" s="78"/>
      <c r="T768" s="78"/>
      <c r="U768" s="78"/>
      <c r="V768" s="78"/>
      <c r="W768" s="78"/>
      <c r="X768" s="78"/>
      <c r="Y768" s="78"/>
      <c r="Z768" s="78"/>
    </row>
    <row r="769">
      <c r="O769" s="78"/>
      <c r="P769" s="78"/>
      <c r="Q769" s="78"/>
      <c r="R769" s="78"/>
      <c r="S769" s="78"/>
      <c r="T769" s="78"/>
      <c r="U769" s="78"/>
      <c r="V769" s="78"/>
      <c r="W769" s="78"/>
      <c r="X769" s="78"/>
      <c r="Y769" s="78"/>
      <c r="Z769" s="78"/>
    </row>
    <row r="770">
      <c r="O770" s="78"/>
      <c r="P770" s="78"/>
      <c r="Q770" s="78"/>
      <c r="R770" s="78"/>
      <c r="S770" s="78"/>
      <c r="T770" s="78"/>
      <c r="U770" s="78"/>
      <c r="V770" s="78"/>
      <c r="W770" s="78"/>
      <c r="X770" s="78"/>
      <c r="Y770" s="78"/>
      <c r="Z770" s="78"/>
    </row>
    <row r="771">
      <c r="O771" s="78"/>
      <c r="P771" s="78"/>
      <c r="Q771" s="78"/>
      <c r="R771" s="78"/>
      <c r="S771" s="78"/>
      <c r="T771" s="78"/>
      <c r="U771" s="78"/>
      <c r="V771" s="78"/>
      <c r="W771" s="78"/>
      <c r="X771" s="78"/>
      <c r="Y771" s="78"/>
      <c r="Z771" s="78"/>
    </row>
    <row r="772">
      <c r="O772" s="78"/>
      <c r="P772" s="78"/>
      <c r="Q772" s="78"/>
      <c r="R772" s="78"/>
      <c r="S772" s="78"/>
      <c r="T772" s="78"/>
      <c r="U772" s="78"/>
      <c r="V772" s="78"/>
      <c r="W772" s="78"/>
      <c r="X772" s="78"/>
      <c r="Y772" s="78"/>
      <c r="Z772" s="78"/>
    </row>
    <row r="773">
      <c r="O773" s="78"/>
      <c r="P773" s="78"/>
      <c r="Q773" s="78"/>
      <c r="R773" s="78"/>
      <c r="S773" s="78"/>
      <c r="T773" s="78"/>
      <c r="U773" s="78"/>
      <c r="V773" s="78"/>
      <c r="W773" s="78"/>
      <c r="X773" s="78"/>
      <c r="Y773" s="78"/>
      <c r="Z773" s="78"/>
    </row>
    <row r="774">
      <c r="O774" s="78"/>
      <c r="P774" s="78"/>
      <c r="Q774" s="78"/>
      <c r="R774" s="78"/>
      <c r="S774" s="78"/>
      <c r="T774" s="78"/>
      <c r="U774" s="78"/>
      <c r="V774" s="78"/>
      <c r="W774" s="78"/>
      <c r="X774" s="78"/>
      <c r="Y774" s="78"/>
      <c r="Z774" s="78"/>
    </row>
    <row r="775">
      <c r="O775" s="78"/>
      <c r="P775" s="78"/>
      <c r="Q775" s="78"/>
      <c r="R775" s="78"/>
      <c r="S775" s="78"/>
      <c r="T775" s="78"/>
      <c r="U775" s="78"/>
      <c r="V775" s="78"/>
      <c r="W775" s="78"/>
      <c r="X775" s="78"/>
      <c r="Y775" s="78"/>
      <c r="Z775" s="78"/>
    </row>
    <row r="776">
      <c r="O776" s="78"/>
      <c r="P776" s="78"/>
      <c r="Q776" s="78"/>
      <c r="R776" s="78"/>
      <c r="S776" s="78"/>
      <c r="T776" s="78"/>
      <c r="U776" s="78"/>
      <c r="V776" s="78"/>
      <c r="W776" s="78"/>
      <c r="X776" s="78"/>
      <c r="Y776" s="78"/>
      <c r="Z776" s="78"/>
    </row>
    <row r="777">
      <c r="O777" s="78"/>
      <c r="P777" s="78"/>
      <c r="Q777" s="78"/>
      <c r="R777" s="78"/>
      <c r="S777" s="78"/>
      <c r="T777" s="78"/>
      <c r="U777" s="78"/>
      <c r="V777" s="78"/>
      <c r="W777" s="78"/>
      <c r="X777" s="78"/>
      <c r="Y777" s="78"/>
      <c r="Z777" s="78"/>
    </row>
    <row r="778">
      <c r="O778" s="78"/>
      <c r="P778" s="78"/>
      <c r="Q778" s="78"/>
      <c r="R778" s="78"/>
      <c r="S778" s="78"/>
      <c r="T778" s="78"/>
      <c r="U778" s="78"/>
      <c r="V778" s="78"/>
      <c r="W778" s="78"/>
      <c r="X778" s="78"/>
      <c r="Y778" s="78"/>
      <c r="Z778" s="78"/>
    </row>
    <row r="779">
      <c r="O779" s="78"/>
      <c r="P779" s="78"/>
      <c r="Q779" s="78"/>
      <c r="R779" s="78"/>
      <c r="S779" s="78"/>
      <c r="T779" s="78"/>
      <c r="U779" s="78"/>
      <c r="V779" s="78"/>
      <c r="W779" s="78"/>
      <c r="X779" s="78"/>
      <c r="Y779" s="78"/>
      <c r="Z779" s="78"/>
    </row>
    <row r="780">
      <c r="O780" s="78"/>
      <c r="P780" s="78"/>
      <c r="Q780" s="78"/>
      <c r="R780" s="78"/>
      <c r="S780" s="78"/>
      <c r="T780" s="78"/>
      <c r="U780" s="78"/>
      <c r="V780" s="78"/>
      <c r="W780" s="78"/>
      <c r="X780" s="78"/>
      <c r="Y780" s="78"/>
      <c r="Z780" s="78"/>
    </row>
    <row r="781">
      <c r="O781" s="78"/>
      <c r="P781" s="78"/>
      <c r="Q781" s="78"/>
      <c r="R781" s="78"/>
      <c r="S781" s="78"/>
      <c r="T781" s="78"/>
      <c r="U781" s="78"/>
      <c r="V781" s="78"/>
      <c r="W781" s="78"/>
      <c r="X781" s="78"/>
      <c r="Y781" s="78"/>
      <c r="Z781" s="78"/>
    </row>
    <row r="782">
      <c r="O782" s="78"/>
      <c r="P782" s="78"/>
      <c r="Q782" s="78"/>
      <c r="R782" s="78"/>
      <c r="S782" s="78"/>
      <c r="T782" s="78"/>
      <c r="U782" s="78"/>
      <c r="V782" s="78"/>
      <c r="W782" s="78"/>
      <c r="X782" s="78"/>
      <c r="Y782" s="78"/>
      <c r="Z782" s="78"/>
    </row>
    <row r="783">
      <c r="O783" s="78"/>
      <c r="P783" s="78"/>
      <c r="Q783" s="78"/>
      <c r="R783" s="78"/>
      <c r="S783" s="78"/>
      <c r="T783" s="78"/>
      <c r="U783" s="78"/>
      <c r="V783" s="78"/>
      <c r="W783" s="78"/>
      <c r="X783" s="78"/>
      <c r="Y783" s="78"/>
      <c r="Z783" s="78"/>
    </row>
    <row r="784">
      <c r="O784" s="78"/>
      <c r="P784" s="78"/>
      <c r="Q784" s="78"/>
      <c r="R784" s="78"/>
      <c r="S784" s="78"/>
      <c r="T784" s="78"/>
      <c r="U784" s="78"/>
      <c r="V784" s="78"/>
      <c r="W784" s="78"/>
      <c r="X784" s="78"/>
      <c r="Y784" s="78"/>
      <c r="Z784" s="78"/>
    </row>
    <row r="785">
      <c r="O785" s="78"/>
      <c r="P785" s="78"/>
      <c r="Q785" s="78"/>
      <c r="R785" s="78"/>
      <c r="S785" s="78"/>
      <c r="T785" s="78"/>
      <c r="U785" s="78"/>
      <c r="V785" s="78"/>
      <c r="W785" s="78"/>
      <c r="X785" s="78"/>
      <c r="Y785" s="78"/>
      <c r="Z785" s="78"/>
    </row>
    <row r="786">
      <c r="O786" s="78"/>
      <c r="P786" s="78"/>
      <c r="Q786" s="78"/>
      <c r="R786" s="78"/>
      <c r="S786" s="78"/>
      <c r="T786" s="78"/>
      <c r="U786" s="78"/>
      <c r="V786" s="78"/>
      <c r="W786" s="78"/>
      <c r="X786" s="78"/>
      <c r="Y786" s="78"/>
      <c r="Z786" s="78"/>
    </row>
    <row r="787">
      <c r="O787" s="78"/>
      <c r="P787" s="78"/>
      <c r="Q787" s="78"/>
      <c r="R787" s="78"/>
      <c r="S787" s="78"/>
      <c r="T787" s="78"/>
      <c r="U787" s="78"/>
      <c r="V787" s="78"/>
      <c r="W787" s="78"/>
      <c r="X787" s="78"/>
      <c r="Y787" s="78"/>
      <c r="Z787" s="78"/>
    </row>
    <row r="788">
      <c r="O788" s="78"/>
      <c r="P788" s="78"/>
      <c r="Q788" s="78"/>
      <c r="R788" s="78"/>
      <c r="S788" s="78"/>
      <c r="T788" s="78"/>
      <c r="U788" s="78"/>
      <c r="V788" s="78"/>
      <c r="W788" s="78"/>
      <c r="X788" s="78"/>
      <c r="Y788" s="78"/>
      <c r="Z788" s="78"/>
    </row>
    <row r="789">
      <c r="O789" s="78"/>
      <c r="P789" s="78"/>
      <c r="Q789" s="78"/>
      <c r="R789" s="78"/>
      <c r="S789" s="78"/>
      <c r="T789" s="78"/>
      <c r="U789" s="78"/>
      <c r="V789" s="78"/>
      <c r="W789" s="78"/>
      <c r="X789" s="78"/>
      <c r="Y789" s="78"/>
      <c r="Z789" s="78"/>
    </row>
    <row r="790">
      <c r="O790" s="78"/>
      <c r="P790" s="78"/>
      <c r="Q790" s="78"/>
      <c r="R790" s="78"/>
      <c r="S790" s="78"/>
      <c r="T790" s="78"/>
      <c r="U790" s="78"/>
      <c r="V790" s="78"/>
      <c r="W790" s="78"/>
      <c r="X790" s="78"/>
      <c r="Y790" s="78"/>
      <c r="Z790" s="78"/>
    </row>
    <row r="791">
      <c r="O791" s="78"/>
      <c r="P791" s="78"/>
      <c r="Q791" s="78"/>
      <c r="R791" s="78"/>
      <c r="S791" s="78"/>
      <c r="T791" s="78"/>
      <c r="U791" s="78"/>
      <c r="V791" s="78"/>
      <c r="W791" s="78"/>
      <c r="X791" s="78"/>
      <c r="Y791" s="78"/>
      <c r="Z791" s="78"/>
    </row>
    <row r="792">
      <c r="O792" s="78"/>
      <c r="P792" s="78"/>
      <c r="Q792" s="78"/>
      <c r="R792" s="78"/>
      <c r="S792" s="78"/>
      <c r="T792" s="78"/>
      <c r="U792" s="78"/>
      <c r="V792" s="78"/>
      <c r="W792" s="78"/>
      <c r="X792" s="78"/>
      <c r="Y792" s="78"/>
      <c r="Z792" s="78"/>
    </row>
    <row r="793">
      <c r="O793" s="78"/>
      <c r="P793" s="78"/>
      <c r="Q793" s="78"/>
      <c r="R793" s="78"/>
      <c r="S793" s="78"/>
      <c r="T793" s="78"/>
      <c r="U793" s="78"/>
      <c r="V793" s="78"/>
      <c r="W793" s="78"/>
      <c r="X793" s="78"/>
      <c r="Y793" s="78"/>
      <c r="Z793" s="78"/>
    </row>
    <row r="794">
      <c r="O794" s="78"/>
      <c r="P794" s="78"/>
      <c r="Q794" s="78"/>
      <c r="R794" s="78"/>
      <c r="S794" s="78"/>
      <c r="T794" s="78"/>
      <c r="U794" s="78"/>
      <c r="V794" s="78"/>
      <c r="W794" s="78"/>
      <c r="X794" s="78"/>
      <c r="Y794" s="78"/>
      <c r="Z794" s="78"/>
    </row>
    <row r="795">
      <c r="O795" s="78"/>
      <c r="P795" s="78"/>
      <c r="Q795" s="78"/>
      <c r="R795" s="78"/>
      <c r="S795" s="78"/>
      <c r="T795" s="78"/>
      <c r="U795" s="78"/>
      <c r="V795" s="78"/>
      <c r="W795" s="78"/>
      <c r="X795" s="78"/>
      <c r="Y795" s="78"/>
      <c r="Z795" s="78"/>
    </row>
    <row r="796">
      <c r="O796" s="78"/>
      <c r="P796" s="78"/>
      <c r="Q796" s="78"/>
      <c r="R796" s="78"/>
      <c r="S796" s="78"/>
      <c r="T796" s="78"/>
      <c r="U796" s="78"/>
      <c r="V796" s="78"/>
      <c r="W796" s="78"/>
      <c r="X796" s="78"/>
      <c r="Y796" s="78"/>
      <c r="Z796" s="78"/>
    </row>
    <row r="797">
      <c r="O797" s="78"/>
      <c r="P797" s="78"/>
      <c r="Q797" s="78"/>
      <c r="R797" s="78"/>
      <c r="S797" s="78"/>
      <c r="T797" s="78"/>
      <c r="U797" s="78"/>
      <c r="V797" s="78"/>
      <c r="W797" s="78"/>
      <c r="X797" s="78"/>
      <c r="Y797" s="78"/>
      <c r="Z797" s="78"/>
    </row>
    <row r="798">
      <c r="O798" s="78"/>
      <c r="P798" s="78"/>
      <c r="Q798" s="78"/>
      <c r="R798" s="78"/>
      <c r="S798" s="78"/>
      <c r="T798" s="78"/>
      <c r="U798" s="78"/>
      <c r="V798" s="78"/>
      <c r="W798" s="78"/>
      <c r="X798" s="78"/>
      <c r="Y798" s="78"/>
      <c r="Z798" s="78"/>
    </row>
    <row r="799">
      <c r="O799" s="78"/>
      <c r="P799" s="78"/>
      <c r="Q799" s="78"/>
      <c r="R799" s="78"/>
      <c r="S799" s="78"/>
      <c r="T799" s="78"/>
      <c r="U799" s="78"/>
      <c r="V799" s="78"/>
      <c r="W799" s="78"/>
      <c r="X799" s="78"/>
      <c r="Y799" s="78"/>
      <c r="Z799" s="78"/>
    </row>
    <row r="800">
      <c r="O800" s="78"/>
      <c r="P800" s="78"/>
      <c r="Q800" s="78"/>
      <c r="R800" s="78"/>
      <c r="S800" s="78"/>
      <c r="T800" s="78"/>
      <c r="U800" s="78"/>
      <c r="V800" s="78"/>
      <c r="W800" s="78"/>
      <c r="X800" s="78"/>
      <c r="Y800" s="78"/>
      <c r="Z800" s="78"/>
    </row>
    <row r="801">
      <c r="O801" s="78"/>
      <c r="P801" s="78"/>
      <c r="Q801" s="78"/>
      <c r="R801" s="78"/>
      <c r="S801" s="78"/>
      <c r="T801" s="78"/>
      <c r="U801" s="78"/>
      <c r="V801" s="78"/>
      <c r="W801" s="78"/>
      <c r="X801" s="78"/>
      <c r="Y801" s="78"/>
      <c r="Z801" s="78"/>
    </row>
    <row r="802">
      <c r="O802" s="78"/>
      <c r="P802" s="78"/>
      <c r="Q802" s="78"/>
      <c r="R802" s="78"/>
      <c r="S802" s="78"/>
      <c r="T802" s="78"/>
      <c r="U802" s="78"/>
      <c r="V802" s="78"/>
      <c r="W802" s="78"/>
      <c r="X802" s="78"/>
      <c r="Y802" s="78"/>
      <c r="Z802" s="78"/>
    </row>
    <row r="803">
      <c r="O803" s="78"/>
      <c r="P803" s="78"/>
      <c r="Q803" s="78"/>
      <c r="R803" s="78"/>
      <c r="S803" s="78"/>
      <c r="T803" s="78"/>
      <c r="U803" s="78"/>
      <c r="V803" s="78"/>
      <c r="W803" s="78"/>
      <c r="X803" s="78"/>
      <c r="Y803" s="78"/>
      <c r="Z803" s="78"/>
    </row>
    <row r="804">
      <c r="O804" s="78"/>
      <c r="P804" s="78"/>
      <c r="Q804" s="78"/>
      <c r="R804" s="78"/>
      <c r="S804" s="78"/>
      <c r="T804" s="78"/>
      <c r="U804" s="78"/>
      <c r="V804" s="78"/>
      <c r="W804" s="78"/>
      <c r="X804" s="78"/>
      <c r="Y804" s="78"/>
      <c r="Z804" s="78"/>
    </row>
    <row r="805">
      <c r="O805" s="78"/>
      <c r="P805" s="78"/>
      <c r="Q805" s="78"/>
      <c r="R805" s="78"/>
      <c r="S805" s="78"/>
      <c r="T805" s="78"/>
      <c r="U805" s="78"/>
      <c r="V805" s="78"/>
      <c r="W805" s="78"/>
      <c r="X805" s="78"/>
      <c r="Y805" s="78"/>
      <c r="Z805" s="78"/>
    </row>
    <row r="806">
      <c r="O806" s="78"/>
      <c r="P806" s="78"/>
      <c r="Q806" s="78"/>
      <c r="R806" s="78"/>
      <c r="S806" s="78"/>
      <c r="T806" s="78"/>
      <c r="U806" s="78"/>
      <c r="V806" s="78"/>
      <c r="W806" s="78"/>
      <c r="X806" s="78"/>
      <c r="Y806" s="78"/>
      <c r="Z806" s="78"/>
    </row>
    <row r="807">
      <c r="O807" s="78"/>
      <c r="P807" s="78"/>
      <c r="Q807" s="78"/>
      <c r="R807" s="78"/>
      <c r="S807" s="78"/>
      <c r="T807" s="78"/>
      <c r="U807" s="78"/>
      <c r="V807" s="78"/>
      <c r="W807" s="78"/>
      <c r="X807" s="78"/>
      <c r="Y807" s="78"/>
      <c r="Z807" s="78"/>
    </row>
    <row r="808">
      <c r="O808" s="78"/>
      <c r="P808" s="78"/>
      <c r="Q808" s="78"/>
      <c r="R808" s="78"/>
      <c r="S808" s="78"/>
      <c r="T808" s="78"/>
      <c r="U808" s="78"/>
      <c r="V808" s="78"/>
      <c r="W808" s="78"/>
      <c r="X808" s="78"/>
      <c r="Y808" s="78"/>
      <c r="Z808" s="78"/>
    </row>
    <row r="809">
      <c r="O809" s="78"/>
      <c r="P809" s="78"/>
      <c r="Q809" s="78"/>
      <c r="R809" s="78"/>
      <c r="S809" s="78"/>
      <c r="T809" s="78"/>
      <c r="U809" s="78"/>
      <c r="V809" s="78"/>
      <c r="W809" s="78"/>
      <c r="X809" s="78"/>
      <c r="Y809" s="78"/>
      <c r="Z809" s="78"/>
    </row>
    <row r="810">
      <c r="O810" s="78"/>
      <c r="P810" s="78"/>
      <c r="Q810" s="78"/>
      <c r="R810" s="78"/>
      <c r="S810" s="78"/>
      <c r="T810" s="78"/>
      <c r="U810" s="78"/>
      <c r="V810" s="78"/>
      <c r="W810" s="78"/>
      <c r="X810" s="78"/>
      <c r="Y810" s="78"/>
      <c r="Z810" s="78"/>
    </row>
    <row r="811">
      <c r="O811" s="78"/>
      <c r="P811" s="78"/>
      <c r="Q811" s="78"/>
      <c r="R811" s="78"/>
      <c r="S811" s="78"/>
      <c r="T811" s="78"/>
      <c r="U811" s="78"/>
      <c r="V811" s="78"/>
      <c r="W811" s="78"/>
      <c r="X811" s="78"/>
      <c r="Y811" s="78"/>
      <c r="Z811" s="78"/>
    </row>
    <row r="812">
      <c r="O812" s="78"/>
      <c r="P812" s="78"/>
      <c r="Q812" s="78"/>
      <c r="R812" s="78"/>
      <c r="S812" s="78"/>
      <c r="T812" s="78"/>
      <c r="U812" s="78"/>
      <c r="V812" s="78"/>
      <c r="W812" s="78"/>
      <c r="X812" s="78"/>
      <c r="Y812" s="78"/>
      <c r="Z812" s="78"/>
    </row>
    <row r="813">
      <c r="O813" s="78"/>
      <c r="P813" s="78"/>
      <c r="Q813" s="78"/>
      <c r="R813" s="78"/>
      <c r="S813" s="78"/>
      <c r="T813" s="78"/>
      <c r="U813" s="78"/>
      <c r="V813" s="78"/>
      <c r="W813" s="78"/>
      <c r="X813" s="78"/>
      <c r="Y813" s="78"/>
      <c r="Z813" s="78"/>
    </row>
    <row r="814">
      <c r="O814" s="78"/>
      <c r="P814" s="78"/>
      <c r="Q814" s="78"/>
      <c r="R814" s="78"/>
      <c r="S814" s="78"/>
      <c r="T814" s="78"/>
      <c r="U814" s="78"/>
      <c r="V814" s="78"/>
      <c r="W814" s="78"/>
      <c r="X814" s="78"/>
      <c r="Y814" s="78"/>
      <c r="Z814" s="78"/>
    </row>
    <row r="815">
      <c r="O815" s="78"/>
      <c r="P815" s="78"/>
      <c r="Q815" s="78"/>
      <c r="R815" s="78"/>
      <c r="S815" s="78"/>
      <c r="T815" s="78"/>
      <c r="U815" s="78"/>
      <c r="V815" s="78"/>
      <c r="W815" s="78"/>
      <c r="X815" s="78"/>
      <c r="Y815" s="78"/>
      <c r="Z815" s="78"/>
    </row>
    <row r="816">
      <c r="O816" s="78"/>
      <c r="P816" s="78"/>
      <c r="Q816" s="78"/>
      <c r="R816" s="78"/>
      <c r="S816" s="78"/>
      <c r="T816" s="78"/>
      <c r="U816" s="78"/>
      <c r="V816" s="78"/>
      <c r="W816" s="78"/>
      <c r="X816" s="78"/>
      <c r="Y816" s="78"/>
      <c r="Z816" s="78"/>
    </row>
    <row r="817">
      <c r="O817" s="78"/>
      <c r="P817" s="78"/>
      <c r="Q817" s="78"/>
      <c r="R817" s="78"/>
      <c r="S817" s="78"/>
      <c r="T817" s="78"/>
      <c r="U817" s="78"/>
      <c r="V817" s="78"/>
      <c r="W817" s="78"/>
      <c r="X817" s="78"/>
      <c r="Y817" s="78"/>
      <c r="Z817" s="78"/>
    </row>
    <row r="818">
      <c r="O818" s="78"/>
      <c r="P818" s="78"/>
      <c r="Q818" s="78"/>
      <c r="R818" s="78"/>
      <c r="S818" s="78"/>
      <c r="T818" s="78"/>
      <c r="U818" s="78"/>
      <c r="V818" s="78"/>
      <c r="W818" s="78"/>
      <c r="X818" s="78"/>
      <c r="Y818" s="78"/>
      <c r="Z818" s="78"/>
    </row>
    <row r="819">
      <c r="O819" s="78"/>
      <c r="P819" s="78"/>
      <c r="Q819" s="78"/>
      <c r="R819" s="78"/>
      <c r="S819" s="78"/>
      <c r="T819" s="78"/>
      <c r="U819" s="78"/>
      <c r="V819" s="78"/>
      <c r="W819" s="78"/>
      <c r="X819" s="78"/>
      <c r="Y819" s="78"/>
      <c r="Z819" s="78"/>
    </row>
    <row r="820">
      <c r="O820" s="78"/>
      <c r="P820" s="78"/>
      <c r="Q820" s="78"/>
      <c r="R820" s="78"/>
      <c r="S820" s="78"/>
      <c r="T820" s="78"/>
      <c r="U820" s="78"/>
      <c r="V820" s="78"/>
      <c r="W820" s="78"/>
      <c r="X820" s="78"/>
      <c r="Y820" s="78"/>
      <c r="Z820" s="78"/>
    </row>
    <row r="821">
      <c r="O821" s="78"/>
      <c r="P821" s="78"/>
      <c r="Q821" s="78"/>
      <c r="R821" s="78"/>
      <c r="S821" s="78"/>
      <c r="T821" s="78"/>
      <c r="U821" s="78"/>
      <c r="V821" s="78"/>
      <c r="W821" s="78"/>
      <c r="X821" s="78"/>
      <c r="Y821" s="78"/>
      <c r="Z821" s="78"/>
    </row>
    <row r="822">
      <c r="O822" s="78"/>
      <c r="P822" s="78"/>
      <c r="Q822" s="78"/>
      <c r="R822" s="78"/>
      <c r="S822" s="78"/>
      <c r="T822" s="78"/>
      <c r="U822" s="78"/>
      <c r="V822" s="78"/>
      <c r="W822" s="78"/>
      <c r="X822" s="78"/>
      <c r="Y822" s="78"/>
      <c r="Z822" s="78"/>
    </row>
    <row r="823">
      <c r="O823" s="78"/>
      <c r="P823" s="78"/>
      <c r="Q823" s="78"/>
      <c r="R823" s="78"/>
      <c r="S823" s="78"/>
      <c r="T823" s="78"/>
      <c r="U823" s="78"/>
      <c r="V823" s="78"/>
      <c r="W823" s="78"/>
      <c r="X823" s="78"/>
      <c r="Y823" s="78"/>
      <c r="Z823" s="78"/>
    </row>
    <row r="824">
      <c r="O824" s="78"/>
      <c r="P824" s="78"/>
      <c r="Q824" s="78"/>
      <c r="R824" s="78"/>
      <c r="S824" s="78"/>
      <c r="T824" s="78"/>
      <c r="U824" s="78"/>
      <c r="V824" s="78"/>
      <c r="W824" s="78"/>
      <c r="X824" s="78"/>
      <c r="Y824" s="78"/>
      <c r="Z824" s="78"/>
    </row>
    <row r="825">
      <c r="O825" s="78"/>
      <c r="P825" s="78"/>
      <c r="Q825" s="78"/>
      <c r="R825" s="78"/>
      <c r="S825" s="78"/>
      <c r="T825" s="78"/>
      <c r="U825" s="78"/>
      <c r="V825" s="78"/>
      <c r="W825" s="78"/>
      <c r="X825" s="78"/>
      <c r="Y825" s="78"/>
      <c r="Z825" s="78"/>
    </row>
    <row r="826">
      <c r="O826" s="78"/>
      <c r="P826" s="78"/>
      <c r="Q826" s="78"/>
      <c r="R826" s="78"/>
      <c r="S826" s="78"/>
      <c r="T826" s="78"/>
      <c r="U826" s="78"/>
      <c r="V826" s="78"/>
      <c r="W826" s="78"/>
      <c r="X826" s="78"/>
      <c r="Y826" s="78"/>
      <c r="Z826" s="78"/>
    </row>
    <row r="827">
      <c r="O827" s="78"/>
      <c r="P827" s="78"/>
      <c r="Q827" s="78"/>
      <c r="R827" s="78"/>
      <c r="S827" s="78"/>
      <c r="T827" s="78"/>
      <c r="U827" s="78"/>
      <c r="V827" s="78"/>
      <c r="W827" s="78"/>
      <c r="X827" s="78"/>
      <c r="Y827" s="78"/>
      <c r="Z827" s="78"/>
    </row>
    <row r="828">
      <c r="O828" s="78"/>
      <c r="P828" s="78"/>
      <c r="Q828" s="78"/>
      <c r="R828" s="78"/>
      <c r="S828" s="78"/>
      <c r="T828" s="78"/>
      <c r="U828" s="78"/>
      <c r="V828" s="78"/>
      <c r="W828" s="78"/>
      <c r="X828" s="78"/>
      <c r="Y828" s="78"/>
      <c r="Z828" s="78"/>
    </row>
    <row r="829">
      <c r="O829" s="78"/>
      <c r="P829" s="78"/>
      <c r="Q829" s="78"/>
      <c r="R829" s="78"/>
      <c r="S829" s="78"/>
      <c r="T829" s="78"/>
      <c r="U829" s="78"/>
      <c r="V829" s="78"/>
      <c r="W829" s="78"/>
      <c r="X829" s="78"/>
      <c r="Y829" s="78"/>
      <c r="Z829" s="78"/>
    </row>
    <row r="830">
      <c r="O830" s="78"/>
      <c r="P830" s="78"/>
      <c r="Q830" s="78"/>
      <c r="R830" s="78"/>
      <c r="S830" s="78"/>
      <c r="T830" s="78"/>
      <c r="U830" s="78"/>
      <c r="V830" s="78"/>
      <c r="W830" s="78"/>
      <c r="X830" s="78"/>
      <c r="Y830" s="78"/>
      <c r="Z830" s="78"/>
    </row>
    <row r="831">
      <c r="O831" s="78"/>
      <c r="P831" s="78"/>
      <c r="Q831" s="78"/>
      <c r="R831" s="78"/>
      <c r="S831" s="78"/>
      <c r="T831" s="78"/>
      <c r="U831" s="78"/>
      <c r="V831" s="78"/>
      <c r="W831" s="78"/>
      <c r="X831" s="78"/>
      <c r="Y831" s="78"/>
      <c r="Z831" s="78"/>
    </row>
    <row r="832">
      <c r="O832" s="78"/>
      <c r="P832" s="78"/>
      <c r="Q832" s="78"/>
      <c r="R832" s="78"/>
      <c r="S832" s="78"/>
      <c r="T832" s="78"/>
      <c r="U832" s="78"/>
      <c r="V832" s="78"/>
      <c r="W832" s="78"/>
      <c r="X832" s="78"/>
      <c r="Y832" s="78"/>
      <c r="Z832" s="78"/>
    </row>
    <row r="833">
      <c r="O833" s="78"/>
      <c r="P833" s="78"/>
      <c r="Q833" s="78"/>
      <c r="R833" s="78"/>
      <c r="S833" s="78"/>
      <c r="T833" s="78"/>
      <c r="U833" s="78"/>
      <c r="V833" s="78"/>
      <c r="W833" s="78"/>
      <c r="X833" s="78"/>
      <c r="Y833" s="78"/>
      <c r="Z833" s="78"/>
    </row>
    <row r="834">
      <c r="O834" s="78"/>
      <c r="P834" s="78"/>
      <c r="Q834" s="78"/>
      <c r="R834" s="78"/>
      <c r="S834" s="78"/>
      <c r="T834" s="78"/>
      <c r="U834" s="78"/>
      <c r="V834" s="78"/>
      <c r="W834" s="78"/>
      <c r="X834" s="78"/>
      <c r="Y834" s="78"/>
      <c r="Z834" s="78"/>
    </row>
    <row r="835">
      <c r="O835" s="78"/>
      <c r="P835" s="78"/>
      <c r="Q835" s="78"/>
      <c r="R835" s="78"/>
      <c r="S835" s="78"/>
      <c r="T835" s="78"/>
      <c r="U835" s="78"/>
      <c r="V835" s="78"/>
      <c r="W835" s="78"/>
      <c r="X835" s="78"/>
      <c r="Y835" s="78"/>
      <c r="Z835" s="78"/>
    </row>
    <row r="836">
      <c r="O836" s="78"/>
      <c r="P836" s="78"/>
      <c r="Q836" s="78"/>
      <c r="R836" s="78"/>
      <c r="S836" s="78"/>
      <c r="T836" s="78"/>
      <c r="U836" s="78"/>
      <c r="V836" s="78"/>
      <c r="W836" s="78"/>
      <c r="X836" s="78"/>
      <c r="Y836" s="78"/>
      <c r="Z836" s="78"/>
    </row>
    <row r="837">
      <c r="O837" s="78"/>
      <c r="P837" s="78"/>
      <c r="Q837" s="78"/>
      <c r="R837" s="78"/>
      <c r="S837" s="78"/>
      <c r="T837" s="78"/>
      <c r="U837" s="78"/>
      <c r="V837" s="78"/>
      <c r="W837" s="78"/>
      <c r="X837" s="78"/>
      <c r="Y837" s="78"/>
      <c r="Z837" s="78"/>
    </row>
    <row r="838">
      <c r="O838" s="78"/>
      <c r="P838" s="78"/>
      <c r="Q838" s="78"/>
      <c r="R838" s="78"/>
      <c r="S838" s="78"/>
      <c r="T838" s="78"/>
      <c r="U838" s="78"/>
      <c r="V838" s="78"/>
      <c r="W838" s="78"/>
      <c r="X838" s="78"/>
      <c r="Y838" s="78"/>
      <c r="Z838" s="78"/>
    </row>
    <row r="839">
      <c r="O839" s="78"/>
      <c r="P839" s="78"/>
      <c r="Q839" s="78"/>
      <c r="R839" s="78"/>
      <c r="S839" s="78"/>
      <c r="T839" s="78"/>
      <c r="U839" s="78"/>
      <c r="V839" s="78"/>
      <c r="W839" s="78"/>
      <c r="X839" s="78"/>
      <c r="Y839" s="78"/>
      <c r="Z839" s="78"/>
    </row>
    <row r="840">
      <c r="O840" s="78"/>
      <c r="P840" s="78"/>
      <c r="Q840" s="78"/>
      <c r="R840" s="78"/>
      <c r="S840" s="78"/>
      <c r="T840" s="78"/>
      <c r="U840" s="78"/>
      <c r="V840" s="78"/>
      <c r="W840" s="78"/>
      <c r="X840" s="78"/>
      <c r="Y840" s="78"/>
      <c r="Z840" s="78"/>
    </row>
    <row r="841">
      <c r="O841" s="78"/>
      <c r="P841" s="78"/>
      <c r="Q841" s="78"/>
      <c r="R841" s="78"/>
      <c r="S841" s="78"/>
      <c r="T841" s="78"/>
      <c r="U841" s="78"/>
      <c r="V841" s="78"/>
      <c r="W841" s="78"/>
      <c r="X841" s="78"/>
      <c r="Y841" s="78"/>
      <c r="Z841" s="78"/>
    </row>
    <row r="842">
      <c r="O842" s="78"/>
      <c r="P842" s="78"/>
      <c r="Q842" s="78"/>
      <c r="R842" s="78"/>
      <c r="S842" s="78"/>
      <c r="T842" s="78"/>
      <c r="U842" s="78"/>
      <c r="V842" s="78"/>
      <c r="W842" s="78"/>
      <c r="X842" s="78"/>
      <c r="Y842" s="78"/>
      <c r="Z842" s="78"/>
    </row>
    <row r="843">
      <c r="O843" s="78"/>
      <c r="P843" s="78"/>
      <c r="Q843" s="78"/>
      <c r="R843" s="78"/>
      <c r="S843" s="78"/>
      <c r="T843" s="78"/>
      <c r="U843" s="78"/>
      <c r="V843" s="78"/>
      <c r="W843" s="78"/>
      <c r="X843" s="78"/>
      <c r="Y843" s="78"/>
      <c r="Z843" s="78"/>
    </row>
    <row r="844">
      <c r="O844" s="78"/>
      <c r="P844" s="78"/>
      <c r="Q844" s="78"/>
      <c r="R844" s="78"/>
      <c r="S844" s="78"/>
      <c r="T844" s="78"/>
      <c r="U844" s="78"/>
      <c r="V844" s="78"/>
      <c r="W844" s="78"/>
      <c r="X844" s="78"/>
      <c r="Y844" s="78"/>
      <c r="Z844" s="78"/>
    </row>
    <row r="845">
      <c r="O845" s="78"/>
      <c r="P845" s="78"/>
      <c r="Q845" s="78"/>
      <c r="R845" s="78"/>
      <c r="S845" s="78"/>
      <c r="T845" s="78"/>
      <c r="U845" s="78"/>
      <c r="V845" s="78"/>
      <c r="W845" s="78"/>
      <c r="X845" s="78"/>
      <c r="Y845" s="78"/>
      <c r="Z845" s="78"/>
    </row>
    <row r="846">
      <c r="O846" s="78"/>
      <c r="P846" s="78"/>
      <c r="Q846" s="78"/>
      <c r="R846" s="78"/>
      <c r="S846" s="78"/>
      <c r="T846" s="78"/>
      <c r="U846" s="78"/>
      <c r="V846" s="78"/>
      <c r="W846" s="78"/>
      <c r="X846" s="78"/>
      <c r="Y846" s="78"/>
      <c r="Z846" s="78"/>
    </row>
    <row r="847">
      <c r="O847" s="78"/>
      <c r="P847" s="78"/>
      <c r="Q847" s="78"/>
      <c r="R847" s="78"/>
      <c r="S847" s="78"/>
      <c r="T847" s="78"/>
      <c r="U847" s="78"/>
      <c r="V847" s="78"/>
      <c r="W847" s="78"/>
      <c r="X847" s="78"/>
      <c r="Y847" s="78"/>
      <c r="Z847" s="78"/>
    </row>
    <row r="848">
      <c r="O848" s="78"/>
      <c r="P848" s="78"/>
      <c r="Q848" s="78"/>
      <c r="R848" s="78"/>
      <c r="S848" s="78"/>
      <c r="T848" s="78"/>
      <c r="U848" s="78"/>
      <c r="V848" s="78"/>
      <c r="W848" s="78"/>
      <c r="X848" s="78"/>
      <c r="Y848" s="78"/>
      <c r="Z848" s="78"/>
    </row>
    <row r="849">
      <c r="O849" s="78"/>
      <c r="P849" s="78"/>
      <c r="Q849" s="78"/>
      <c r="R849" s="78"/>
      <c r="S849" s="78"/>
      <c r="T849" s="78"/>
      <c r="U849" s="78"/>
      <c r="V849" s="78"/>
      <c r="W849" s="78"/>
      <c r="X849" s="78"/>
      <c r="Y849" s="78"/>
      <c r="Z849" s="78"/>
    </row>
    <row r="850">
      <c r="O850" s="78"/>
      <c r="P850" s="78"/>
      <c r="Q850" s="78"/>
      <c r="R850" s="78"/>
      <c r="S850" s="78"/>
      <c r="T850" s="78"/>
      <c r="U850" s="78"/>
      <c r="V850" s="78"/>
      <c r="W850" s="78"/>
      <c r="X850" s="78"/>
      <c r="Y850" s="78"/>
      <c r="Z850" s="78"/>
    </row>
    <row r="851">
      <c r="O851" s="78"/>
      <c r="P851" s="78"/>
      <c r="Q851" s="78"/>
      <c r="R851" s="78"/>
      <c r="S851" s="78"/>
      <c r="T851" s="78"/>
      <c r="U851" s="78"/>
      <c r="V851" s="78"/>
      <c r="W851" s="78"/>
      <c r="X851" s="78"/>
      <c r="Y851" s="78"/>
      <c r="Z851" s="78"/>
    </row>
    <row r="852">
      <c r="O852" s="78"/>
      <c r="P852" s="78"/>
      <c r="Q852" s="78"/>
      <c r="R852" s="78"/>
      <c r="S852" s="78"/>
      <c r="T852" s="78"/>
      <c r="U852" s="78"/>
      <c r="V852" s="78"/>
      <c r="W852" s="78"/>
      <c r="X852" s="78"/>
      <c r="Y852" s="78"/>
      <c r="Z852" s="78"/>
    </row>
    <row r="853">
      <c r="O853" s="78"/>
      <c r="P853" s="78"/>
      <c r="Q853" s="78"/>
      <c r="R853" s="78"/>
      <c r="S853" s="78"/>
      <c r="T853" s="78"/>
      <c r="U853" s="78"/>
      <c r="V853" s="78"/>
      <c r="W853" s="78"/>
      <c r="X853" s="78"/>
      <c r="Y853" s="78"/>
      <c r="Z853" s="78"/>
    </row>
    <row r="854">
      <c r="O854" s="78"/>
      <c r="P854" s="78"/>
      <c r="Q854" s="78"/>
      <c r="R854" s="78"/>
      <c r="S854" s="78"/>
      <c r="T854" s="78"/>
      <c r="U854" s="78"/>
      <c r="V854" s="78"/>
      <c r="W854" s="78"/>
      <c r="X854" s="78"/>
      <c r="Y854" s="78"/>
      <c r="Z854" s="78"/>
    </row>
    <row r="855">
      <c r="O855" s="78"/>
      <c r="P855" s="78"/>
      <c r="Q855" s="78"/>
      <c r="R855" s="78"/>
      <c r="S855" s="78"/>
      <c r="T855" s="78"/>
      <c r="U855" s="78"/>
      <c r="V855" s="78"/>
      <c r="W855" s="78"/>
      <c r="X855" s="78"/>
      <c r="Y855" s="78"/>
      <c r="Z855" s="78"/>
    </row>
    <row r="856">
      <c r="O856" s="78"/>
      <c r="P856" s="78"/>
      <c r="Q856" s="78"/>
      <c r="R856" s="78"/>
      <c r="S856" s="78"/>
      <c r="T856" s="78"/>
      <c r="U856" s="78"/>
      <c r="V856" s="78"/>
      <c r="W856" s="78"/>
      <c r="X856" s="78"/>
      <c r="Y856" s="78"/>
      <c r="Z856" s="78"/>
    </row>
    <row r="857">
      <c r="O857" s="78"/>
      <c r="P857" s="78"/>
      <c r="Q857" s="78"/>
      <c r="R857" s="78"/>
      <c r="S857" s="78"/>
      <c r="T857" s="78"/>
      <c r="U857" s="78"/>
      <c r="V857" s="78"/>
      <c r="W857" s="78"/>
      <c r="X857" s="78"/>
      <c r="Y857" s="78"/>
      <c r="Z857" s="78"/>
    </row>
    <row r="858">
      <c r="O858" s="78"/>
      <c r="P858" s="78"/>
      <c r="Q858" s="78"/>
      <c r="R858" s="78"/>
      <c r="S858" s="78"/>
      <c r="T858" s="78"/>
      <c r="U858" s="78"/>
      <c r="V858" s="78"/>
      <c r="W858" s="78"/>
      <c r="X858" s="78"/>
      <c r="Y858" s="78"/>
      <c r="Z858" s="78"/>
    </row>
    <row r="859">
      <c r="O859" s="78"/>
      <c r="P859" s="78"/>
      <c r="Q859" s="78"/>
      <c r="R859" s="78"/>
      <c r="S859" s="78"/>
      <c r="T859" s="78"/>
      <c r="U859" s="78"/>
      <c r="V859" s="78"/>
      <c r="W859" s="78"/>
      <c r="X859" s="78"/>
      <c r="Y859" s="78"/>
      <c r="Z859" s="78"/>
    </row>
    <row r="860">
      <c r="O860" s="78"/>
      <c r="P860" s="78"/>
      <c r="Q860" s="78"/>
      <c r="R860" s="78"/>
      <c r="S860" s="78"/>
      <c r="T860" s="78"/>
      <c r="U860" s="78"/>
      <c r="V860" s="78"/>
      <c r="W860" s="78"/>
      <c r="X860" s="78"/>
      <c r="Y860" s="78"/>
      <c r="Z860" s="78"/>
    </row>
    <row r="861">
      <c r="O861" s="78"/>
      <c r="P861" s="78"/>
      <c r="Q861" s="78"/>
      <c r="R861" s="78"/>
      <c r="S861" s="78"/>
      <c r="T861" s="78"/>
      <c r="U861" s="78"/>
      <c r="V861" s="78"/>
      <c r="W861" s="78"/>
      <c r="X861" s="78"/>
      <c r="Y861" s="78"/>
      <c r="Z861" s="78"/>
    </row>
    <row r="862">
      <c r="O862" s="78"/>
      <c r="P862" s="78"/>
      <c r="Q862" s="78"/>
      <c r="R862" s="78"/>
      <c r="S862" s="78"/>
      <c r="T862" s="78"/>
      <c r="U862" s="78"/>
      <c r="V862" s="78"/>
      <c r="W862" s="78"/>
      <c r="X862" s="78"/>
      <c r="Y862" s="78"/>
      <c r="Z862" s="78"/>
    </row>
    <row r="863">
      <c r="O863" s="78"/>
      <c r="P863" s="78"/>
      <c r="Q863" s="78"/>
      <c r="R863" s="78"/>
      <c r="S863" s="78"/>
      <c r="T863" s="78"/>
      <c r="U863" s="78"/>
      <c r="V863" s="78"/>
      <c r="W863" s="78"/>
      <c r="X863" s="78"/>
      <c r="Y863" s="78"/>
      <c r="Z863" s="78"/>
    </row>
    <row r="864">
      <c r="O864" s="78"/>
      <c r="P864" s="78"/>
      <c r="Q864" s="78"/>
      <c r="R864" s="78"/>
      <c r="S864" s="78"/>
      <c r="T864" s="78"/>
      <c r="U864" s="78"/>
      <c r="V864" s="78"/>
      <c r="W864" s="78"/>
      <c r="X864" s="78"/>
      <c r="Y864" s="78"/>
      <c r="Z864" s="78"/>
    </row>
    <row r="865">
      <c r="O865" s="78"/>
      <c r="P865" s="78"/>
      <c r="Q865" s="78"/>
      <c r="R865" s="78"/>
      <c r="S865" s="78"/>
      <c r="T865" s="78"/>
      <c r="U865" s="78"/>
      <c r="V865" s="78"/>
      <c r="W865" s="78"/>
      <c r="X865" s="78"/>
      <c r="Y865" s="78"/>
      <c r="Z865" s="78"/>
    </row>
    <row r="866">
      <c r="O866" s="78"/>
      <c r="P866" s="78"/>
      <c r="Q866" s="78"/>
      <c r="R866" s="78"/>
      <c r="S866" s="78"/>
      <c r="T866" s="78"/>
      <c r="U866" s="78"/>
      <c r="V866" s="78"/>
      <c r="W866" s="78"/>
      <c r="X866" s="78"/>
      <c r="Y866" s="78"/>
      <c r="Z866" s="78"/>
    </row>
    <row r="867">
      <c r="O867" s="78"/>
      <c r="P867" s="78"/>
      <c r="Q867" s="78"/>
      <c r="R867" s="78"/>
      <c r="S867" s="78"/>
      <c r="T867" s="78"/>
      <c r="U867" s="78"/>
      <c r="V867" s="78"/>
      <c r="W867" s="78"/>
      <c r="X867" s="78"/>
      <c r="Y867" s="78"/>
      <c r="Z867" s="78"/>
    </row>
    <row r="868">
      <c r="O868" s="78"/>
      <c r="P868" s="78"/>
      <c r="Q868" s="78"/>
      <c r="R868" s="78"/>
      <c r="S868" s="78"/>
      <c r="T868" s="78"/>
      <c r="U868" s="78"/>
      <c r="V868" s="78"/>
      <c r="W868" s="78"/>
      <c r="X868" s="78"/>
      <c r="Y868" s="78"/>
      <c r="Z868" s="78"/>
    </row>
    <row r="869">
      <c r="O869" s="78"/>
      <c r="P869" s="78"/>
      <c r="Q869" s="78"/>
      <c r="R869" s="78"/>
      <c r="S869" s="78"/>
      <c r="T869" s="78"/>
      <c r="U869" s="78"/>
      <c r="V869" s="78"/>
      <c r="W869" s="78"/>
      <c r="X869" s="78"/>
      <c r="Y869" s="78"/>
      <c r="Z869" s="78"/>
    </row>
    <row r="870">
      <c r="O870" s="78"/>
      <c r="P870" s="78"/>
      <c r="Q870" s="78"/>
      <c r="R870" s="78"/>
      <c r="S870" s="78"/>
      <c r="T870" s="78"/>
      <c r="U870" s="78"/>
      <c r="V870" s="78"/>
      <c r="W870" s="78"/>
      <c r="X870" s="78"/>
      <c r="Y870" s="78"/>
      <c r="Z870" s="78"/>
    </row>
    <row r="871">
      <c r="O871" s="78"/>
      <c r="P871" s="78"/>
      <c r="Q871" s="78"/>
      <c r="R871" s="78"/>
      <c r="S871" s="78"/>
      <c r="T871" s="78"/>
      <c r="U871" s="78"/>
      <c r="V871" s="78"/>
      <c r="W871" s="78"/>
      <c r="X871" s="78"/>
      <c r="Y871" s="78"/>
      <c r="Z871" s="78"/>
    </row>
    <row r="872">
      <c r="O872" s="78"/>
      <c r="P872" s="78"/>
      <c r="Q872" s="78"/>
      <c r="R872" s="78"/>
      <c r="S872" s="78"/>
      <c r="T872" s="78"/>
      <c r="U872" s="78"/>
      <c r="V872" s="78"/>
      <c r="W872" s="78"/>
      <c r="X872" s="78"/>
      <c r="Y872" s="78"/>
      <c r="Z872" s="78"/>
    </row>
    <row r="873">
      <c r="O873" s="78"/>
      <c r="P873" s="78"/>
      <c r="Q873" s="78"/>
      <c r="R873" s="78"/>
      <c r="S873" s="78"/>
      <c r="T873" s="78"/>
      <c r="U873" s="78"/>
      <c r="V873" s="78"/>
      <c r="W873" s="78"/>
      <c r="X873" s="78"/>
      <c r="Y873" s="78"/>
      <c r="Z873" s="78"/>
    </row>
    <row r="874">
      <c r="O874" s="78"/>
      <c r="P874" s="78"/>
      <c r="Q874" s="78"/>
      <c r="R874" s="78"/>
      <c r="S874" s="78"/>
      <c r="T874" s="78"/>
      <c r="U874" s="78"/>
      <c r="V874" s="78"/>
      <c r="W874" s="78"/>
      <c r="X874" s="78"/>
      <c r="Y874" s="78"/>
      <c r="Z874" s="78"/>
    </row>
    <row r="875">
      <c r="O875" s="78"/>
      <c r="P875" s="78"/>
      <c r="Q875" s="78"/>
      <c r="R875" s="78"/>
      <c r="S875" s="78"/>
      <c r="T875" s="78"/>
      <c r="U875" s="78"/>
      <c r="V875" s="78"/>
      <c r="W875" s="78"/>
      <c r="X875" s="78"/>
      <c r="Y875" s="78"/>
      <c r="Z875" s="78"/>
    </row>
    <row r="876">
      <c r="O876" s="78"/>
      <c r="P876" s="78"/>
      <c r="Q876" s="78"/>
      <c r="R876" s="78"/>
      <c r="S876" s="78"/>
      <c r="T876" s="78"/>
      <c r="U876" s="78"/>
      <c r="V876" s="78"/>
      <c r="W876" s="78"/>
      <c r="X876" s="78"/>
      <c r="Y876" s="78"/>
      <c r="Z876" s="78"/>
    </row>
    <row r="877">
      <c r="O877" s="78"/>
      <c r="P877" s="78"/>
      <c r="Q877" s="78"/>
      <c r="R877" s="78"/>
      <c r="S877" s="78"/>
      <c r="T877" s="78"/>
      <c r="U877" s="78"/>
      <c r="V877" s="78"/>
      <c r="W877" s="78"/>
      <c r="X877" s="78"/>
      <c r="Y877" s="78"/>
      <c r="Z877" s="78"/>
    </row>
    <row r="878">
      <c r="O878" s="78"/>
      <c r="P878" s="78"/>
      <c r="Q878" s="78"/>
      <c r="R878" s="78"/>
      <c r="S878" s="78"/>
      <c r="T878" s="78"/>
      <c r="U878" s="78"/>
      <c r="V878" s="78"/>
      <c r="W878" s="78"/>
      <c r="X878" s="78"/>
      <c r="Y878" s="78"/>
      <c r="Z878" s="78"/>
    </row>
    <row r="879">
      <c r="O879" s="78"/>
      <c r="P879" s="78"/>
      <c r="Q879" s="78"/>
      <c r="R879" s="78"/>
      <c r="S879" s="78"/>
      <c r="T879" s="78"/>
      <c r="U879" s="78"/>
      <c r="V879" s="78"/>
      <c r="W879" s="78"/>
      <c r="X879" s="78"/>
      <c r="Y879" s="78"/>
      <c r="Z879" s="78"/>
    </row>
    <row r="880">
      <c r="O880" s="78"/>
      <c r="P880" s="78"/>
      <c r="Q880" s="78"/>
      <c r="R880" s="78"/>
      <c r="S880" s="78"/>
      <c r="T880" s="78"/>
      <c r="U880" s="78"/>
      <c r="V880" s="78"/>
      <c r="W880" s="78"/>
      <c r="X880" s="78"/>
      <c r="Y880" s="78"/>
      <c r="Z880" s="78"/>
    </row>
    <row r="881">
      <c r="O881" s="78"/>
      <c r="P881" s="78"/>
      <c r="Q881" s="78"/>
      <c r="R881" s="78"/>
      <c r="S881" s="78"/>
      <c r="T881" s="78"/>
      <c r="U881" s="78"/>
      <c r="V881" s="78"/>
      <c r="W881" s="78"/>
      <c r="X881" s="78"/>
      <c r="Y881" s="78"/>
      <c r="Z881" s="78"/>
    </row>
    <row r="882">
      <c r="O882" s="78"/>
      <c r="P882" s="78"/>
      <c r="Q882" s="78"/>
      <c r="R882" s="78"/>
      <c r="S882" s="78"/>
      <c r="T882" s="78"/>
      <c r="U882" s="78"/>
      <c r="V882" s="78"/>
      <c r="W882" s="78"/>
      <c r="X882" s="78"/>
      <c r="Y882" s="78"/>
      <c r="Z882" s="78"/>
    </row>
    <row r="883">
      <c r="O883" s="78"/>
      <c r="P883" s="78"/>
      <c r="Q883" s="78"/>
      <c r="R883" s="78"/>
      <c r="S883" s="78"/>
      <c r="T883" s="78"/>
      <c r="U883" s="78"/>
      <c r="V883" s="78"/>
      <c r="W883" s="78"/>
      <c r="X883" s="78"/>
      <c r="Y883" s="78"/>
      <c r="Z883" s="78"/>
    </row>
    <row r="884">
      <c r="O884" s="78"/>
      <c r="P884" s="78"/>
      <c r="Q884" s="78"/>
      <c r="R884" s="78"/>
      <c r="S884" s="78"/>
      <c r="T884" s="78"/>
      <c r="U884" s="78"/>
      <c r="V884" s="78"/>
      <c r="W884" s="78"/>
      <c r="X884" s="78"/>
      <c r="Y884" s="78"/>
      <c r="Z884" s="78"/>
    </row>
    <row r="885">
      <c r="O885" s="78"/>
      <c r="P885" s="78"/>
      <c r="Q885" s="78"/>
      <c r="R885" s="78"/>
      <c r="S885" s="78"/>
      <c r="T885" s="78"/>
      <c r="U885" s="78"/>
      <c r="V885" s="78"/>
      <c r="W885" s="78"/>
      <c r="X885" s="78"/>
      <c r="Y885" s="78"/>
      <c r="Z885" s="78"/>
    </row>
    <row r="886">
      <c r="O886" s="78"/>
      <c r="P886" s="78"/>
      <c r="Q886" s="78"/>
      <c r="R886" s="78"/>
      <c r="S886" s="78"/>
      <c r="T886" s="78"/>
      <c r="U886" s="78"/>
      <c r="V886" s="78"/>
      <c r="W886" s="78"/>
      <c r="X886" s="78"/>
      <c r="Y886" s="78"/>
      <c r="Z886" s="78"/>
    </row>
    <row r="887">
      <c r="O887" s="78"/>
      <c r="P887" s="78"/>
      <c r="Q887" s="78"/>
      <c r="R887" s="78"/>
      <c r="S887" s="78"/>
      <c r="T887" s="78"/>
      <c r="U887" s="78"/>
      <c r="V887" s="78"/>
      <c r="W887" s="78"/>
      <c r="X887" s="78"/>
      <c r="Y887" s="78"/>
      <c r="Z887" s="78"/>
    </row>
    <row r="888">
      <c r="O888" s="78"/>
      <c r="P888" s="78"/>
      <c r="Q888" s="78"/>
      <c r="R888" s="78"/>
      <c r="S888" s="78"/>
      <c r="T888" s="78"/>
      <c r="U888" s="78"/>
      <c r="V888" s="78"/>
      <c r="W888" s="78"/>
      <c r="X888" s="78"/>
      <c r="Y888" s="78"/>
      <c r="Z888" s="78"/>
    </row>
    <row r="889">
      <c r="O889" s="78"/>
      <c r="P889" s="78"/>
      <c r="Q889" s="78"/>
      <c r="R889" s="78"/>
      <c r="S889" s="78"/>
      <c r="T889" s="78"/>
      <c r="U889" s="78"/>
      <c r="V889" s="78"/>
      <c r="W889" s="78"/>
      <c r="X889" s="78"/>
      <c r="Y889" s="78"/>
      <c r="Z889" s="78"/>
    </row>
    <row r="890">
      <c r="O890" s="78"/>
      <c r="P890" s="78"/>
      <c r="Q890" s="78"/>
      <c r="R890" s="78"/>
      <c r="S890" s="78"/>
      <c r="T890" s="78"/>
      <c r="U890" s="78"/>
      <c r="V890" s="78"/>
      <c r="W890" s="78"/>
      <c r="X890" s="78"/>
      <c r="Y890" s="78"/>
      <c r="Z890" s="78"/>
    </row>
    <row r="891">
      <c r="O891" s="78"/>
      <c r="P891" s="78"/>
      <c r="Q891" s="78"/>
      <c r="R891" s="78"/>
      <c r="S891" s="78"/>
      <c r="T891" s="78"/>
      <c r="U891" s="78"/>
      <c r="V891" s="78"/>
      <c r="W891" s="78"/>
      <c r="X891" s="78"/>
      <c r="Y891" s="78"/>
      <c r="Z891" s="78"/>
    </row>
    <row r="892">
      <c r="O892" s="78"/>
      <c r="P892" s="78"/>
      <c r="Q892" s="78"/>
      <c r="R892" s="78"/>
      <c r="S892" s="78"/>
      <c r="T892" s="78"/>
      <c r="U892" s="78"/>
      <c r="V892" s="78"/>
      <c r="W892" s="78"/>
      <c r="X892" s="78"/>
      <c r="Y892" s="78"/>
      <c r="Z892" s="78"/>
    </row>
    <row r="893">
      <c r="O893" s="78"/>
      <c r="P893" s="78"/>
      <c r="Q893" s="78"/>
      <c r="R893" s="78"/>
      <c r="S893" s="78"/>
      <c r="T893" s="78"/>
      <c r="U893" s="78"/>
      <c r="V893" s="78"/>
      <c r="W893" s="78"/>
      <c r="X893" s="78"/>
      <c r="Y893" s="78"/>
      <c r="Z893" s="78"/>
    </row>
    <row r="894">
      <c r="O894" s="78"/>
      <c r="P894" s="78"/>
      <c r="Q894" s="78"/>
      <c r="R894" s="78"/>
      <c r="S894" s="78"/>
      <c r="T894" s="78"/>
      <c r="U894" s="78"/>
      <c r="V894" s="78"/>
      <c r="W894" s="78"/>
      <c r="X894" s="78"/>
      <c r="Y894" s="78"/>
      <c r="Z894" s="78"/>
    </row>
    <row r="895">
      <c r="O895" s="78"/>
      <c r="P895" s="78"/>
      <c r="Q895" s="78"/>
      <c r="R895" s="78"/>
      <c r="S895" s="78"/>
      <c r="T895" s="78"/>
      <c r="U895" s="78"/>
      <c r="V895" s="78"/>
      <c r="W895" s="78"/>
      <c r="X895" s="78"/>
      <c r="Y895" s="78"/>
      <c r="Z895" s="78"/>
    </row>
    <row r="896">
      <c r="O896" s="78"/>
      <c r="P896" s="78"/>
      <c r="Q896" s="78"/>
      <c r="R896" s="78"/>
      <c r="S896" s="78"/>
      <c r="T896" s="78"/>
      <c r="U896" s="78"/>
      <c r="V896" s="78"/>
      <c r="W896" s="78"/>
      <c r="X896" s="78"/>
      <c r="Y896" s="78"/>
      <c r="Z896" s="78"/>
    </row>
    <row r="897">
      <c r="O897" s="78"/>
      <c r="P897" s="78"/>
      <c r="Q897" s="78"/>
      <c r="R897" s="78"/>
      <c r="S897" s="78"/>
      <c r="T897" s="78"/>
      <c r="U897" s="78"/>
      <c r="V897" s="78"/>
      <c r="W897" s="78"/>
      <c r="X897" s="78"/>
      <c r="Y897" s="78"/>
      <c r="Z897" s="78"/>
    </row>
    <row r="898">
      <c r="O898" s="78"/>
      <c r="P898" s="78"/>
      <c r="Q898" s="78"/>
      <c r="R898" s="78"/>
      <c r="S898" s="78"/>
      <c r="T898" s="78"/>
      <c r="U898" s="78"/>
      <c r="V898" s="78"/>
      <c r="W898" s="78"/>
      <c r="X898" s="78"/>
      <c r="Y898" s="78"/>
      <c r="Z898" s="78"/>
    </row>
    <row r="899">
      <c r="O899" s="78"/>
      <c r="P899" s="78"/>
      <c r="Q899" s="78"/>
      <c r="R899" s="78"/>
      <c r="S899" s="78"/>
      <c r="T899" s="78"/>
      <c r="U899" s="78"/>
      <c r="V899" s="78"/>
      <c r="W899" s="78"/>
      <c r="X899" s="78"/>
      <c r="Y899" s="78"/>
      <c r="Z899" s="78"/>
    </row>
    <row r="900">
      <c r="O900" s="78"/>
      <c r="P900" s="78"/>
      <c r="Q900" s="78"/>
      <c r="R900" s="78"/>
      <c r="S900" s="78"/>
      <c r="T900" s="78"/>
      <c r="U900" s="78"/>
      <c r="V900" s="78"/>
      <c r="W900" s="78"/>
      <c r="X900" s="78"/>
      <c r="Y900" s="78"/>
      <c r="Z900" s="78"/>
    </row>
    <row r="901">
      <c r="O901" s="78"/>
      <c r="P901" s="78"/>
      <c r="Q901" s="78"/>
      <c r="R901" s="78"/>
      <c r="S901" s="78"/>
      <c r="T901" s="78"/>
      <c r="U901" s="78"/>
      <c r="V901" s="78"/>
      <c r="W901" s="78"/>
      <c r="X901" s="78"/>
      <c r="Y901" s="78"/>
      <c r="Z901" s="78"/>
    </row>
    <row r="902">
      <c r="O902" s="78"/>
      <c r="P902" s="78"/>
      <c r="Q902" s="78"/>
      <c r="R902" s="78"/>
      <c r="S902" s="78"/>
      <c r="T902" s="78"/>
      <c r="U902" s="78"/>
      <c r="V902" s="78"/>
      <c r="W902" s="78"/>
      <c r="X902" s="78"/>
      <c r="Y902" s="78"/>
      <c r="Z902" s="78"/>
    </row>
    <row r="903">
      <c r="O903" s="78"/>
      <c r="P903" s="78"/>
      <c r="Q903" s="78"/>
      <c r="R903" s="78"/>
      <c r="S903" s="78"/>
      <c r="T903" s="78"/>
      <c r="U903" s="78"/>
      <c r="V903" s="78"/>
      <c r="W903" s="78"/>
      <c r="X903" s="78"/>
      <c r="Y903" s="78"/>
      <c r="Z903" s="78"/>
    </row>
    <row r="904">
      <c r="O904" s="78"/>
      <c r="P904" s="78"/>
      <c r="Q904" s="78"/>
      <c r="R904" s="78"/>
      <c r="S904" s="78"/>
      <c r="T904" s="78"/>
      <c r="U904" s="78"/>
      <c r="V904" s="78"/>
      <c r="W904" s="78"/>
      <c r="X904" s="78"/>
      <c r="Y904" s="78"/>
      <c r="Z904" s="78"/>
    </row>
    <row r="905">
      <c r="O905" s="78"/>
      <c r="P905" s="78"/>
      <c r="Q905" s="78"/>
      <c r="R905" s="78"/>
      <c r="S905" s="78"/>
      <c r="T905" s="78"/>
      <c r="U905" s="78"/>
      <c r="V905" s="78"/>
      <c r="W905" s="78"/>
      <c r="X905" s="78"/>
      <c r="Y905" s="78"/>
      <c r="Z905" s="78"/>
    </row>
    <row r="906">
      <c r="O906" s="78"/>
      <c r="P906" s="78"/>
      <c r="Q906" s="78"/>
      <c r="R906" s="78"/>
      <c r="S906" s="78"/>
      <c r="T906" s="78"/>
      <c r="U906" s="78"/>
      <c r="V906" s="78"/>
      <c r="W906" s="78"/>
      <c r="X906" s="78"/>
      <c r="Y906" s="78"/>
      <c r="Z906" s="78"/>
    </row>
    <row r="907">
      <c r="O907" s="78"/>
      <c r="P907" s="78"/>
      <c r="Q907" s="78"/>
      <c r="R907" s="78"/>
      <c r="S907" s="78"/>
      <c r="T907" s="78"/>
      <c r="U907" s="78"/>
      <c r="V907" s="78"/>
      <c r="W907" s="78"/>
      <c r="X907" s="78"/>
      <c r="Y907" s="78"/>
      <c r="Z907" s="78"/>
    </row>
    <row r="908">
      <c r="O908" s="78"/>
      <c r="P908" s="78"/>
      <c r="Q908" s="78"/>
      <c r="R908" s="78"/>
      <c r="S908" s="78"/>
      <c r="T908" s="78"/>
      <c r="U908" s="78"/>
      <c r="V908" s="78"/>
      <c r="W908" s="78"/>
      <c r="X908" s="78"/>
      <c r="Y908" s="78"/>
      <c r="Z908" s="78"/>
    </row>
    <row r="909">
      <c r="O909" s="78"/>
      <c r="P909" s="78"/>
      <c r="Q909" s="78"/>
      <c r="R909" s="78"/>
      <c r="S909" s="78"/>
      <c r="T909" s="78"/>
      <c r="U909" s="78"/>
      <c r="V909" s="78"/>
      <c r="W909" s="78"/>
      <c r="X909" s="78"/>
      <c r="Y909" s="78"/>
      <c r="Z909" s="78"/>
    </row>
    <row r="910">
      <c r="O910" s="78"/>
      <c r="P910" s="78"/>
      <c r="Q910" s="78"/>
      <c r="R910" s="78"/>
      <c r="S910" s="78"/>
      <c r="T910" s="78"/>
      <c r="U910" s="78"/>
      <c r="V910" s="78"/>
      <c r="W910" s="78"/>
      <c r="X910" s="78"/>
      <c r="Y910" s="78"/>
      <c r="Z910" s="78"/>
    </row>
    <row r="911">
      <c r="O911" s="78"/>
      <c r="P911" s="78"/>
      <c r="Q911" s="78"/>
      <c r="R911" s="78"/>
      <c r="S911" s="78"/>
      <c r="T911" s="78"/>
      <c r="U911" s="78"/>
      <c r="V911" s="78"/>
      <c r="W911" s="78"/>
      <c r="X911" s="78"/>
      <c r="Y911" s="78"/>
      <c r="Z911" s="78"/>
    </row>
    <row r="912">
      <c r="O912" s="78"/>
      <c r="P912" s="78"/>
      <c r="Q912" s="78"/>
      <c r="R912" s="78"/>
      <c r="S912" s="78"/>
      <c r="T912" s="78"/>
      <c r="U912" s="78"/>
      <c r="V912" s="78"/>
      <c r="W912" s="78"/>
      <c r="X912" s="78"/>
      <c r="Y912" s="78"/>
      <c r="Z912" s="78"/>
    </row>
    <row r="913">
      <c r="O913" s="78"/>
      <c r="P913" s="78"/>
      <c r="Q913" s="78"/>
      <c r="R913" s="78"/>
      <c r="S913" s="78"/>
      <c r="T913" s="78"/>
      <c r="U913" s="78"/>
      <c r="V913" s="78"/>
      <c r="W913" s="78"/>
      <c r="X913" s="78"/>
      <c r="Y913" s="78"/>
      <c r="Z913" s="78"/>
    </row>
    <row r="914">
      <c r="O914" s="78"/>
      <c r="P914" s="78"/>
      <c r="Q914" s="78"/>
      <c r="R914" s="78"/>
      <c r="S914" s="78"/>
      <c r="T914" s="78"/>
      <c r="U914" s="78"/>
      <c r="V914" s="78"/>
      <c r="W914" s="78"/>
      <c r="X914" s="78"/>
      <c r="Y914" s="78"/>
      <c r="Z914" s="78"/>
    </row>
    <row r="915">
      <c r="O915" s="78"/>
      <c r="P915" s="78"/>
      <c r="Q915" s="78"/>
      <c r="R915" s="78"/>
      <c r="S915" s="78"/>
      <c r="T915" s="78"/>
      <c r="U915" s="78"/>
      <c r="V915" s="78"/>
      <c r="W915" s="78"/>
      <c r="X915" s="78"/>
      <c r="Y915" s="78"/>
      <c r="Z915" s="78"/>
    </row>
    <row r="916">
      <c r="O916" s="78"/>
      <c r="P916" s="78"/>
      <c r="Q916" s="78"/>
      <c r="R916" s="78"/>
      <c r="S916" s="78"/>
      <c r="T916" s="78"/>
      <c r="U916" s="78"/>
      <c r="V916" s="78"/>
      <c r="W916" s="78"/>
      <c r="X916" s="78"/>
      <c r="Y916" s="78"/>
      <c r="Z916" s="78"/>
    </row>
    <row r="917">
      <c r="O917" s="78"/>
      <c r="P917" s="78"/>
      <c r="Q917" s="78"/>
      <c r="R917" s="78"/>
      <c r="S917" s="78"/>
      <c r="T917" s="78"/>
      <c r="U917" s="78"/>
      <c r="V917" s="78"/>
      <c r="W917" s="78"/>
      <c r="X917" s="78"/>
      <c r="Y917" s="78"/>
      <c r="Z917" s="78"/>
    </row>
    <row r="918">
      <c r="O918" s="78"/>
      <c r="P918" s="78"/>
      <c r="Q918" s="78"/>
      <c r="R918" s="78"/>
      <c r="S918" s="78"/>
      <c r="T918" s="78"/>
      <c r="U918" s="78"/>
      <c r="V918" s="78"/>
      <c r="W918" s="78"/>
      <c r="X918" s="78"/>
      <c r="Y918" s="78"/>
      <c r="Z918" s="78"/>
    </row>
    <row r="919">
      <c r="O919" s="78"/>
      <c r="P919" s="78"/>
      <c r="Q919" s="78"/>
      <c r="R919" s="78"/>
      <c r="S919" s="78"/>
      <c r="T919" s="78"/>
      <c r="U919" s="78"/>
      <c r="V919" s="78"/>
      <c r="W919" s="78"/>
      <c r="X919" s="78"/>
      <c r="Y919" s="78"/>
      <c r="Z919" s="78"/>
    </row>
    <row r="920">
      <c r="O920" s="78"/>
      <c r="P920" s="78"/>
      <c r="Q920" s="78"/>
      <c r="R920" s="78"/>
      <c r="S920" s="78"/>
      <c r="T920" s="78"/>
      <c r="U920" s="78"/>
      <c r="V920" s="78"/>
      <c r="W920" s="78"/>
      <c r="X920" s="78"/>
      <c r="Y920" s="78"/>
      <c r="Z920" s="78"/>
    </row>
    <row r="921">
      <c r="O921" s="78"/>
      <c r="P921" s="78"/>
      <c r="Q921" s="78"/>
      <c r="R921" s="78"/>
      <c r="S921" s="78"/>
      <c r="T921" s="78"/>
      <c r="U921" s="78"/>
      <c r="V921" s="78"/>
      <c r="W921" s="78"/>
      <c r="X921" s="78"/>
      <c r="Y921" s="78"/>
      <c r="Z921" s="78"/>
    </row>
    <row r="922">
      <c r="O922" s="78"/>
      <c r="P922" s="78"/>
      <c r="Q922" s="78"/>
      <c r="R922" s="78"/>
      <c r="S922" s="78"/>
      <c r="T922" s="78"/>
      <c r="U922" s="78"/>
      <c r="V922" s="78"/>
      <c r="W922" s="78"/>
      <c r="X922" s="78"/>
      <c r="Y922" s="78"/>
      <c r="Z922" s="78"/>
    </row>
    <row r="923">
      <c r="O923" s="78"/>
      <c r="P923" s="78"/>
      <c r="Q923" s="78"/>
      <c r="R923" s="78"/>
      <c r="S923" s="78"/>
      <c r="T923" s="78"/>
      <c r="U923" s="78"/>
      <c r="V923" s="78"/>
      <c r="W923" s="78"/>
      <c r="X923" s="78"/>
      <c r="Y923" s="78"/>
      <c r="Z923" s="78"/>
    </row>
    <row r="924">
      <c r="O924" s="78"/>
      <c r="P924" s="78"/>
      <c r="Q924" s="78"/>
      <c r="R924" s="78"/>
      <c r="S924" s="78"/>
      <c r="T924" s="78"/>
      <c r="U924" s="78"/>
      <c r="V924" s="78"/>
      <c r="W924" s="78"/>
      <c r="X924" s="78"/>
      <c r="Y924" s="78"/>
      <c r="Z924" s="78"/>
    </row>
    <row r="925">
      <c r="O925" s="78"/>
      <c r="P925" s="78"/>
      <c r="Q925" s="78"/>
      <c r="R925" s="78"/>
      <c r="S925" s="78"/>
      <c r="T925" s="78"/>
      <c r="U925" s="78"/>
      <c r="V925" s="78"/>
      <c r="W925" s="78"/>
      <c r="X925" s="78"/>
      <c r="Y925" s="78"/>
      <c r="Z925" s="78"/>
    </row>
    <row r="926">
      <c r="O926" s="78"/>
      <c r="P926" s="78"/>
      <c r="Q926" s="78"/>
      <c r="R926" s="78"/>
      <c r="S926" s="78"/>
      <c r="T926" s="78"/>
      <c r="U926" s="78"/>
      <c r="V926" s="78"/>
      <c r="W926" s="78"/>
      <c r="X926" s="78"/>
      <c r="Y926" s="78"/>
      <c r="Z926" s="78"/>
    </row>
    <row r="927">
      <c r="O927" s="78"/>
      <c r="P927" s="78"/>
      <c r="Q927" s="78"/>
      <c r="R927" s="78"/>
      <c r="S927" s="78"/>
      <c r="T927" s="78"/>
      <c r="U927" s="78"/>
      <c r="V927" s="78"/>
      <c r="W927" s="78"/>
      <c r="X927" s="78"/>
      <c r="Y927" s="78"/>
      <c r="Z927" s="78"/>
    </row>
    <row r="928">
      <c r="O928" s="78"/>
      <c r="P928" s="78"/>
      <c r="Q928" s="78"/>
      <c r="R928" s="78"/>
      <c r="S928" s="78"/>
      <c r="T928" s="78"/>
      <c r="U928" s="78"/>
      <c r="V928" s="78"/>
      <c r="W928" s="78"/>
      <c r="X928" s="78"/>
      <c r="Y928" s="78"/>
      <c r="Z928" s="78"/>
    </row>
    <row r="929">
      <c r="O929" s="78"/>
      <c r="P929" s="78"/>
      <c r="Q929" s="78"/>
      <c r="R929" s="78"/>
      <c r="S929" s="78"/>
      <c r="T929" s="78"/>
      <c r="U929" s="78"/>
      <c r="V929" s="78"/>
      <c r="W929" s="78"/>
      <c r="X929" s="78"/>
      <c r="Y929" s="78"/>
      <c r="Z929" s="78"/>
    </row>
    <row r="930">
      <c r="O930" s="78"/>
      <c r="P930" s="78"/>
      <c r="Q930" s="78"/>
      <c r="R930" s="78"/>
      <c r="S930" s="78"/>
      <c r="T930" s="78"/>
      <c r="U930" s="78"/>
      <c r="V930" s="78"/>
      <c r="W930" s="78"/>
      <c r="X930" s="78"/>
      <c r="Y930" s="78"/>
      <c r="Z930" s="78"/>
    </row>
    <row r="931">
      <c r="O931" s="78"/>
      <c r="P931" s="78"/>
      <c r="Q931" s="78"/>
      <c r="R931" s="78"/>
      <c r="S931" s="78"/>
      <c r="T931" s="78"/>
      <c r="U931" s="78"/>
      <c r="V931" s="78"/>
      <c r="W931" s="78"/>
      <c r="X931" s="78"/>
      <c r="Y931" s="78"/>
      <c r="Z931" s="78"/>
    </row>
    <row r="932">
      <c r="O932" s="78"/>
      <c r="P932" s="78"/>
      <c r="Q932" s="78"/>
      <c r="R932" s="78"/>
      <c r="S932" s="78"/>
      <c r="T932" s="78"/>
      <c r="U932" s="78"/>
      <c r="V932" s="78"/>
      <c r="W932" s="78"/>
      <c r="X932" s="78"/>
      <c r="Y932" s="78"/>
      <c r="Z932" s="78"/>
    </row>
    <row r="933">
      <c r="O933" s="78"/>
      <c r="P933" s="78"/>
      <c r="Q933" s="78"/>
      <c r="R933" s="78"/>
      <c r="S933" s="78"/>
      <c r="T933" s="78"/>
      <c r="U933" s="78"/>
      <c r="V933" s="78"/>
      <c r="W933" s="78"/>
      <c r="X933" s="78"/>
      <c r="Y933" s="78"/>
      <c r="Z933" s="78"/>
    </row>
    <row r="934">
      <c r="O934" s="78"/>
      <c r="P934" s="78"/>
      <c r="Q934" s="78"/>
      <c r="R934" s="78"/>
      <c r="S934" s="78"/>
      <c r="T934" s="78"/>
      <c r="U934" s="78"/>
      <c r="V934" s="78"/>
      <c r="W934" s="78"/>
      <c r="X934" s="78"/>
      <c r="Y934" s="78"/>
      <c r="Z934" s="78"/>
    </row>
    <row r="935">
      <c r="O935" s="78"/>
      <c r="P935" s="78"/>
      <c r="Q935" s="78"/>
      <c r="R935" s="78"/>
      <c r="S935" s="78"/>
      <c r="T935" s="78"/>
      <c r="U935" s="78"/>
      <c r="V935" s="78"/>
      <c r="W935" s="78"/>
      <c r="X935" s="78"/>
      <c r="Y935" s="78"/>
      <c r="Z935" s="78"/>
    </row>
    <row r="936">
      <c r="O936" s="78"/>
      <c r="P936" s="78"/>
      <c r="Q936" s="78"/>
      <c r="R936" s="78"/>
      <c r="S936" s="78"/>
      <c r="T936" s="78"/>
      <c r="U936" s="78"/>
      <c r="V936" s="78"/>
      <c r="W936" s="78"/>
      <c r="X936" s="78"/>
      <c r="Y936" s="78"/>
      <c r="Z936" s="78"/>
    </row>
    <row r="937">
      <c r="O937" s="78"/>
      <c r="P937" s="78"/>
      <c r="Q937" s="78"/>
      <c r="R937" s="78"/>
      <c r="S937" s="78"/>
      <c r="T937" s="78"/>
      <c r="U937" s="78"/>
      <c r="V937" s="78"/>
      <c r="W937" s="78"/>
      <c r="X937" s="78"/>
      <c r="Y937" s="78"/>
      <c r="Z937" s="78"/>
    </row>
    <row r="938">
      <c r="O938" s="78"/>
      <c r="P938" s="78"/>
      <c r="Q938" s="78"/>
      <c r="R938" s="78"/>
      <c r="S938" s="78"/>
      <c r="T938" s="78"/>
      <c r="U938" s="78"/>
      <c r="V938" s="78"/>
      <c r="W938" s="78"/>
      <c r="X938" s="78"/>
      <c r="Y938" s="78"/>
      <c r="Z938" s="78"/>
    </row>
    <row r="939">
      <c r="O939" s="78"/>
      <c r="P939" s="78"/>
      <c r="Q939" s="78"/>
      <c r="R939" s="78"/>
      <c r="S939" s="78"/>
      <c r="T939" s="78"/>
      <c r="U939" s="78"/>
      <c r="V939" s="78"/>
      <c r="W939" s="78"/>
      <c r="X939" s="78"/>
      <c r="Y939" s="78"/>
      <c r="Z939" s="78"/>
    </row>
    <row r="940">
      <c r="O940" s="78"/>
      <c r="P940" s="78"/>
      <c r="Q940" s="78"/>
      <c r="R940" s="78"/>
      <c r="S940" s="78"/>
      <c r="T940" s="78"/>
      <c r="U940" s="78"/>
      <c r="V940" s="78"/>
      <c r="W940" s="78"/>
      <c r="X940" s="78"/>
      <c r="Y940" s="78"/>
      <c r="Z940" s="78"/>
    </row>
    <row r="941">
      <c r="O941" s="78"/>
      <c r="P941" s="78"/>
      <c r="Q941" s="78"/>
      <c r="R941" s="78"/>
      <c r="S941" s="78"/>
      <c r="T941" s="78"/>
      <c r="U941" s="78"/>
      <c r="V941" s="78"/>
      <c r="W941" s="78"/>
      <c r="X941" s="78"/>
      <c r="Y941" s="78"/>
      <c r="Z941" s="78"/>
    </row>
    <row r="942">
      <c r="O942" s="78"/>
      <c r="P942" s="78"/>
      <c r="Q942" s="78"/>
      <c r="R942" s="78"/>
      <c r="S942" s="78"/>
      <c r="T942" s="78"/>
      <c r="U942" s="78"/>
      <c r="V942" s="78"/>
      <c r="W942" s="78"/>
      <c r="X942" s="78"/>
      <c r="Y942" s="78"/>
      <c r="Z942" s="78"/>
    </row>
    <row r="943">
      <c r="O943" s="78"/>
      <c r="P943" s="78"/>
      <c r="Q943" s="78"/>
      <c r="R943" s="78"/>
      <c r="S943" s="78"/>
      <c r="T943" s="78"/>
      <c r="U943" s="78"/>
      <c r="V943" s="78"/>
      <c r="W943" s="78"/>
      <c r="X943" s="78"/>
      <c r="Y943" s="78"/>
      <c r="Z943" s="78"/>
    </row>
    <row r="944">
      <c r="O944" s="78"/>
      <c r="P944" s="78"/>
      <c r="Q944" s="78"/>
      <c r="R944" s="78"/>
      <c r="S944" s="78"/>
      <c r="T944" s="78"/>
      <c r="U944" s="78"/>
      <c r="V944" s="78"/>
      <c r="W944" s="78"/>
      <c r="X944" s="78"/>
      <c r="Y944" s="78"/>
      <c r="Z944" s="78"/>
    </row>
    <row r="945">
      <c r="O945" s="78"/>
      <c r="P945" s="78"/>
      <c r="Q945" s="78"/>
      <c r="R945" s="78"/>
      <c r="S945" s="78"/>
      <c r="T945" s="78"/>
      <c r="U945" s="78"/>
      <c r="V945" s="78"/>
      <c r="W945" s="78"/>
      <c r="X945" s="78"/>
      <c r="Y945" s="78"/>
      <c r="Z945" s="78"/>
    </row>
    <row r="946">
      <c r="O946" s="78"/>
      <c r="P946" s="78"/>
      <c r="Q946" s="78"/>
      <c r="R946" s="78"/>
      <c r="S946" s="78"/>
      <c r="T946" s="78"/>
      <c r="U946" s="78"/>
      <c r="V946" s="78"/>
      <c r="W946" s="78"/>
      <c r="X946" s="78"/>
      <c r="Y946" s="78"/>
      <c r="Z946" s="78"/>
    </row>
    <row r="947">
      <c r="O947" s="78"/>
      <c r="P947" s="78"/>
      <c r="Q947" s="78"/>
      <c r="R947" s="78"/>
      <c r="S947" s="78"/>
      <c r="T947" s="78"/>
      <c r="U947" s="78"/>
      <c r="V947" s="78"/>
      <c r="W947" s="78"/>
      <c r="X947" s="78"/>
      <c r="Y947" s="78"/>
      <c r="Z947" s="78"/>
    </row>
    <row r="948">
      <c r="O948" s="78"/>
      <c r="P948" s="78"/>
      <c r="Q948" s="78"/>
      <c r="R948" s="78"/>
      <c r="S948" s="78"/>
      <c r="T948" s="78"/>
      <c r="U948" s="78"/>
      <c r="V948" s="78"/>
      <c r="W948" s="78"/>
      <c r="X948" s="78"/>
      <c r="Y948" s="78"/>
      <c r="Z948" s="78"/>
    </row>
    <row r="949">
      <c r="O949" s="78"/>
      <c r="P949" s="78"/>
      <c r="Q949" s="78"/>
      <c r="R949" s="78"/>
      <c r="S949" s="78"/>
      <c r="T949" s="78"/>
      <c r="U949" s="78"/>
      <c r="V949" s="78"/>
      <c r="W949" s="78"/>
      <c r="X949" s="78"/>
      <c r="Y949" s="78"/>
      <c r="Z949" s="78"/>
    </row>
    <row r="950">
      <c r="O950" s="78"/>
      <c r="P950" s="78"/>
      <c r="Q950" s="78"/>
      <c r="R950" s="78"/>
      <c r="S950" s="78"/>
      <c r="T950" s="78"/>
      <c r="U950" s="78"/>
      <c r="V950" s="78"/>
      <c r="W950" s="78"/>
      <c r="X950" s="78"/>
      <c r="Y950" s="78"/>
      <c r="Z950" s="78"/>
    </row>
    <row r="951">
      <c r="O951" s="78"/>
      <c r="P951" s="78"/>
      <c r="Q951" s="78"/>
      <c r="R951" s="78"/>
      <c r="S951" s="78"/>
      <c r="T951" s="78"/>
      <c r="U951" s="78"/>
      <c r="V951" s="78"/>
      <c r="W951" s="78"/>
      <c r="X951" s="78"/>
      <c r="Y951" s="78"/>
      <c r="Z951" s="78"/>
    </row>
    <row r="952">
      <c r="O952" s="78"/>
      <c r="P952" s="78"/>
      <c r="Q952" s="78"/>
      <c r="R952" s="78"/>
      <c r="S952" s="78"/>
      <c r="T952" s="78"/>
      <c r="U952" s="78"/>
      <c r="V952" s="78"/>
      <c r="W952" s="78"/>
      <c r="X952" s="78"/>
      <c r="Y952" s="78"/>
      <c r="Z952" s="78"/>
    </row>
    <row r="953">
      <c r="O953" s="78"/>
      <c r="P953" s="78"/>
      <c r="Q953" s="78"/>
      <c r="R953" s="78"/>
      <c r="S953" s="78"/>
      <c r="T953" s="78"/>
      <c r="U953" s="78"/>
      <c r="V953" s="78"/>
      <c r="W953" s="78"/>
      <c r="X953" s="78"/>
      <c r="Y953" s="78"/>
      <c r="Z953" s="78"/>
    </row>
    <row r="954">
      <c r="O954" s="78"/>
      <c r="P954" s="78"/>
      <c r="Q954" s="78"/>
      <c r="R954" s="78"/>
      <c r="S954" s="78"/>
      <c r="T954" s="78"/>
      <c r="U954" s="78"/>
      <c r="V954" s="78"/>
      <c r="W954" s="78"/>
      <c r="X954" s="78"/>
      <c r="Y954" s="78"/>
      <c r="Z954" s="78"/>
    </row>
    <row r="955">
      <c r="O955" s="78"/>
      <c r="P955" s="78"/>
      <c r="Q955" s="78"/>
      <c r="R955" s="78"/>
      <c r="S955" s="78"/>
      <c r="T955" s="78"/>
      <c r="U955" s="78"/>
      <c r="V955" s="78"/>
      <c r="W955" s="78"/>
      <c r="X955" s="78"/>
      <c r="Y955" s="78"/>
      <c r="Z955" s="78"/>
    </row>
    <row r="956">
      <c r="O956" s="78"/>
      <c r="P956" s="78"/>
      <c r="Q956" s="78"/>
      <c r="R956" s="78"/>
      <c r="S956" s="78"/>
      <c r="T956" s="78"/>
      <c r="U956" s="78"/>
      <c r="V956" s="78"/>
      <c r="W956" s="78"/>
      <c r="X956" s="78"/>
      <c r="Y956" s="78"/>
      <c r="Z956" s="78"/>
    </row>
    <row r="957">
      <c r="O957" s="78"/>
      <c r="P957" s="78"/>
      <c r="Q957" s="78"/>
      <c r="R957" s="78"/>
      <c r="S957" s="78"/>
      <c r="T957" s="78"/>
      <c r="U957" s="78"/>
      <c r="V957" s="78"/>
      <c r="W957" s="78"/>
      <c r="X957" s="78"/>
      <c r="Y957" s="78"/>
      <c r="Z957" s="78"/>
    </row>
    <row r="958">
      <c r="O958" s="78"/>
      <c r="P958" s="78"/>
      <c r="Q958" s="78"/>
      <c r="R958" s="78"/>
      <c r="S958" s="78"/>
      <c r="T958" s="78"/>
      <c r="U958" s="78"/>
      <c r="V958" s="78"/>
      <c r="W958" s="78"/>
      <c r="X958" s="78"/>
      <c r="Y958" s="78"/>
      <c r="Z958" s="78"/>
    </row>
    <row r="959">
      <c r="O959" s="78"/>
      <c r="P959" s="78"/>
      <c r="Q959" s="78"/>
      <c r="R959" s="78"/>
      <c r="S959" s="78"/>
      <c r="T959" s="78"/>
      <c r="U959" s="78"/>
      <c r="V959" s="78"/>
      <c r="W959" s="78"/>
      <c r="X959" s="78"/>
      <c r="Y959" s="78"/>
      <c r="Z959" s="78"/>
    </row>
    <row r="960">
      <c r="O960" s="78"/>
      <c r="P960" s="78"/>
      <c r="Q960" s="78"/>
      <c r="R960" s="78"/>
      <c r="S960" s="78"/>
      <c r="T960" s="78"/>
      <c r="U960" s="78"/>
      <c r="V960" s="78"/>
      <c r="W960" s="78"/>
      <c r="X960" s="78"/>
      <c r="Y960" s="78"/>
      <c r="Z960" s="78"/>
    </row>
    <row r="961">
      <c r="O961" s="78"/>
      <c r="P961" s="78"/>
      <c r="Q961" s="78"/>
      <c r="R961" s="78"/>
      <c r="S961" s="78"/>
      <c r="T961" s="78"/>
      <c r="U961" s="78"/>
      <c r="V961" s="78"/>
      <c r="W961" s="78"/>
      <c r="X961" s="78"/>
      <c r="Y961" s="78"/>
      <c r="Z961" s="78"/>
    </row>
    <row r="962">
      <c r="O962" s="78"/>
      <c r="P962" s="78"/>
      <c r="Q962" s="78"/>
      <c r="R962" s="78"/>
      <c r="S962" s="78"/>
      <c r="T962" s="78"/>
      <c r="U962" s="78"/>
      <c r="V962" s="78"/>
      <c r="W962" s="78"/>
      <c r="X962" s="78"/>
      <c r="Y962" s="78"/>
      <c r="Z962" s="78"/>
    </row>
    <row r="963">
      <c r="O963" s="78"/>
      <c r="P963" s="78"/>
      <c r="Q963" s="78"/>
      <c r="R963" s="78"/>
      <c r="S963" s="78"/>
      <c r="T963" s="78"/>
      <c r="U963" s="78"/>
      <c r="V963" s="78"/>
      <c r="W963" s="78"/>
      <c r="X963" s="78"/>
      <c r="Y963" s="78"/>
      <c r="Z963" s="78"/>
    </row>
    <row r="964">
      <c r="O964" s="78"/>
      <c r="P964" s="78"/>
      <c r="Q964" s="78"/>
      <c r="R964" s="78"/>
      <c r="S964" s="78"/>
      <c r="T964" s="78"/>
      <c r="U964" s="78"/>
      <c r="V964" s="78"/>
      <c r="W964" s="78"/>
      <c r="X964" s="78"/>
      <c r="Y964" s="78"/>
      <c r="Z964" s="78"/>
    </row>
    <row r="965">
      <c r="O965" s="78"/>
      <c r="P965" s="78"/>
      <c r="Q965" s="78"/>
      <c r="R965" s="78"/>
      <c r="S965" s="78"/>
      <c r="T965" s="78"/>
      <c r="U965" s="78"/>
      <c r="V965" s="78"/>
      <c r="W965" s="78"/>
      <c r="X965" s="78"/>
      <c r="Y965" s="78"/>
      <c r="Z965" s="78"/>
    </row>
    <row r="966">
      <c r="O966" s="78"/>
      <c r="P966" s="78"/>
      <c r="Q966" s="78"/>
      <c r="R966" s="78"/>
      <c r="S966" s="78"/>
      <c r="T966" s="78"/>
      <c r="U966" s="78"/>
      <c r="V966" s="78"/>
      <c r="W966" s="78"/>
      <c r="X966" s="78"/>
      <c r="Y966" s="78"/>
      <c r="Z966" s="78"/>
    </row>
    <row r="967">
      <c r="O967" s="78"/>
      <c r="P967" s="78"/>
      <c r="Q967" s="78"/>
      <c r="R967" s="78"/>
      <c r="S967" s="78"/>
      <c r="T967" s="78"/>
      <c r="U967" s="78"/>
      <c r="V967" s="78"/>
      <c r="W967" s="78"/>
      <c r="X967" s="78"/>
      <c r="Y967" s="78"/>
      <c r="Z967" s="78"/>
    </row>
    <row r="968">
      <c r="O968" s="78"/>
      <c r="P968" s="78"/>
      <c r="Q968" s="78"/>
      <c r="R968" s="78"/>
      <c r="S968" s="78"/>
      <c r="T968" s="78"/>
      <c r="U968" s="78"/>
      <c r="V968" s="78"/>
      <c r="W968" s="78"/>
      <c r="X968" s="78"/>
      <c r="Y968" s="78"/>
      <c r="Z968" s="78"/>
    </row>
    <row r="969">
      <c r="O969" s="78"/>
      <c r="P969" s="78"/>
      <c r="Q969" s="78"/>
      <c r="R969" s="78"/>
      <c r="S969" s="78"/>
      <c r="T969" s="78"/>
      <c r="U969" s="78"/>
      <c r="V969" s="78"/>
      <c r="W969" s="78"/>
      <c r="X969" s="78"/>
      <c r="Y969" s="78"/>
      <c r="Z969" s="78"/>
    </row>
    <row r="970">
      <c r="O970" s="78"/>
      <c r="P970" s="78"/>
      <c r="Q970" s="78"/>
      <c r="R970" s="78"/>
      <c r="S970" s="78"/>
      <c r="T970" s="78"/>
      <c r="U970" s="78"/>
      <c r="V970" s="78"/>
      <c r="W970" s="78"/>
      <c r="X970" s="78"/>
      <c r="Y970" s="78"/>
      <c r="Z970" s="78"/>
    </row>
    <row r="971">
      <c r="O971" s="78"/>
      <c r="P971" s="78"/>
      <c r="Q971" s="78"/>
      <c r="R971" s="78"/>
      <c r="S971" s="78"/>
      <c r="T971" s="78"/>
      <c r="U971" s="78"/>
      <c r="V971" s="78"/>
      <c r="W971" s="78"/>
      <c r="X971" s="78"/>
      <c r="Y971" s="78"/>
      <c r="Z971" s="78"/>
    </row>
    <row r="972">
      <c r="O972" s="78"/>
      <c r="P972" s="78"/>
      <c r="Q972" s="78"/>
      <c r="R972" s="78"/>
      <c r="S972" s="78"/>
      <c r="T972" s="78"/>
      <c r="U972" s="78"/>
      <c r="V972" s="78"/>
      <c r="W972" s="78"/>
      <c r="X972" s="78"/>
      <c r="Y972" s="78"/>
      <c r="Z972" s="78"/>
    </row>
    <row r="973">
      <c r="O973" s="78"/>
      <c r="P973" s="78"/>
      <c r="Q973" s="78"/>
      <c r="R973" s="78"/>
      <c r="S973" s="78"/>
      <c r="T973" s="78"/>
      <c r="U973" s="78"/>
      <c r="V973" s="78"/>
      <c r="W973" s="78"/>
      <c r="X973" s="78"/>
      <c r="Y973" s="78"/>
      <c r="Z973" s="78"/>
    </row>
    <row r="974">
      <c r="O974" s="78"/>
      <c r="P974" s="78"/>
      <c r="Q974" s="78"/>
      <c r="R974" s="78"/>
      <c r="S974" s="78"/>
      <c r="T974" s="78"/>
      <c r="U974" s="78"/>
      <c r="V974" s="78"/>
      <c r="W974" s="78"/>
      <c r="X974" s="78"/>
      <c r="Y974" s="78"/>
      <c r="Z974" s="78"/>
    </row>
    <row r="975">
      <c r="O975" s="78"/>
      <c r="P975" s="78"/>
      <c r="Q975" s="78"/>
      <c r="R975" s="78"/>
      <c r="S975" s="78"/>
      <c r="T975" s="78"/>
      <c r="U975" s="78"/>
      <c r="V975" s="78"/>
      <c r="W975" s="78"/>
      <c r="X975" s="78"/>
      <c r="Y975" s="78"/>
      <c r="Z975" s="78"/>
    </row>
    <row r="976">
      <c r="O976" s="78"/>
      <c r="P976" s="78"/>
      <c r="Q976" s="78"/>
      <c r="R976" s="78"/>
      <c r="S976" s="78"/>
      <c r="T976" s="78"/>
      <c r="U976" s="78"/>
      <c r="V976" s="78"/>
      <c r="W976" s="78"/>
      <c r="X976" s="78"/>
      <c r="Y976" s="78"/>
      <c r="Z976" s="78"/>
    </row>
    <row r="977">
      <c r="O977" s="78"/>
      <c r="P977" s="78"/>
      <c r="Q977" s="78"/>
      <c r="R977" s="78"/>
      <c r="S977" s="78"/>
      <c r="T977" s="78"/>
      <c r="U977" s="78"/>
      <c r="V977" s="78"/>
      <c r="W977" s="78"/>
      <c r="X977" s="78"/>
      <c r="Y977" s="78"/>
      <c r="Z977" s="78"/>
    </row>
    <row r="978">
      <c r="O978" s="78"/>
      <c r="P978" s="78"/>
      <c r="Q978" s="78"/>
      <c r="R978" s="78"/>
      <c r="S978" s="78"/>
      <c r="T978" s="78"/>
      <c r="U978" s="78"/>
      <c r="V978" s="78"/>
      <c r="W978" s="78"/>
      <c r="X978" s="78"/>
      <c r="Y978" s="78"/>
      <c r="Z978" s="78"/>
    </row>
    <row r="979">
      <c r="O979" s="78"/>
      <c r="P979" s="78"/>
      <c r="Q979" s="78"/>
      <c r="R979" s="78"/>
      <c r="S979" s="78"/>
      <c r="T979" s="78"/>
      <c r="U979" s="78"/>
      <c r="V979" s="78"/>
      <c r="W979" s="78"/>
      <c r="X979" s="78"/>
      <c r="Y979" s="78"/>
      <c r="Z979" s="78"/>
    </row>
    <row r="980">
      <c r="O980" s="78"/>
      <c r="P980" s="78"/>
      <c r="Q980" s="78"/>
      <c r="R980" s="78"/>
      <c r="S980" s="78"/>
      <c r="T980" s="78"/>
      <c r="U980" s="78"/>
      <c r="V980" s="78"/>
      <c r="W980" s="78"/>
      <c r="X980" s="78"/>
      <c r="Y980" s="78"/>
      <c r="Z980" s="78"/>
    </row>
    <row r="981">
      <c r="O981" s="78"/>
      <c r="P981" s="78"/>
      <c r="Q981" s="78"/>
      <c r="R981" s="78"/>
      <c r="S981" s="78"/>
      <c r="T981" s="78"/>
      <c r="U981" s="78"/>
      <c r="V981" s="78"/>
      <c r="W981" s="78"/>
      <c r="X981" s="78"/>
      <c r="Y981" s="78"/>
      <c r="Z981" s="78"/>
    </row>
    <row r="982">
      <c r="O982" s="78"/>
      <c r="P982" s="78"/>
      <c r="Q982" s="78"/>
      <c r="R982" s="78"/>
      <c r="S982" s="78"/>
      <c r="T982" s="78"/>
      <c r="U982" s="78"/>
      <c r="V982" s="78"/>
      <c r="W982" s="78"/>
      <c r="X982" s="78"/>
      <c r="Y982" s="78"/>
      <c r="Z982" s="78"/>
    </row>
    <row r="983">
      <c r="O983" s="78"/>
      <c r="P983" s="78"/>
      <c r="Q983" s="78"/>
      <c r="R983" s="78"/>
      <c r="S983" s="78"/>
      <c r="T983" s="78"/>
      <c r="U983" s="78"/>
      <c r="V983" s="78"/>
      <c r="W983" s="78"/>
      <c r="X983" s="78"/>
      <c r="Y983" s="78"/>
      <c r="Z983" s="78"/>
    </row>
    <row r="984">
      <c r="O984" s="78"/>
      <c r="P984" s="78"/>
      <c r="Q984" s="78"/>
      <c r="R984" s="78"/>
      <c r="S984" s="78"/>
      <c r="T984" s="78"/>
      <c r="U984" s="78"/>
      <c r="V984" s="78"/>
      <c r="W984" s="78"/>
      <c r="X984" s="78"/>
      <c r="Y984" s="78"/>
      <c r="Z984" s="78"/>
    </row>
    <row r="985">
      <c r="O985" s="78"/>
      <c r="P985" s="78"/>
      <c r="Q985" s="78"/>
      <c r="R985" s="78"/>
      <c r="S985" s="78"/>
      <c r="T985" s="78"/>
      <c r="U985" s="78"/>
      <c r="V985" s="78"/>
      <c r="W985" s="78"/>
      <c r="X985" s="78"/>
      <c r="Y985" s="78"/>
      <c r="Z985" s="78"/>
    </row>
    <row r="986">
      <c r="O986" s="78"/>
      <c r="P986" s="78"/>
      <c r="Q986" s="78"/>
      <c r="R986" s="78"/>
      <c r="S986" s="78"/>
      <c r="T986" s="78"/>
      <c r="U986" s="78"/>
      <c r="V986" s="78"/>
      <c r="W986" s="78"/>
      <c r="X986" s="78"/>
      <c r="Y986" s="78"/>
      <c r="Z986" s="78"/>
    </row>
    <row r="987">
      <c r="O987" s="78"/>
      <c r="P987" s="78"/>
      <c r="Q987" s="78"/>
      <c r="R987" s="78"/>
      <c r="S987" s="78"/>
      <c r="T987" s="78"/>
      <c r="U987" s="78"/>
      <c r="V987" s="78"/>
      <c r="W987" s="78"/>
      <c r="X987" s="78"/>
      <c r="Y987" s="78"/>
      <c r="Z987" s="78"/>
    </row>
    <row r="988">
      <c r="O988" s="78"/>
      <c r="P988" s="78"/>
      <c r="Q988" s="78"/>
      <c r="R988" s="78"/>
      <c r="S988" s="78"/>
      <c r="T988" s="78"/>
      <c r="U988" s="78"/>
      <c r="V988" s="78"/>
      <c r="W988" s="78"/>
      <c r="X988" s="78"/>
      <c r="Y988" s="78"/>
      <c r="Z988" s="78"/>
    </row>
    <row r="989">
      <c r="O989" s="78"/>
      <c r="P989" s="78"/>
      <c r="Q989" s="78"/>
      <c r="R989" s="78"/>
      <c r="S989" s="78"/>
      <c r="T989" s="78"/>
      <c r="U989" s="78"/>
      <c r="V989" s="78"/>
      <c r="W989" s="78"/>
      <c r="X989" s="78"/>
      <c r="Y989" s="78"/>
      <c r="Z989" s="78"/>
    </row>
    <row r="990">
      <c r="O990" s="78"/>
      <c r="P990" s="78"/>
      <c r="Q990" s="78"/>
      <c r="R990" s="78"/>
      <c r="S990" s="78"/>
      <c r="T990" s="78"/>
      <c r="U990" s="78"/>
      <c r="V990" s="78"/>
      <c r="W990" s="78"/>
      <c r="X990" s="78"/>
      <c r="Y990" s="78"/>
      <c r="Z990" s="78"/>
    </row>
    <row r="991">
      <c r="O991" s="78"/>
      <c r="P991" s="78"/>
      <c r="Q991" s="78"/>
      <c r="R991" s="78"/>
      <c r="S991" s="78"/>
      <c r="T991" s="78"/>
      <c r="U991" s="78"/>
      <c r="V991" s="78"/>
      <c r="W991" s="78"/>
      <c r="X991" s="78"/>
      <c r="Y991" s="78"/>
      <c r="Z991" s="78"/>
    </row>
    <row r="992">
      <c r="O992" s="78"/>
      <c r="P992" s="78"/>
      <c r="Q992" s="78"/>
      <c r="R992" s="78"/>
      <c r="S992" s="78"/>
      <c r="T992" s="78"/>
      <c r="U992" s="78"/>
      <c r="V992" s="78"/>
      <c r="W992" s="78"/>
      <c r="X992" s="78"/>
      <c r="Y992" s="78"/>
      <c r="Z992" s="78"/>
    </row>
    <row r="993">
      <c r="O993" s="78"/>
      <c r="P993" s="78"/>
      <c r="Q993" s="78"/>
      <c r="R993" s="78"/>
      <c r="S993" s="78"/>
      <c r="T993" s="78"/>
      <c r="U993" s="78"/>
      <c r="V993" s="78"/>
      <c r="W993" s="78"/>
      <c r="X993" s="78"/>
      <c r="Y993" s="78"/>
      <c r="Z993" s="78"/>
    </row>
    <row r="994">
      <c r="O994" s="78"/>
      <c r="P994" s="78"/>
      <c r="Q994" s="78"/>
      <c r="R994" s="78"/>
      <c r="S994" s="78"/>
      <c r="T994" s="78"/>
      <c r="U994" s="78"/>
      <c r="V994" s="78"/>
      <c r="W994" s="78"/>
      <c r="X994" s="78"/>
      <c r="Y994" s="78"/>
      <c r="Z994" s="78"/>
    </row>
    <row r="995">
      <c r="O995" s="78"/>
      <c r="P995" s="78"/>
      <c r="Q995" s="78"/>
      <c r="R995" s="78"/>
      <c r="S995" s="78"/>
      <c r="T995" s="78"/>
      <c r="U995" s="78"/>
      <c r="V995" s="78"/>
      <c r="W995" s="78"/>
      <c r="X995" s="78"/>
      <c r="Y995" s="78"/>
      <c r="Z995" s="78"/>
    </row>
    <row r="996">
      <c r="O996" s="78"/>
      <c r="P996" s="78"/>
      <c r="Q996" s="78"/>
      <c r="R996" s="78"/>
      <c r="S996" s="78"/>
      <c r="T996" s="78"/>
      <c r="U996" s="78"/>
      <c r="V996" s="78"/>
      <c r="W996" s="78"/>
      <c r="X996" s="78"/>
      <c r="Y996" s="78"/>
      <c r="Z996" s="78"/>
    </row>
    <row r="997">
      <c r="O997" s="78"/>
      <c r="P997" s="78"/>
      <c r="Q997" s="78"/>
      <c r="R997" s="78"/>
      <c r="S997" s="78"/>
      <c r="T997" s="78"/>
      <c r="U997" s="78"/>
      <c r="V997" s="78"/>
      <c r="W997" s="78"/>
      <c r="X997" s="78"/>
      <c r="Y997" s="78"/>
      <c r="Z997" s="78"/>
    </row>
    <row r="998">
      <c r="O998" s="78"/>
      <c r="P998" s="78"/>
      <c r="Q998" s="78"/>
      <c r="R998" s="78"/>
      <c r="S998" s="78"/>
      <c r="T998" s="78"/>
      <c r="U998" s="78"/>
      <c r="V998" s="78"/>
      <c r="W998" s="78"/>
      <c r="X998" s="78"/>
      <c r="Y998" s="78"/>
      <c r="Z998" s="78"/>
    </row>
    <row r="999">
      <c r="O999" s="78"/>
      <c r="P999" s="78"/>
      <c r="Q999" s="78"/>
      <c r="R999" s="78"/>
      <c r="S999" s="78"/>
      <c r="T999" s="78"/>
      <c r="U999" s="78"/>
      <c r="V999" s="78"/>
      <c r="W999" s="78"/>
      <c r="X999" s="78"/>
      <c r="Y999" s="78"/>
      <c r="Z999" s="78"/>
    </row>
    <row r="1000">
      <c r="O1000" s="78"/>
      <c r="P1000" s="78"/>
      <c r="Q1000" s="78"/>
      <c r="R1000" s="78"/>
      <c r="S1000" s="78"/>
      <c r="T1000" s="78"/>
      <c r="U1000" s="78"/>
      <c r="V1000" s="78"/>
      <c r="W1000" s="78"/>
      <c r="X1000" s="78"/>
      <c r="Y1000" s="78"/>
      <c r="Z1000" s="78"/>
    </row>
    <row r="1001">
      <c r="O1001" s="78"/>
      <c r="P1001" s="78"/>
      <c r="Q1001" s="78"/>
      <c r="R1001" s="78"/>
      <c r="S1001" s="78"/>
      <c r="T1001" s="78"/>
      <c r="U1001" s="78"/>
      <c r="V1001" s="78"/>
      <c r="W1001" s="78"/>
      <c r="X1001" s="78"/>
      <c r="Y1001" s="78"/>
      <c r="Z1001" s="78"/>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75"/>
  <cols>
    <col customWidth="1" min="1" max="1" width="12.5"/>
    <col customWidth="1" min="2" max="2" width="24.25"/>
    <col customWidth="1" min="3" max="22" width="13.75"/>
  </cols>
  <sheetData>
    <row r="1">
      <c r="A1" s="58" t="s">
        <v>29</v>
      </c>
      <c r="B1" s="50" t="s">
        <v>30</v>
      </c>
      <c r="C1" s="79" t="s">
        <v>372</v>
      </c>
      <c r="D1" s="80" t="s">
        <v>373</v>
      </c>
      <c r="E1" s="80" t="s">
        <v>374</v>
      </c>
      <c r="F1" s="80" t="s">
        <v>375</v>
      </c>
      <c r="G1" s="79" t="s">
        <v>376</v>
      </c>
      <c r="H1" s="80" t="s">
        <v>377</v>
      </c>
      <c r="I1" s="80" t="s">
        <v>378</v>
      </c>
      <c r="J1" s="80" t="s">
        <v>379</v>
      </c>
      <c r="K1" s="79" t="s">
        <v>380</v>
      </c>
      <c r="L1" s="79" t="s">
        <v>381</v>
      </c>
      <c r="M1" s="80" t="s">
        <v>382</v>
      </c>
      <c r="N1" s="80" t="s">
        <v>383</v>
      </c>
      <c r="O1" s="79" t="s">
        <v>384</v>
      </c>
      <c r="P1" s="80" t="s">
        <v>385</v>
      </c>
      <c r="Q1" s="80" t="s">
        <v>386</v>
      </c>
      <c r="R1" s="80" t="s">
        <v>387</v>
      </c>
      <c r="S1" s="79" t="s">
        <v>388</v>
      </c>
      <c r="T1" s="80" t="s">
        <v>389</v>
      </c>
      <c r="U1" s="80" t="s">
        <v>390</v>
      </c>
      <c r="V1" s="80" t="s">
        <v>391</v>
      </c>
    </row>
    <row r="2">
      <c r="A2" s="13" t="s">
        <v>32</v>
      </c>
      <c r="B2" s="13" t="s">
        <v>33</v>
      </c>
      <c r="C2" s="81">
        <v>4.131459571144471E-5</v>
      </c>
      <c r="D2" s="82">
        <v>4.131459571144471E-5</v>
      </c>
      <c r="E2" s="82">
        <v>4.131459571144471E-5</v>
      </c>
      <c r="F2" s="82">
        <v>4.131459571144471E-5</v>
      </c>
      <c r="G2" s="81">
        <v>4.131459571144471E-5</v>
      </c>
      <c r="H2" s="82">
        <v>4.131459571144471E-5</v>
      </c>
      <c r="I2" s="82">
        <v>4.131459571144471E-5</v>
      </c>
      <c r="J2" s="82">
        <v>4.131459571144471E-5</v>
      </c>
      <c r="K2" s="81">
        <v>4.131459571144471E-5</v>
      </c>
      <c r="L2" s="82">
        <v>4.131459571144471E-5</v>
      </c>
      <c r="M2" s="82">
        <v>4.131459571144471E-5</v>
      </c>
      <c r="N2" s="82">
        <v>4.131459571144471E-5</v>
      </c>
      <c r="O2" s="81">
        <v>4.131459571144471E-5</v>
      </c>
      <c r="P2" s="82">
        <v>4.131459571144471E-5</v>
      </c>
      <c r="Q2" s="82">
        <v>4.131459571144471E-5</v>
      </c>
      <c r="R2" s="82">
        <v>4.131459571144471E-5</v>
      </c>
      <c r="S2" s="81">
        <v>4.131459571144471E-5</v>
      </c>
      <c r="T2" s="82">
        <v>4.131459571144471E-5</v>
      </c>
      <c r="U2" s="82">
        <v>4.131459571144471E-5</v>
      </c>
      <c r="V2" s="82">
        <v>4.131459571144471E-5</v>
      </c>
    </row>
    <row r="3">
      <c r="A3" s="13" t="s">
        <v>34</v>
      </c>
      <c r="B3" s="13" t="s">
        <v>35</v>
      </c>
      <c r="C3" s="81">
        <v>-4.070178239348802E-6</v>
      </c>
      <c r="D3" s="82">
        <v>-4.070178239348802E-6</v>
      </c>
      <c r="E3" s="82">
        <v>-4.070178239348802E-6</v>
      </c>
      <c r="F3" s="82">
        <v>-4.070178239348802E-6</v>
      </c>
      <c r="G3" s="81">
        <v>-4.070178239348802E-6</v>
      </c>
      <c r="H3" s="82">
        <v>-4.070178239348802E-6</v>
      </c>
      <c r="I3" s="82">
        <v>-4.070178239348802E-6</v>
      </c>
      <c r="J3" s="82">
        <v>-4.070178239348802E-6</v>
      </c>
      <c r="K3" s="81">
        <v>-4.070178239348802E-6</v>
      </c>
      <c r="L3" s="82">
        <v>-4.070178239348802E-6</v>
      </c>
      <c r="M3" s="82">
        <v>-4.070178239348802E-6</v>
      </c>
      <c r="N3" s="82">
        <v>-4.070178239348802E-6</v>
      </c>
      <c r="O3" s="81">
        <v>-4.070178239348802E-6</v>
      </c>
      <c r="P3" s="82">
        <v>-4.070178239348802E-6</v>
      </c>
      <c r="Q3" s="82">
        <v>-4.070178239348802E-6</v>
      </c>
      <c r="R3" s="82">
        <v>-4.070178239348802E-6</v>
      </c>
      <c r="S3" s="81">
        <v>-4.070178239348802E-6</v>
      </c>
      <c r="T3" s="82">
        <v>-4.070178239348802E-6</v>
      </c>
      <c r="U3" s="82">
        <v>-4.070178239348802E-6</v>
      </c>
      <c r="V3" s="82">
        <v>-4.070178239348802E-6</v>
      </c>
    </row>
    <row r="4">
      <c r="A4" s="13" t="s">
        <v>36</v>
      </c>
      <c r="B4" s="13" t="s">
        <v>37</v>
      </c>
      <c r="C4" s="81">
        <v>0.0</v>
      </c>
      <c r="D4" s="82">
        <v>0.0</v>
      </c>
      <c r="E4" s="82">
        <v>0.0</v>
      </c>
      <c r="F4" s="82">
        <v>0.0</v>
      </c>
      <c r="G4" s="81">
        <v>0.0</v>
      </c>
      <c r="H4" s="82">
        <v>0.0</v>
      </c>
      <c r="I4" s="82">
        <v>0.0</v>
      </c>
      <c r="J4" s="82">
        <v>0.0</v>
      </c>
      <c r="K4" s="81">
        <v>0.0</v>
      </c>
      <c r="L4" s="82">
        <v>0.0</v>
      </c>
      <c r="M4" s="82">
        <v>0.0</v>
      </c>
      <c r="N4" s="82">
        <v>0.0</v>
      </c>
      <c r="O4" s="81">
        <v>0.0</v>
      </c>
      <c r="P4" s="82">
        <v>0.0</v>
      </c>
      <c r="Q4" s="82">
        <v>0.0</v>
      </c>
      <c r="R4" s="82">
        <v>0.0</v>
      </c>
      <c r="S4" s="81">
        <v>0.0</v>
      </c>
      <c r="T4" s="82">
        <v>0.0</v>
      </c>
      <c r="U4" s="82">
        <v>0.0</v>
      </c>
      <c r="V4" s="82">
        <v>0.0</v>
      </c>
    </row>
    <row r="5">
      <c r="A5" s="13" t="s">
        <v>38</v>
      </c>
      <c r="B5" s="13" t="s">
        <v>39</v>
      </c>
      <c r="C5" s="81">
        <v>-0.03952584092005959</v>
      </c>
      <c r="D5" s="82">
        <v>-0.03952584092005959</v>
      </c>
      <c r="E5" s="82">
        <v>-0.03952584092005959</v>
      </c>
      <c r="F5" s="82">
        <v>-0.03952584092005959</v>
      </c>
      <c r="G5" s="81">
        <v>-0.03952584092005959</v>
      </c>
      <c r="H5" s="82">
        <v>-0.03952584092005959</v>
      </c>
      <c r="I5" s="82">
        <v>-0.03952584092005959</v>
      </c>
      <c r="J5" s="82">
        <v>-0.03952584092005959</v>
      </c>
      <c r="K5" s="81">
        <v>-0.03952584092005959</v>
      </c>
      <c r="L5" s="82">
        <v>-0.03952584092005959</v>
      </c>
      <c r="M5" s="82">
        <v>-0.03952584092005959</v>
      </c>
      <c r="N5" s="82">
        <v>-0.03952584092005959</v>
      </c>
      <c r="O5" s="81">
        <v>-0.03952584092005959</v>
      </c>
      <c r="P5" s="82">
        <v>-0.03952584092005959</v>
      </c>
      <c r="Q5" s="82">
        <v>-0.03952584092005959</v>
      </c>
      <c r="R5" s="82">
        <v>-0.03952584092005959</v>
      </c>
      <c r="S5" s="81">
        <v>-0.03952584092005959</v>
      </c>
      <c r="T5" s="82">
        <v>-0.03952584092005959</v>
      </c>
      <c r="U5" s="82">
        <v>-0.03952584092005959</v>
      </c>
      <c r="V5" s="82">
        <v>-0.03952584092005959</v>
      </c>
    </row>
    <row r="6">
      <c r="A6" s="13" t="s">
        <v>40</v>
      </c>
      <c r="B6" s="13" t="s">
        <v>41</v>
      </c>
      <c r="C6" s="81">
        <v>-0.2952927524870611</v>
      </c>
      <c r="D6" s="82">
        <v>-0.2952927524870611</v>
      </c>
      <c r="E6" s="82">
        <v>-0.2952927524870611</v>
      </c>
      <c r="F6" s="82">
        <v>-0.2952927524870611</v>
      </c>
      <c r="G6" s="81">
        <v>-0.2952927524870611</v>
      </c>
      <c r="H6" s="82">
        <v>-0.2952927524870611</v>
      </c>
      <c r="I6" s="82">
        <v>-0.2952927524870611</v>
      </c>
      <c r="J6" s="82">
        <v>-0.2952927524870611</v>
      </c>
      <c r="K6" s="81">
        <v>-0.2952927524870611</v>
      </c>
      <c r="L6" s="82">
        <v>-0.2952927524870611</v>
      </c>
      <c r="M6" s="82">
        <v>-0.2952927524870611</v>
      </c>
      <c r="N6" s="82">
        <v>-0.2952927524870611</v>
      </c>
      <c r="O6" s="81">
        <v>-0.2952927524870611</v>
      </c>
      <c r="P6" s="82">
        <v>-0.2952927524870611</v>
      </c>
      <c r="Q6" s="82">
        <v>-0.2952927524870611</v>
      </c>
      <c r="R6" s="82">
        <v>-0.2952927524870611</v>
      </c>
      <c r="S6" s="81">
        <v>-0.2952927524870611</v>
      </c>
      <c r="T6" s="82">
        <v>-0.2952927524870611</v>
      </c>
      <c r="U6" s="82">
        <v>-0.2952927524870611</v>
      </c>
      <c r="V6" s="82">
        <v>-0.2952927524870611</v>
      </c>
    </row>
    <row r="7">
      <c r="A7" s="13" t="s">
        <v>42</v>
      </c>
      <c r="B7" s="13" t="s">
        <v>43</v>
      </c>
      <c r="C7" s="81">
        <v>0.0</v>
      </c>
      <c r="D7" s="82">
        <v>0.0</v>
      </c>
      <c r="E7" s="82">
        <v>0.0</v>
      </c>
      <c r="F7" s="82">
        <v>0.0</v>
      </c>
      <c r="G7" s="81">
        <v>0.0</v>
      </c>
      <c r="H7" s="82">
        <v>0.0</v>
      </c>
      <c r="I7" s="82">
        <v>0.0</v>
      </c>
      <c r="J7" s="82">
        <v>0.0</v>
      </c>
      <c r="K7" s="81">
        <v>0.0</v>
      </c>
      <c r="L7" s="82">
        <v>0.0</v>
      </c>
      <c r="M7" s="82">
        <v>0.0</v>
      </c>
      <c r="N7" s="82">
        <v>0.0</v>
      </c>
      <c r="O7" s="81">
        <v>0.0</v>
      </c>
      <c r="P7" s="82">
        <v>0.0</v>
      </c>
      <c r="Q7" s="82">
        <v>0.0</v>
      </c>
      <c r="R7" s="82">
        <v>0.0</v>
      </c>
      <c r="S7" s="81">
        <v>0.0</v>
      </c>
      <c r="T7" s="82">
        <v>0.0</v>
      </c>
      <c r="U7" s="82">
        <v>0.0</v>
      </c>
      <c r="V7" s="82">
        <v>0.0</v>
      </c>
    </row>
    <row r="8">
      <c r="A8" s="13" t="s">
        <v>44</v>
      </c>
      <c r="B8" s="13" t="s">
        <v>45</v>
      </c>
      <c r="C8" s="81">
        <v>-0.0043234489528684705</v>
      </c>
      <c r="D8" s="82">
        <v>-0.0043234489528684705</v>
      </c>
      <c r="E8" s="82">
        <v>-0.0043234489528684705</v>
      </c>
      <c r="F8" s="82">
        <v>-0.0043234489528684705</v>
      </c>
      <c r="G8" s="81">
        <v>-0.0043234489528684705</v>
      </c>
      <c r="H8" s="82">
        <v>-0.0043234489528684705</v>
      </c>
      <c r="I8" s="82">
        <v>-0.0043234489528684705</v>
      </c>
      <c r="J8" s="82">
        <v>-0.0043234489528684705</v>
      </c>
      <c r="K8" s="81">
        <v>-0.0043234489528684705</v>
      </c>
      <c r="L8" s="82">
        <v>-0.0043234489528684705</v>
      </c>
      <c r="M8" s="82">
        <v>-0.0043234489528684705</v>
      </c>
      <c r="N8" s="82">
        <v>-0.0043234489528684705</v>
      </c>
      <c r="O8" s="81">
        <v>-0.0043234489528684705</v>
      </c>
      <c r="P8" s="82">
        <v>-0.0043234489528684705</v>
      </c>
      <c r="Q8" s="82">
        <v>-0.0043234489528684705</v>
      </c>
      <c r="R8" s="82">
        <v>-0.0043234489528684705</v>
      </c>
      <c r="S8" s="81">
        <v>-0.0043234489528684705</v>
      </c>
      <c r="T8" s="82">
        <v>-0.0043234489528684705</v>
      </c>
      <c r="U8" s="82">
        <v>-0.0043234489528684705</v>
      </c>
      <c r="V8" s="82">
        <v>-0.0043234489528684705</v>
      </c>
    </row>
    <row r="9">
      <c r="A9" s="13" t="s">
        <v>46</v>
      </c>
      <c r="B9" s="13" t="s">
        <v>47</v>
      </c>
      <c r="C9" s="81">
        <v>-2.8731063495657884E-7</v>
      </c>
      <c r="D9" s="82">
        <v>-2.8731063495657884E-7</v>
      </c>
      <c r="E9" s="82">
        <v>-2.8731063495657884E-7</v>
      </c>
      <c r="F9" s="82">
        <v>-2.8731063495657884E-7</v>
      </c>
      <c r="G9" s="81">
        <v>-2.8731063495657884E-7</v>
      </c>
      <c r="H9" s="82">
        <v>-2.8731063495657884E-7</v>
      </c>
      <c r="I9" s="82">
        <v>-2.8731063495657884E-7</v>
      </c>
      <c r="J9" s="82">
        <v>-2.8731063495657884E-7</v>
      </c>
      <c r="K9" s="81">
        <v>-2.8731063495657884E-7</v>
      </c>
      <c r="L9" s="82">
        <v>-2.8731063495657884E-7</v>
      </c>
      <c r="M9" s="82">
        <v>-2.8731063495657884E-7</v>
      </c>
      <c r="N9" s="82">
        <v>-2.8731063495657884E-7</v>
      </c>
      <c r="O9" s="81">
        <v>-2.8731063495657884E-7</v>
      </c>
      <c r="P9" s="82">
        <v>-2.8731063495657884E-7</v>
      </c>
      <c r="Q9" s="82">
        <v>-2.8731063495657884E-7</v>
      </c>
      <c r="R9" s="82">
        <v>-2.8731063495657884E-7</v>
      </c>
      <c r="S9" s="81">
        <v>-2.8731063495657884E-7</v>
      </c>
      <c r="T9" s="82">
        <v>-2.8731063495657884E-7</v>
      </c>
      <c r="U9" s="82">
        <v>-2.8731063495657884E-7</v>
      </c>
      <c r="V9" s="82">
        <v>-2.8731063495657884E-7</v>
      </c>
    </row>
    <row r="10">
      <c r="A10" s="13" t="s">
        <v>48</v>
      </c>
      <c r="B10" s="13" t="s">
        <v>49</v>
      </c>
      <c r="C10" s="81">
        <v>0.0</v>
      </c>
      <c r="D10" s="82">
        <v>0.0</v>
      </c>
      <c r="E10" s="82">
        <v>0.0</v>
      </c>
      <c r="F10" s="82">
        <v>0.0</v>
      </c>
      <c r="G10" s="81">
        <v>0.0</v>
      </c>
      <c r="H10" s="82">
        <v>0.0</v>
      </c>
      <c r="I10" s="82">
        <v>0.0</v>
      </c>
      <c r="J10" s="82">
        <v>0.0</v>
      </c>
      <c r="K10" s="81">
        <v>0.0</v>
      </c>
      <c r="L10" s="82">
        <v>0.0</v>
      </c>
      <c r="M10" s="82">
        <v>0.0</v>
      </c>
      <c r="N10" s="82">
        <v>0.0</v>
      </c>
      <c r="O10" s="81">
        <v>0.0</v>
      </c>
      <c r="P10" s="82">
        <v>0.0</v>
      </c>
      <c r="Q10" s="82">
        <v>0.0</v>
      </c>
      <c r="R10" s="82">
        <v>0.0</v>
      </c>
      <c r="S10" s="81">
        <v>0.0</v>
      </c>
      <c r="T10" s="82">
        <v>0.0</v>
      </c>
      <c r="U10" s="82">
        <v>0.0</v>
      </c>
      <c r="V10" s="82">
        <v>0.0</v>
      </c>
    </row>
    <row r="11">
      <c r="A11" s="13" t="s">
        <v>50</v>
      </c>
      <c r="B11" s="13" t="s">
        <v>51</v>
      </c>
      <c r="C11" s="81">
        <v>-0.383058404038109</v>
      </c>
      <c r="D11" s="82">
        <v>-0.383058404038109</v>
      </c>
      <c r="E11" s="82">
        <v>-0.383058404038109</v>
      </c>
      <c r="F11" s="82">
        <v>-0.383058404038109</v>
      </c>
      <c r="G11" s="81">
        <v>-0.383058404038109</v>
      </c>
      <c r="H11" s="82">
        <v>-0.383058404038109</v>
      </c>
      <c r="I11" s="82">
        <v>-0.383058404038109</v>
      </c>
      <c r="J11" s="82">
        <v>-0.383058404038109</v>
      </c>
      <c r="K11" s="81">
        <v>-0.383058404038109</v>
      </c>
      <c r="L11" s="82">
        <v>-0.383058404038109</v>
      </c>
      <c r="M11" s="82">
        <v>-0.383058404038109</v>
      </c>
      <c r="N11" s="82">
        <v>-0.383058404038109</v>
      </c>
      <c r="O11" s="81">
        <v>-0.383058404038109</v>
      </c>
      <c r="P11" s="82">
        <v>-0.383058404038109</v>
      </c>
      <c r="Q11" s="82">
        <v>-0.383058404038109</v>
      </c>
      <c r="R11" s="82">
        <v>-0.383058404038109</v>
      </c>
      <c r="S11" s="81">
        <v>-0.383058404038109</v>
      </c>
      <c r="T11" s="82">
        <v>-0.383058404038109</v>
      </c>
      <c r="U11" s="82">
        <v>-0.383058404038109</v>
      </c>
      <c r="V11" s="82">
        <v>-0.383058404038109</v>
      </c>
    </row>
    <row r="12">
      <c r="A12" s="13" t="s">
        <v>52</v>
      </c>
      <c r="B12" s="13" t="s">
        <v>53</v>
      </c>
      <c r="C12" s="81">
        <v>0.0</v>
      </c>
      <c r="D12" s="82">
        <v>0.0</v>
      </c>
      <c r="E12" s="82">
        <v>0.0</v>
      </c>
      <c r="F12" s="82">
        <v>0.0</v>
      </c>
      <c r="G12" s="81">
        <v>0.0</v>
      </c>
      <c r="H12" s="82">
        <v>0.0</v>
      </c>
      <c r="I12" s="82">
        <v>0.0</v>
      </c>
      <c r="J12" s="82">
        <v>0.0</v>
      </c>
      <c r="K12" s="81">
        <v>0.0</v>
      </c>
      <c r="L12" s="82">
        <v>0.0</v>
      </c>
      <c r="M12" s="82">
        <v>0.0</v>
      </c>
      <c r="N12" s="82">
        <v>0.0</v>
      </c>
      <c r="O12" s="81">
        <v>0.0</v>
      </c>
      <c r="P12" s="82">
        <v>0.0</v>
      </c>
      <c r="Q12" s="82">
        <v>0.0</v>
      </c>
      <c r="R12" s="82">
        <v>0.0</v>
      </c>
      <c r="S12" s="81">
        <v>0.0</v>
      </c>
      <c r="T12" s="82">
        <v>0.0</v>
      </c>
      <c r="U12" s="82">
        <v>0.0</v>
      </c>
      <c r="V12" s="82">
        <v>0.0</v>
      </c>
    </row>
    <row r="13">
      <c r="A13" s="13" t="s">
        <v>54</v>
      </c>
      <c r="B13" s="13" t="s">
        <v>55</v>
      </c>
      <c r="C13" s="81">
        <v>0.0</v>
      </c>
      <c r="D13" s="82">
        <v>0.0</v>
      </c>
      <c r="E13" s="82">
        <v>0.0</v>
      </c>
      <c r="F13" s="82">
        <v>0.0</v>
      </c>
      <c r="G13" s="81">
        <v>0.0</v>
      </c>
      <c r="H13" s="82">
        <v>0.0</v>
      </c>
      <c r="I13" s="82">
        <v>0.0</v>
      </c>
      <c r="J13" s="82">
        <v>0.0</v>
      </c>
      <c r="K13" s="81">
        <v>0.0</v>
      </c>
      <c r="L13" s="82">
        <v>0.0</v>
      </c>
      <c r="M13" s="82">
        <v>0.0</v>
      </c>
      <c r="N13" s="82">
        <v>0.0</v>
      </c>
      <c r="O13" s="81">
        <v>0.0</v>
      </c>
      <c r="P13" s="82">
        <v>0.0</v>
      </c>
      <c r="Q13" s="82">
        <v>0.0</v>
      </c>
      <c r="R13" s="82">
        <v>0.0</v>
      </c>
      <c r="S13" s="81">
        <v>0.0</v>
      </c>
      <c r="T13" s="82">
        <v>0.0</v>
      </c>
      <c r="U13" s="82">
        <v>0.0</v>
      </c>
      <c r="V13" s="82">
        <v>0.0</v>
      </c>
    </row>
    <row r="14">
      <c r="A14" s="13" t="s">
        <v>56</v>
      </c>
      <c r="B14" s="13" t="s">
        <v>57</v>
      </c>
      <c r="C14" s="81">
        <v>-2.9013283065425997E-4</v>
      </c>
      <c r="D14" s="82">
        <v>-2.9013283065425997E-4</v>
      </c>
      <c r="E14" s="82">
        <v>-2.9013283065425997E-4</v>
      </c>
      <c r="F14" s="82">
        <v>-2.9013283065425997E-4</v>
      </c>
      <c r="G14" s="81">
        <v>-2.9013283065425997E-4</v>
      </c>
      <c r="H14" s="82">
        <v>-2.9013283065425997E-4</v>
      </c>
      <c r="I14" s="82">
        <v>-2.9013283065425997E-4</v>
      </c>
      <c r="J14" s="82">
        <v>-2.9013283065425997E-4</v>
      </c>
      <c r="K14" s="81">
        <v>-2.9013283065425997E-4</v>
      </c>
      <c r="L14" s="82">
        <v>-2.9013283065425997E-4</v>
      </c>
      <c r="M14" s="82">
        <v>-2.9013283065425997E-4</v>
      </c>
      <c r="N14" s="82">
        <v>-2.9013283065425997E-4</v>
      </c>
      <c r="O14" s="81">
        <v>-2.9013283065425997E-4</v>
      </c>
      <c r="P14" s="82">
        <v>-2.9013283065425997E-4</v>
      </c>
      <c r="Q14" s="82">
        <v>-2.9013283065425997E-4</v>
      </c>
      <c r="R14" s="82">
        <v>-2.9013283065425997E-4</v>
      </c>
      <c r="S14" s="81">
        <v>-2.9013283065425997E-4</v>
      </c>
      <c r="T14" s="82">
        <v>-2.9013283065425997E-4</v>
      </c>
      <c r="U14" s="82">
        <v>-2.9013283065425997E-4</v>
      </c>
      <c r="V14" s="82">
        <v>-2.9013283065425997E-4</v>
      </c>
    </row>
    <row r="15">
      <c r="A15" s="13" t="s">
        <v>58</v>
      </c>
      <c r="B15" s="13" t="s">
        <v>59</v>
      </c>
      <c r="C15" s="81">
        <v>0.0</v>
      </c>
      <c r="D15" s="82">
        <v>0.0</v>
      </c>
      <c r="E15" s="82">
        <v>0.0</v>
      </c>
      <c r="F15" s="82">
        <v>0.0</v>
      </c>
      <c r="G15" s="81">
        <v>0.0</v>
      </c>
      <c r="H15" s="82">
        <v>0.0</v>
      </c>
      <c r="I15" s="82">
        <v>0.0</v>
      </c>
      <c r="J15" s="82">
        <v>0.0</v>
      </c>
      <c r="K15" s="81">
        <v>0.0</v>
      </c>
      <c r="L15" s="82">
        <v>0.0</v>
      </c>
      <c r="M15" s="82">
        <v>0.0</v>
      </c>
      <c r="N15" s="82">
        <v>0.0</v>
      </c>
      <c r="O15" s="81">
        <v>0.0</v>
      </c>
      <c r="P15" s="82">
        <v>0.0</v>
      </c>
      <c r="Q15" s="82">
        <v>0.0</v>
      </c>
      <c r="R15" s="82">
        <v>0.0</v>
      </c>
      <c r="S15" s="81">
        <v>0.0</v>
      </c>
      <c r="T15" s="82">
        <v>0.0</v>
      </c>
      <c r="U15" s="82">
        <v>0.0</v>
      </c>
      <c r="V15" s="82">
        <v>0.0</v>
      </c>
    </row>
    <row r="16">
      <c r="A16" s="13" t="s">
        <v>60</v>
      </c>
      <c r="B16" s="13" t="s">
        <v>61</v>
      </c>
      <c r="C16" s="81">
        <v>-0.035210234760166444</v>
      </c>
      <c r="D16" s="82">
        <v>-0.035210234760166444</v>
      </c>
      <c r="E16" s="82">
        <v>-0.035210234760166444</v>
      </c>
      <c r="F16" s="82">
        <v>-0.035210234760166444</v>
      </c>
      <c r="G16" s="81">
        <v>-0.035210234760166444</v>
      </c>
      <c r="H16" s="82">
        <v>-0.035210234760166444</v>
      </c>
      <c r="I16" s="82">
        <v>-0.035210234760166444</v>
      </c>
      <c r="J16" s="82">
        <v>-0.035210234760166444</v>
      </c>
      <c r="K16" s="81">
        <v>-0.035210234760166444</v>
      </c>
      <c r="L16" s="82">
        <v>-0.035210234760166444</v>
      </c>
      <c r="M16" s="82">
        <v>-0.035210234760166444</v>
      </c>
      <c r="N16" s="82">
        <v>-0.035210234760166444</v>
      </c>
      <c r="O16" s="81">
        <v>-0.035210234760166444</v>
      </c>
      <c r="P16" s="82">
        <v>-0.035210234760166444</v>
      </c>
      <c r="Q16" s="82">
        <v>-0.035210234760166444</v>
      </c>
      <c r="R16" s="82">
        <v>-0.035210234760166444</v>
      </c>
      <c r="S16" s="81">
        <v>-0.035210234760166444</v>
      </c>
      <c r="T16" s="82">
        <v>-0.035210234760166444</v>
      </c>
      <c r="U16" s="82">
        <v>-0.035210234760166444</v>
      </c>
      <c r="V16" s="82">
        <v>-0.035210234760166444</v>
      </c>
    </row>
    <row r="17">
      <c r="A17" s="13" t="s">
        <v>62</v>
      </c>
      <c r="B17" s="13" t="s">
        <v>63</v>
      </c>
      <c r="C17" s="81">
        <v>0.0</v>
      </c>
      <c r="D17" s="82">
        <v>0.0</v>
      </c>
      <c r="E17" s="82">
        <v>0.0</v>
      </c>
      <c r="F17" s="82">
        <v>0.0</v>
      </c>
      <c r="G17" s="81">
        <v>0.0</v>
      </c>
      <c r="H17" s="82">
        <v>0.0</v>
      </c>
      <c r="I17" s="82">
        <v>0.0</v>
      </c>
      <c r="J17" s="82">
        <v>0.0</v>
      </c>
      <c r="K17" s="81">
        <v>0.0</v>
      </c>
      <c r="L17" s="82">
        <v>0.0</v>
      </c>
      <c r="M17" s="82">
        <v>0.0</v>
      </c>
      <c r="N17" s="82">
        <v>0.0</v>
      </c>
      <c r="O17" s="81">
        <v>0.0</v>
      </c>
      <c r="P17" s="82">
        <v>0.0</v>
      </c>
      <c r="Q17" s="82">
        <v>0.0</v>
      </c>
      <c r="R17" s="82">
        <v>0.0</v>
      </c>
      <c r="S17" s="81">
        <v>0.0</v>
      </c>
      <c r="T17" s="82">
        <v>0.0</v>
      </c>
      <c r="U17" s="82">
        <v>0.0</v>
      </c>
      <c r="V17" s="82">
        <v>0.0</v>
      </c>
    </row>
    <row r="18">
      <c r="A18" s="13" t="s">
        <v>64</v>
      </c>
      <c r="B18" s="13" t="s">
        <v>65</v>
      </c>
      <c r="C18" s="81">
        <v>-0.0010400797175092358</v>
      </c>
      <c r="D18" s="82">
        <v>-0.0010400797175092358</v>
      </c>
      <c r="E18" s="82">
        <v>-0.0010400797175092358</v>
      </c>
      <c r="F18" s="82">
        <v>-0.0010400797175092358</v>
      </c>
      <c r="G18" s="81">
        <v>-0.0010400797175092358</v>
      </c>
      <c r="H18" s="82">
        <v>-0.0010400797175092358</v>
      </c>
      <c r="I18" s="82">
        <v>-0.0010400797175092358</v>
      </c>
      <c r="J18" s="82">
        <v>-0.0010400797175092358</v>
      </c>
      <c r="K18" s="81">
        <v>-0.0010400797175092358</v>
      </c>
      <c r="L18" s="82">
        <v>-0.0010400797175092358</v>
      </c>
      <c r="M18" s="82">
        <v>-0.0010400797175092358</v>
      </c>
      <c r="N18" s="82">
        <v>-0.0010400797175092358</v>
      </c>
      <c r="O18" s="81">
        <v>-0.0010400797175092358</v>
      </c>
      <c r="P18" s="82">
        <v>-0.0010400797175092358</v>
      </c>
      <c r="Q18" s="82">
        <v>-0.0010400797175092358</v>
      </c>
      <c r="R18" s="82">
        <v>-0.0010400797175092358</v>
      </c>
      <c r="S18" s="81">
        <v>-0.0010400797175092358</v>
      </c>
      <c r="T18" s="82">
        <v>-0.0010400797175092358</v>
      </c>
      <c r="U18" s="82">
        <v>-0.0010400797175092358</v>
      </c>
      <c r="V18" s="82">
        <v>-0.0010400797175092358</v>
      </c>
    </row>
    <row r="19">
      <c r="A19" s="13" t="s">
        <v>66</v>
      </c>
      <c r="B19" s="13" t="s">
        <v>67</v>
      </c>
      <c r="C19" s="81">
        <v>-1.0</v>
      </c>
      <c r="D19" s="82">
        <v>-1.0</v>
      </c>
      <c r="E19" s="82">
        <v>-1.0</v>
      </c>
      <c r="F19" s="82">
        <v>-1.0</v>
      </c>
      <c r="G19" s="81">
        <v>-1.0</v>
      </c>
      <c r="H19" s="82">
        <v>-1.0</v>
      </c>
      <c r="I19" s="82">
        <v>-1.0</v>
      </c>
      <c r="J19" s="82">
        <v>-1.0</v>
      </c>
      <c r="K19" s="81">
        <v>-1.0</v>
      </c>
      <c r="L19" s="82">
        <v>-1.0</v>
      </c>
      <c r="M19" s="82">
        <v>-1.0</v>
      </c>
      <c r="N19" s="82">
        <v>-1.0</v>
      </c>
      <c r="O19" s="81">
        <v>-1.0</v>
      </c>
      <c r="P19" s="82">
        <v>-1.0</v>
      </c>
      <c r="Q19" s="82">
        <v>-1.0</v>
      </c>
      <c r="R19" s="82">
        <v>-1.0</v>
      </c>
      <c r="S19" s="81">
        <v>-1.0</v>
      </c>
      <c r="T19" s="82">
        <v>-1.0</v>
      </c>
      <c r="U19" s="82">
        <v>-1.0</v>
      </c>
      <c r="V19" s="82">
        <v>-1.0</v>
      </c>
    </row>
    <row r="20">
      <c r="A20" s="13" t="s">
        <v>68</v>
      </c>
      <c r="B20" s="13" t="s">
        <v>69</v>
      </c>
      <c r="C20" s="81">
        <v>0.0</v>
      </c>
      <c r="D20" s="82">
        <v>0.0</v>
      </c>
      <c r="E20" s="82">
        <v>0.0</v>
      </c>
      <c r="F20" s="82">
        <v>0.0</v>
      </c>
      <c r="G20" s="81">
        <v>0.0</v>
      </c>
      <c r="H20" s="82">
        <v>0.0</v>
      </c>
      <c r="I20" s="82">
        <v>0.0</v>
      </c>
      <c r="J20" s="82">
        <v>0.0</v>
      </c>
      <c r="K20" s="81">
        <v>0.0</v>
      </c>
      <c r="L20" s="82">
        <v>0.0</v>
      </c>
      <c r="M20" s="82">
        <v>0.0</v>
      </c>
      <c r="N20" s="82">
        <v>0.0</v>
      </c>
      <c r="O20" s="81">
        <v>0.0</v>
      </c>
      <c r="P20" s="82">
        <v>0.0</v>
      </c>
      <c r="Q20" s="82">
        <v>0.0</v>
      </c>
      <c r="R20" s="82">
        <v>0.0</v>
      </c>
      <c r="S20" s="81">
        <v>0.0</v>
      </c>
      <c r="T20" s="82">
        <v>0.0</v>
      </c>
      <c r="U20" s="82">
        <v>0.0</v>
      </c>
      <c r="V20" s="82">
        <v>0.0</v>
      </c>
    </row>
    <row r="21">
      <c r="A21" s="13" t="s">
        <v>70</v>
      </c>
      <c r="B21" s="13" t="s">
        <v>71</v>
      </c>
      <c r="C21" s="81">
        <v>-6.185632738737278E-4</v>
      </c>
      <c r="D21" s="82">
        <v>-6.185632738737278E-4</v>
      </c>
      <c r="E21" s="82">
        <v>-6.185632738737278E-4</v>
      </c>
      <c r="F21" s="82">
        <v>-6.185632738737278E-4</v>
      </c>
      <c r="G21" s="81">
        <v>-6.185632738737278E-4</v>
      </c>
      <c r="H21" s="82">
        <v>-6.185632738737278E-4</v>
      </c>
      <c r="I21" s="82">
        <v>-6.185632738737278E-4</v>
      </c>
      <c r="J21" s="82">
        <v>-6.185632738737278E-4</v>
      </c>
      <c r="K21" s="81">
        <v>-6.185632738737278E-4</v>
      </c>
      <c r="L21" s="82">
        <v>-6.185632738737278E-4</v>
      </c>
      <c r="M21" s="82">
        <v>-6.185632738737278E-4</v>
      </c>
      <c r="N21" s="82">
        <v>-6.185632738737278E-4</v>
      </c>
      <c r="O21" s="81">
        <v>-6.185632738737278E-4</v>
      </c>
      <c r="P21" s="82">
        <v>-6.185632738737278E-4</v>
      </c>
      <c r="Q21" s="82">
        <v>-6.185632738737278E-4</v>
      </c>
      <c r="R21" s="82">
        <v>-6.185632738737278E-4</v>
      </c>
      <c r="S21" s="81">
        <v>-6.185632738737278E-4</v>
      </c>
      <c r="T21" s="82">
        <v>-6.185632738737278E-4</v>
      </c>
      <c r="U21" s="82">
        <v>-6.185632738737278E-4</v>
      </c>
      <c r="V21" s="82">
        <v>-6.185632738737278E-4</v>
      </c>
    </row>
    <row r="22">
      <c r="A22" s="13" t="s">
        <v>72</v>
      </c>
      <c r="B22" s="13" t="s">
        <v>73</v>
      </c>
      <c r="C22" s="81">
        <v>-0.006326643757163816</v>
      </c>
      <c r="D22" s="82">
        <v>-0.006326643757163816</v>
      </c>
      <c r="E22" s="82">
        <v>-0.006326643757163816</v>
      </c>
      <c r="F22" s="82">
        <v>-0.006326643757163816</v>
      </c>
      <c r="G22" s="81">
        <v>-0.006326643757163816</v>
      </c>
      <c r="H22" s="82">
        <v>-0.006326643757163816</v>
      </c>
      <c r="I22" s="82">
        <v>-0.006326643757163816</v>
      </c>
      <c r="J22" s="82">
        <v>-0.006326643757163816</v>
      </c>
      <c r="K22" s="81">
        <v>-0.006326643757163816</v>
      </c>
      <c r="L22" s="82">
        <v>-0.006326643757163816</v>
      </c>
      <c r="M22" s="82">
        <v>-0.006326643757163816</v>
      </c>
      <c r="N22" s="82">
        <v>-0.006326643757163816</v>
      </c>
      <c r="O22" s="81">
        <v>-0.006326643757163816</v>
      </c>
      <c r="P22" s="82">
        <v>-0.006326643757163816</v>
      </c>
      <c r="Q22" s="82">
        <v>-0.006326643757163816</v>
      </c>
      <c r="R22" s="82">
        <v>-0.006326643757163816</v>
      </c>
      <c r="S22" s="81">
        <v>-0.006326643757163816</v>
      </c>
      <c r="T22" s="82">
        <v>-0.006326643757163816</v>
      </c>
      <c r="U22" s="82">
        <v>-0.006326643757163816</v>
      </c>
      <c r="V22" s="82">
        <v>-0.006326643757163816</v>
      </c>
    </row>
    <row r="23">
      <c r="A23" s="13" t="s">
        <v>74</v>
      </c>
      <c r="B23" s="13" t="s">
        <v>75</v>
      </c>
      <c r="C23" s="81">
        <v>-0.0018308376708196183</v>
      </c>
      <c r="D23" s="82">
        <v>-0.0018308376708196183</v>
      </c>
      <c r="E23" s="82">
        <v>-0.0018308376708196183</v>
      </c>
      <c r="F23" s="82">
        <v>-0.0018308376708196183</v>
      </c>
      <c r="G23" s="81">
        <v>-0.0018308376708196183</v>
      </c>
      <c r="H23" s="82">
        <v>-0.0018308376708196183</v>
      </c>
      <c r="I23" s="82">
        <v>-0.0018308376708196183</v>
      </c>
      <c r="J23" s="82">
        <v>-0.0018308376708196183</v>
      </c>
      <c r="K23" s="81">
        <v>-0.0018308376708196183</v>
      </c>
      <c r="L23" s="82">
        <v>-0.0018308376708196183</v>
      </c>
      <c r="M23" s="82">
        <v>-0.0018308376708196183</v>
      </c>
      <c r="N23" s="82">
        <v>-0.0018308376708196183</v>
      </c>
      <c r="O23" s="81">
        <v>-0.0018308376708196183</v>
      </c>
      <c r="P23" s="82">
        <v>-0.0018308376708196183</v>
      </c>
      <c r="Q23" s="82">
        <v>-0.0018308376708196183</v>
      </c>
      <c r="R23" s="82">
        <v>-0.0018308376708196183</v>
      </c>
      <c r="S23" s="81">
        <v>-0.0018308376708196183</v>
      </c>
      <c r="T23" s="82">
        <v>-0.0018308376708196183</v>
      </c>
      <c r="U23" s="82">
        <v>-0.0018308376708196183</v>
      </c>
      <c r="V23" s="82">
        <v>-0.0018308376708196183</v>
      </c>
    </row>
    <row r="24">
      <c r="A24" s="13" t="s">
        <v>76</v>
      </c>
      <c r="B24" s="13" t="s">
        <v>77</v>
      </c>
      <c r="C24" s="81">
        <v>0.0</v>
      </c>
      <c r="D24" s="82">
        <v>0.0</v>
      </c>
      <c r="E24" s="82">
        <v>0.0</v>
      </c>
      <c r="F24" s="82">
        <v>0.0</v>
      </c>
      <c r="G24" s="81">
        <v>0.0</v>
      </c>
      <c r="H24" s="82">
        <v>0.0</v>
      </c>
      <c r="I24" s="82">
        <v>0.0</v>
      </c>
      <c r="J24" s="82">
        <v>0.0</v>
      </c>
      <c r="K24" s="81">
        <v>0.0</v>
      </c>
      <c r="L24" s="82">
        <v>0.0</v>
      </c>
      <c r="M24" s="82">
        <v>0.0</v>
      </c>
      <c r="N24" s="82">
        <v>0.0</v>
      </c>
      <c r="O24" s="81">
        <v>0.0</v>
      </c>
      <c r="P24" s="82">
        <v>0.0</v>
      </c>
      <c r="Q24" s="82">
        <v>0.0</v>
      </c>
      <c r="R24" s="82">
        <v>0.0</v>
      </c>
      <c r="S24" s="81">
        <v>0.0</v>
      </c>
      <c r="T24" s="82">
        <v>0.0</v>
      </c>
      <c r="U24" s="82">
        <v>0.0</v>
      </c>
      <c r="V24" s="82">
        <v>0.0</v>
      </c>
    </row>
    <row r="25">
      <c r="A25" s="13" t="s">
        <v>78</v>
      </c>
      <c r="B25" s="13" t="s">
        <v>79</v>
      </c>
      <c r="C25" s="81">
        <v>-0.004355102794340633</v>
      </c>
      <c r="D25" s="82">
        <v>-0.004355102794340633</v>
      </c>
      <c r="E25" s="82">
        <v>-0.004355102794340633</v>
      </c>
      <c r="F25" s="82">
        <v>-0.004355102794340633</v>
      </c>
      <c r="G25" s="81">
        <v>-0.004355102794340633</v>
      </c>
      <c r="H25" s="82">
        <v>-0.004355102794340633</v>
      </c>
      <c r="I25" s="82">
        <v>-0.004355102794340633</v>
      </c>
      <c r="J25" s="82">
        <v>-0.004355102794340633</v>
      </c>
      <c r="K25" s="81">
        <v>-0.004355102794340633</v>
      </c>
      <c r="L25" s="82">
        <v>-0.004355102794340633</v>
      </c>
      <c r="M25" s="82">
        <v>-0.004355102794340633</v>
      </c>
      <c r="N25" s="82">
        <v>-0.004355102794340633</v>
      </c>
      <c r="O25" s="81">
        <v>-0.004355102794340633</v>
      </c>
      <c r="P25" s="82">
        <v>-0.004355102794340633</v>
      </c>
      <c r="Q25" s="82">
        <v>-0.004355102794340633</v>
      </c>
      <c r="R25" s="82">
        <v>-0.004355102794340633</v>
      </c>
      <c r="S25" s="81">
        <v>-0.004355102794340633</v>
      </c>
      <c r="T25" s="82">
        <v>-0.004355102794340633</v>
      </c>
      <c r="U25" s="82">
        <v>-0.004355102794340633</v>
      </c>
      <c r="V25" s="82">
        <v>-0.004355102794340633</v>
      </c>
    </row>
    <row r="26">
      <c r="A26" s="13" t="s">
        <v>80</v>
      </c>
      <c r="B26" s="13" t="s">
        <v>81</v>
      </c>
      <c r="C26" s="81">
        <v>-0.003008260916737471</v>
      </c>
      <c r="D26" s="82">
        <v>-0.003008260916737471</v>
      </c>
      <c r="E26" s="82">
        <v>-0.003008260916737471</v>
      </c>
      <c r="F26" s="82">
        <v>-0.003008260916737471</v>
      </c>
      <c r="G26" s="81">
        <v>-0.003008260916737471</v>
      </c>
      <c r="H26" s="82">
        <v>-0.003008260916737471</v>
      </c>
      <c r="I26" s="82">
        <v>-0.003008260916737471</v>
      </c>
      <c r="J26" s="82">
        <v>-0.003008260916737471</v>
      </c>
      <c r="K26" s="81">
        <v>-0.003008260916737471</v>
      </c>
      <c r="L26" s="82">
        <v>-0.003008260916737471</v>
      </c>
      <c r="M26" s="82">
        <v>-0.003008260916737471</v>
      </c>
      <c r="N26" s="82">
        <v>-0.003008260916737471</v>
      </c>
      <c r="O26" s="81">
        <v>-0.003008260916737471</v>
      </c>
      <c r="P26" s="82">
        <v>-0.003008260916737471</v>
      </c>
      <c r="Q26" s="82">
        <v>-0.003008260916737471</v>
      </c>
      <c r="R26" s="82">
        <v>-0.003008260916737471</v>
      </c>
      <c r="S26" s="81">
        <v>-0.003008260916737471</v>
      </c>
      <c r="T26" s="82">
        <v>-0.003008260916737471</v>
      </c>
      <c r="U26" s="82">
        <v>-0.003008260916737471</v>
      </c>
      <c r="V26" s="82">
        <v>-0.003008260916737471</v>
      </c>
    </row>
    <row r="27">
      <c r="A27" s="13" t="s">
        <v>82</v>
      </c>
      <c r="B27" s="13" t="s">
        <v>83</v>
      </c>
      <c r="C27" s="81">
        <v>0.0</v>
      </c>
      <c r="D27" s="82">
        <v>0.0</v>
      </c>
      <c r="E27" s="82">
        <v>0.0</v>
      </c>
      <c r="F27" s="82">
        <v>0.0</v>
      </c>
      <c r="G27" s="81">
        <v>0.0</v>
      </c>
      <c r="H27" s="82">
        <v>0.0</v>
      </c>
      <c r="I27" s="82">
        <v>0.0</v>
      </c>
      <c r="J27" s="82">
        <v>0.0</v>
      </c>
      <c r="K27" s="81">
        <v>0.0</v>
      </c>
      <c r="L27" s="82">
        <v>0.0</v>
      </c>
      <c r="M27" s="82">
        <v>0.0</v>
      </c>
      <c r="N27" s="82">
        <v>0.0</v>
      </c>
      <c r="O27" s="81">
        <v>0.0</v>
      </c>
      <c r="P27" s="82">
        <v>0.0</v>
      </c>
      <c r="Q27" s="82">
        <v>0.0</v>
      </c>
      <c r="R27" s="82">
        <v>0.0</v>
      </c>
      <c r="S27" s="81">
        <v>0.0</v>
      </c>
      <c r="T27" s="82">
        <v>0.0</v>
      </c>
      <c r="U27" s="82">
        <v>0.0</v>
      </c>
      <c r="V27" s="82">
        <v>0.0</v>
      </c>
    </row>
    <row r="28">
      <c r="A28" s="13" t="s">
        <v>84</v>
      </c>
      <c r="B28" s="13" t="s">
        <v>85</v>
      </c>
      <c r="C28" s="81">
        <v>-4.991668141863862E-4</v>
      </c>
      <c r="D28" s="82">
        <v>-4.991668141863862E-4</v>
      </c>
      <c r="E28" s="82">
        <v>-4.991668141863862E-4</v>
      </c>
      <c r="F28" s="82">
        <v>-4.991668141863862E-4</v>
      </c>
      <c r="G28" s="81">
        <v>-4.991668141863862E-4</v>
      </c>
      <c r="H28" s="82">
        <v>-4.991668141863862E-4</v>
      </c>
      <c r="I28" s="82">
        <v>-4.991668141863862E-4</v>
      </c>
      <c r="J28" s="82">
        <v>-4.991668141863862E-4</v>
      </c>
      <c r="K28" s="81">
        <v>-4.991668141863862E-4</v>
      </c>
      <c r="L28" s="82">
        <v>-4.991668141863862E-4</v>
      </c>
      <c r="M28" s="82">
        <v>-4.991668141863862E-4</v>
      </c>
      <c r="N28" s="82">
        <v>-4.991668141863862E-4</v>
      </c>
      <c r="O28" s="81">
        <v>-4.991668141863862E-4</v>
      </c>
      <c r="P28" s="82">
        <v>-4.991668141863862E-4</v>
      </c>
      <c r="Q28" s="82">
        <v>-4.991668141863862E-4</v>
      </c>
      <c r="R28" s="82">
        <v>-4.991668141863862E-4</v>
      </c>
      <c r="S28" s="81">
        <v>-4.991668141863862E-4</v>
      </c>
      <c r="T28" s="82">
        <v>-4.991668141863862E-4</v>
      </c>
      <c r="U28" s="82">
        <v>-4.991668141863862E-4</v>
      </c>
      <c r="V28" s="82">
        <v>-4.991668141863862E-4</v>
      </c>
    </row>
    <row r="29">
      <c r="A29" s="13" t="s">
        <v>86</v>
      </c>
      <c r="B29" s="13" t="s">
        <v>87</v>
      </c>
      <c r="C29" s="81">
        <v>-0.001270566712605257</v>
      </c>
      <c r="D29" s="82">
        <v>-0.001270566712605257</v>
      </c>
      <c r="E29" s="82">
        <v>-0.001270566712605257</v>
      </c>
      <c r="F29" s="82">
        <v>-0.001270566712605257</v>
      </c>
      <c r="G29" s="81">
        <v>-0.001270566712605257</v>
      </c>
      <c r="H29" s="82">
        <v>-0.001270566712605257</v>
      </c>
      <c r="I29" s="82">
        <v>-0.001270566712605257</v>
      </c>
      <c r="J29" s="82">
        <v>-0.001270566712605257</v>
      </c>
      <c r="K29" s="81">
        <v>-0.001270566712605257</v>
      </c>
      <c r="L29" s="82">
        <v>-0.001270566712605257</v>
      </c>
      <c r="M29" s="82">
        <v>-0.001270566712605257</v>
      </c>
      <c r="N29" s="82">
        <v>-0.001270566712605257</v>
      </c>
      <c r="O29" s="81">
        <v>-0.001270566712605257</v>
      </c>
      <c r="P29" s="82">
        <v>-0.001270566712605257</v>
      </c>
      <c r="Q29" s="82">
        <v>-0.001270566712605257</v>
      </c>
      <c r="R29" s="82">
        <v>-0.001270566712605257</v>
      </c>
      <c r="S29" s="81">
        <v>-0.001270566712605257</v>
      </c>
      <c r="T29" s="82">
        <v>-0.001270566712605257</v>
      </c>
      <c r="U29" s="82">
        <v>-0.001270566712605257</v>
      </c>
      <c r="V29" s="82">
        <v>-0.001270566712605257</v>
      </c>
    </row>
    <row r="30">
      <c r="A30" s="13" t="s">
        <v>88</v>
      </c>
      <c r="B30" s="13" t="s">
        <v>89</v>
      </c>
      <c r="C30" s="81">
        <v>-0.016937604613931057</v>
      </c>
      <c r="D30" s="82">
        <v>-0.016937604613931057</v>
      </c>
      <c r="E30" s="82">
        <v>-0.016937604613931057</v>
      </c>
      <c r="F30" s="82">
        <v>-0.016937604613931057</v>
      </c>
      <c r="G30" s="81">
        <v>-0.016937604613931057</v>
      </c>
      <c r="H30" s="82">
        <v>-0.016937604613931057</v>
      </c>
      <c r="I30" s="82">
        <v>-0.016937604613931057</v>
      </c>
      <c r="J30" s="82">
        <v>-0.016937604613931057</v>
      </c>
      <c r="K30" s="81">
        <v>-0.016937604613931057</v>
      </c>
      <c r="L30" s="82">
        <v>-0.016937604613931057</v>
      </c>
      <c r="M30" s="82">
        <v>-0.016937604613931057</v>
      </c>
      <c r="N30" s="82">
        <v>-0.016937604613931057</v>
      </c>
      <c r="O30" s="81">
        <v>-0.016937604613931057</v>
      </c>
      <c r="P30" s="82">
        <v>-0.016937604613931057</v>
      </c>
      <c r="Q30" s="82">
        <v>-0.016937604613931057</v>
      </c>
      <c r="R30" s="82">
        <v>-0.016937604613931057</v>
      </c>
      <c r="S30" s="81">
        <v>-0.016937604613931057</v>
      </c>
      <c r="T30" s="82">
        <v>-0.016937604613931057</v>
      </c>
      <c r="U30" s="82">
        <v>-0.016937604613931057</v>
      </c>
      <c r="V30" s="82">
        <v>-0.016937604613931057</v>
      </c>
    </row>
    <row r="31">
      <c r="A31" s="13" t="s">
        <v>90</v>
      </c>
      <c r="B31" s="13" t="s">
        <v>91</v>
      </c>
      <c r="C31" s="81">
        <v>0.0</v>
      </c>
      <c r="D31" s="82">
        <v>0.0</v>
      </c>
      <c r="E31" s="82">
        <v>0.0</v>
      </c>
      <c r="F31" s="82">
        <v>0.0</v>
      </c>
      <c r="G31" s="81">
        <v>0.0</v>
      </c>
      <c r="H31" s="82">
        <v>0.0</v>
      </c>
      <c r="I31" s="82">
        <v>0.0</v>
      </c>
      <c r="J31" s="82">
        <v>0.0</v>
      </c>
      <c r="K31" s="81">
        <v>0.0</v>
      </c>
      <c r="L31" s="82">
        <v>0.0</v>
      </c>
      <c r="M31" s="82">
        <v>0.0</v>
      </c>
      <c r="N31" s="82">
        <v>0.0</v>
      </c>
      <c r="O31" s="81">
        <v>0.0</v>
      </c>
      <c r="P31" s="82">
        <v>0.0</v>
      </c>
      <c r="Q31" s="82">
        <v>0.0</v>
      </c>
      <c r="R31" s="82">
        <v>0.0</v>
      </c>
      <c r="S31" s="81">
        <v>0.0</v>
      </c>
      <c r="T31" s="82">
        <v>0.0</v>
      </c>
      <c r="U31" s="82">
        <v>0.0</v>
      </c>
      <c r="V31" s="82">
        <v>0.0</v>
      </c>
    </row>
    <row r="32">
      <c r="A32" s="13" t="s">
        <v>92</v>
      </c>
      <c r="B32" s="13" t="s">
        <v>93</v>
      </c>
      <c r="C32" s="81">
        <v>-0.02041074228079804</v>
      </c>
      <c r="D32" s="82">
        <v>-0.02041074228079804</v>
      </c>
      <c r="E32" s="82">
        <v>-0.02041074228079804</v>
      </c>
      <c r="F32" s="82">
        <v>-0.02041074228079804</v>
      </c>
      <c r="G32" s="81">
        <v>-0.02041074228079804</v>
      </c>
      <c r="H32" s="82">
        <v>-0.02041074228079804</v>
      </c>
      <c r="I32" s="82">
        <v>-0.02041074228079804</v>
      </c>
      <c r="J32" s="82">
        <v>-0.02041074228079804</v>
      </c>
      <c r="K32" s="81">
        <v>-0.02041074228079804</v>
      </c>
      <c r="L32" s="82">
        <v>-0.02041074228079804</v>
      </c>
      <c r="M32" s="82">
        <v>-0.02041074228079804</v>
      </c>
      <c r="N32" s="82">
        <v>-0.02041074228079804</v>
      </c>
      <c r="O32" s="81">
        <v>-0.02041074228079804</v>
      </c>
      <c r="P32" s="82">
        <v>-0.02041074228079804</v>
      </c>
      <c r="Q32" s="82">
        <v>-0.02041074228079804</v>
      </c>
      <c r="R32" s="82">
        <v>-0.02041074228079804</v>
      </c>
      <c r="S32" s="81">
        <v>-0.02041074228079804</v>
      </c>
      <c r="T32" s="82">
        <v>-0.02041074228079804</v>
      </c>
      <c r="U32" s="82">
        <v>-0.02041074228079804</v>
      </c>
      <c r="V32" s="82">
        <v>-0.02041074228079804</v>
      </c>
    </row>
    <row r="33">
      <c r="A33" s="13" t="s">
        <v>94</v>
      </c>
      <c r="B33" s="13" t="s">
        <v>95</v>
      </c>
      <c r="C33" s="81">
        <v>-0.13605448434690998</v>
      </c>
      <c r="D33" s="82">
        <v>-0.13605448434690998</v>
      </c>
      <c r="E33" s="82">
        <v>-0.13605448434690998</v>
      </c>
      <c r="F33" s="82">
        <v>-0.13605448434690998</v>
      </c>
      <c r="G33" s="81">
        <v>-0.13605448434690998</v>
      </c>
      <c r="H33" s="82">
        <v>-0.13605448434690998</v>
      </c>
      <c r="I33" s="82">
        <v>-0.13605448434690998</v>
      </c>
      <c r="J33" s="82">
        <v>-0.13605448434690998</v>
      </c>
      <c r="K33" s="81">
        <v>-0.13605448434690998</v>
      </c>
      <c r="L33" s="82">
        <v>-0.13605448434690998</v>
      </c>
      <c r="M33" s="82">
        <v>-0.13605448434690998</v>
      </c>
      <c r="N33" s="82">
        <v>-0.13605448434690998</v>
      </c>
      <c r="O33" s="81">
        <v>-0.13605448434690998</v>
      </c>
      <c r="P33" s="82">
        <v>-0.13605448434690998</v>
      </c>
      <c r="Q33" s="82">
        <v>-0.13605448434690998</v>
      </c>
      <c r="R33" s="82">
        <v>-0.13605448434690998</v>
      </c>
      <c r="S33" s="81">
        <v>-0.13605448434690998</v>
      </c>
      <c r="T33" s="82">
        <v>-0.13605448434690998</v>
      </c>
      <c r="U33" s="82">
        <v>-0.13605448434690998</v>
      </c>
      <c r="V33" s="82">
        <v>-0.13605448434690998</v>
      </c>
    </row>
    <row r="34">
      <c r="A34" s="13" t="s">
        <v>96</v>
      </c>
      <c r="B34" s="13" t="s">
        <v>97</v>
      </c>
      <c r="C34" s="81">
        <v>-8.281381883405695E-4</v>
      </c>
      <c r="D34" s="82">
        <v>-8.281381883405695E-4</v>
      </c>
      <c r="E34" s="82">
        <v>-8.281381883405695E-4</v>
      </c>
      <c r="F34" s="82">
        <v>-8.281381883405695E-4</v>
      </c>
      <c r="G34" s="81">
        <v>-8.281381883405695E-4</v>
      </c>
      <c r="H34" s="82">
        <v>-8.281381883405695E-4</v>
      </c>
      <c r="I34" s="82">
        <v>-8.281381883405695E-4</v>
      </c>
      <c r="J34" s="82">
        <v>-8.281381883405695E-4</v>
      </c>
      <c r="K34" s="81">
        <v>-8.281381883405695E-4</v>
      </c>
      <c r="L34" s="82">
        <v>-8.281381883405695E-4</v>
      </c>
      <c r="M34" s="82">
        <v>-8.281381883405695E-4</v>
      </c>
      <c r="N34" s="82">
        <v>-8.281381883405695E-4</v>
      </c>
      <c r="O34" s="81">
        <v>-8.281381883405695E-4</v>
      </c>
      <c r="P34" s="82">
        <v>-8.281381883405695E-4</v>
      </c>
      <c r="Q34" s="82">
        <v>-8.281381883405695E-4</v>
      </c>
      <c r="R34" s="82">
        <v>-8.281381883405695E-4</v>
      </c>
      <c r="S34" s="81">
        <v>-8.281381883405695E-4</v>
      </c>
      <c r="T34" s="82">
        <v>-8.281381883405695E-4</v>
      </c>
      <c r="U34" s="82">
        <v>-8.281381883405695E-4</v>
      </c>
      <c r="V34" s="82">
        <v>-8.281381883405695E-4</v>
      </c>
    </row>
    <row r="35">
      <c r="A35" s="13" t="s">
        <v>98</v>
      </c>
      <c r="B35" s="13" t="s">
        <v>99</v>
      </c>
      <c r="C35" s="81">
        <v>0.0</v>
      </c>
      <c r="D35" s="82">
        <v>0.0</v>
      </c>
      <c r="E35" s="82">
        <v>0.0</v>
      </c>
      <c r="F35" s="82">
        <v>0.0</v>
      </c>
      <c r="G35" s="81">
        <v>0.0</v>
      </c>
      <c r="H35" s="82">
        <v>0.0</v>
      </c>
      <c r="I35" s="82">
        <v>0.0</v>
      </c>
      <c r="J35" s="82">
        <v>0.0</v>
      </c>
      <c r="K35" s="81">
        <v>0.0</v>
      </c>
      <c r="L35" s="82">
        <v>0.0</v>
      </c>
      <c r="M35" s="82">
        <v>0.0</v>
      </c>
      <c r="N35" s="82">
        <v>0.0</v>
      </c>
      <c r="O35" s="81">
        <v>0.0</v>
      </c>
      <c r="P35" s="82">
        <v>0.0</v>
      </c>
      <c r="Q35" s="82">
        <v>0.0</v>
      </c>
      <c r="R35" s="82">
        <v>0.0</v>
      </c>
      <c r="S35" s="81">
        <v>0.0</v>
      </c>
      <c r="T35" s="82">
        <v>0.0</v>
      </c>
      <c r="U35" s="82">
        <v>0.0</v>
      </c>
      <c r="V35" s="82">
        <v>0.0</v>
      </c>
    </row>
    <row r="36">
      <c r="A36" s="13" t="s">
        <v>100</v>
      </c>
      <c r="B36" s="13" t="s">
        <v>101</v>
      </c>
      <c r="C36" s="81">
        <v>-0.007427335478469398</v>
      </c>
      <c r="D36" s="82">
        <v>-0.007427335478469398</v>
      </c>
      <c r="E36" s="82">
        <v>-0.007427335478469398</v>
      </c>
      <c r="F36" s="82">
        <v>-0.007427335478469398</v>
      </c>
      <c r="G36" s="81">
        <v>-0.007427335478469398</v>
      </c>
      <c r="H36" s="82">
        <v>-0.007427335478469398</v>
      </c>
      <c r="I36" s="82">
        <v>-0.007427335478469398</v>
      </c>
      <c r="J36" s="82">
        <v>-0.007427335478469398</v>
      </c>
      <c r="K36" s="81">
        <v>-0.007427335478469398</v>
      </c>
      <c r="L36" s="82">
        <v>-0.007427335478469398</v>
      </c>
      <c r="M36" s="82">
        <v>-0.007427335478469398</v>
      </c>
      <c r="N36" s="82">
        <v>-0.007427335478469398</v>
      </c>
      <c r="O36" s="81">
        <v>-0.007427335478469398</v>
      </c>
      <c r="P36" s="82">
        <v>-0.007427335478469398</v>
      </c>
      <c r="Q36" s="82">
        <v>-0.007427335478469398</v>
      </c>
      <c r="R36" s="82">
        <v>-0.007427335478469398</v>
      </c>
      <c r="S36" s="81">
        <v>-0.007427335478469398</v>
      </c>
      <c r="T36" s="82">
        <v>-0.007427335478469398</v>
      </c>
      <c r="U36" s="82">
        <v>-0.007427335478469398</v>
      </c>
      <c r="V36" s="82">
        <v>-0.007427335478469398</v>
      </c>
    </row>
    <row r="37">
      <c r="A37" s="13" t="s">
        <v>102</v>
      </c>
      <c r="B37" s="13" t="s">
        <v>103</v>
      </c>
      <c r="C37" s="81">
        <v>0.0</v>
      </c>
      <c r="D37" s="82">
        <v>0.0</v>
      </c>
      <c r="E37" s="82">
        <v>0.0</v>
      </c>
      <c r="F37" s="82">
        <v>0.0</v>
      </c>
      <c r="G37" s="81">
        <v>0.0</v>
      </c>
      <c r="H37" s="82">
        <v>0.0</v>
      </c>
      <c r="I37" s="82">
        <v>0.0</v>
      </c>
      <c r="J37" s="82">
        <v>0.0</v>
      </c>
      <c r="K37" s="81">
        <v>0.0</v>
      </c>
      <c r="L37" s="82">
        <v>0.0</v>
      </c>
      <c r="M37" s="82">
        <v>0.0</v>
      </c>
      <c r="N37" s="82">
        <v>0.0</v>
      </c>
      <c r="O37" s="81">
        <v>0.0</v>
      </c>
      <c r="P37" s="82">
        <v>0.0</v>
      </c>
      <c r="Q37" s="82">
        <v>0.0</v>
      </c>
      <c r="R37" s="82">
        <v>0.0</v>
      </c>
      <c r="S37" s="81">
        <v>0.0</v>
      </c>
      <c r="T37" s="82">
        <v>0.0</v>
      </c>
      <c r="U37" s="82">
        <v>0.0</v>
      </c>
      <c r="V37" s="82">
        <v>0.0</v>
      </c>
    </row>
    <row r="38">
      <c r="A38" s="13" t="s">
        <v>104</v>
      </c>
      <c r="B38" s="13" t="s">
        <v>105</v>
      </c>
      <c r="C38" s="81">
        <v>-1.1552511066806635E-6</v>
      </c>
      <c r="D38" s="82">
        <v>-1.1552511066806635E-6</v>
      </c>
      <c r="E38" s="82">
        <v>-1.1552511066806635E-6</v>
      </c>
      <c r="F38" s="82">
        <v>-1.1552511066806635E-6</v>
      </c>
      <c r="G38" s="81">
        <v>-1.1552511066806635E-6</v>
      </c>
      <c r="H38" s="82">
        <v>-1.1552511066806635E-6</v>
      </c>
      <c r="I38" s="82">
        <v>-1.1552511066806635E-6</v>
      </c>
      <c r="J38" s="82">
        <v>-1.1552511066806635E-6</v>
      </c>
      <c r="K38" s="81">
        <v>-1.1552511066806635E-6</v>
      </c>
      <c r="L38" s="82">
        <v>-1.1552511066806635E-6</v>
      </c>
      <c r="M38" s="82">
        <v>-1.1552511066806635E-6</v>
      </c>
      <c r="N38" s="82">
        <v>-1.1552511066806635E-6</v>
      </c>
      <c r="O38" s="81">
        <v>-1.1552511066806635E-6</v>
      </c>
      <c r="P38" s="82">
        <v>-1.1552511066806635E-6</v>
      </c>
      <c r="Q38" s="82">
        <v>-1.1552511066806635E-6</v>
      </c>
      <c r="R38" s="82">
        <v>-1.1552511066806635E-6</v>
      </c>
      <c r="S38" s="81">
        <v>-1.1552511066806635E-6</v>
      </c>
      <c r="T38" s="82">
        <v>-1.1552511066806635E-6</v>
      </c>
      <c r="U38" s="82">
        <v>-1.1552511066806635E-6</v>
      </c>
      <c r="V38" s="82">
        <v>-1.1552511066806635E-6</v>
      </c>
    </row>
    <row r="39">
      <c r="A39" s="13" t="s">
        <v>106</v>
      </c>
      <c r="B39" s="13" t="s">
        <v>107</v>
      </c>
      <c r="C39" s="81">
        <v>0.0</v>
      </c>
      <c r="D39" s="82">
        <v>0.0</v>
      </c>
      <c r="E39" s="82">
        <v>0.0</v>
      </c>
      <c r="F39" s="82">
        <v>0.0</v>
      </c>
      <c r="G39" s="81">
        <v>0.0</v>
      </c>
      <c r="H39" s="82">
        <v>0.0</v>
      </c>
      <c r="I39" s="82">
        <v>0.0</v>
      </c>
      <c r="J39" s="82">
        <v>0.0</v>
      </c>
      <c r="K39" s="81">
        <v>0.0</v>
      </c>
      <c r="L39" s="82">
        <v>0.0</v>
      </c>
      <c r="M39" s="82">
        <v>0.0</v>
      </c>
      <c r="N39" s="82">
        <v>0.0</v>
      </c>
      <c r="O39" s="81">
        <v>0.0</v>
      </c>
      <c r="P39" s="82">
        <v>0.0</v>
      </c>
      <c r="Q39" s="82">
        <v>0.0</v>
      </c>
      <c r="R39" s="82">
        <v>0.0</v>
      </c>
      <c r="S39" s="81">
        <v>0.0</v>
      </c>
      <c r="T39" s="82">
        <v>0.0</v>
      </c>
      <c r="U39" s="82">
        <v>0.0</v>
      </c>
      <c r="V39" s="82">
        <v>0.0</v>
      </c>
    </row>
    <row r="40">
      <c r="A40" s="13" t="s">
        <v>108</v>
      </c>
      <c r="B40" s="13" t="s">
        <v>109</v>
      </c>
      <c r="C40" s="81">
        <v>-0.05432995542329756</v>
      </c>
      <c r="D40" s="82">
        <v>-0.05432995542329756</v>
      </c>
      <c r="E40" s="82">
        <v>-0.05432995542329756</v>
      </c>
      <c r="F40" s="82">
        <v>-0.05432995542329756</v>
      </c>
      <c r="G40" s="81">
        <v>-0.05432995542329756</v>
      </c>
      <c r="H40" s="82">
        <v>-0.05432995542329756</v>
      </c>
      <c r="I40" s="82">
        <v>-0.05432995542329756</v>
      </c>
      <c r="J40" s="82">
        <v>-0.05432995542329756</v>
      </c>
      <c r="K40" s="81">
        <v>-0.05432995542329756</v>
      </c>
      <c r="L40" s="82">
        <v>-0.05432995542329756</v>
      </c>
      <c r="M40" s="82">
        <v>-0.05432995542329756</v>
      </c>
      <c r="N40" s="82">
        <v>-0.05432995542329756</v>
      </c>
      <c r="O40" s="81">
        <v>-0.05432995542329756</v>
      </c>
      <c r="P40" s="82">
        <v>-0.05432995542329756</v>
      </c>
      <c r="Q40" s="82">
        <v>-0.05432995542329756</v>
      </c>
      <c r="R40" s="82">
        <v>-0.05432995542329756</v>
      </c>
      <c r="S40" s="81">
        <v>-0.05432995542329756</v>
      </c>
      <c r="T40" s="82">
        <v>-0.05432995542329756</v>
      </c>
      <c r="U40" s="82">
        <v>-0.05432995542329756</v>
      </c>
      <c r="V40" s="82">
        <v>-0.05432995542329756</v>
      </c>
    </row>
    <row r="41">
      <c r="A41" s="13" t="s">
        <v>110</v>
      </c>
      <c r="B41" s="13" t="s">
        <v>111</v>
      </c>
      <c r="C41" s="81">
        <v>0.0</v>
      </c>
      <c r="D41" s="82">
        <v>0.0</v>
      </c>
      <c r="E41" s="82">
        <v>0.0</v>
      </c>
      <c r="F41" s="82">
        <v>0.0</v>
      </c>
      <c r="G41" s="81">
        <v>0.0</v>
      </c>
      <c r="H41" s="82">
        <v>0.0</v>
      </c>
      <c r="I41" s="82">
        <v>0.0</v>
      </c>
      <c r="J41" s="82">
        <v>0.0</v>
      </c>
      <c r="K41" s="81">
        <v>0.0</v>
      </c>
      <c r="L41" s="82">
        <v>0.0</v>
      </c>
      <c r="M41" s="82">
        <v>0.0</v>
      </c>
      <c r="N41" s="82">
        <v>0.0</v>
      </c>
      <c r="O41" s="81">
        <v>0.0</v>
      </c>
      <c r="P41" s="82">
        <v>0.0</v>
      </c>
      <c r="Q41" s="82">
        <v>0.0</v>
      </c>
      <c r="R41" s="82">
        <v>0.0</v>
      </c>
      <c r="S41" s="81">
        <v>0.0</v>
      </c>
      <c r="T41" s="82">
        <v>0.0</v>
      </c>
      <c r="U41" s="82">
        <v>0.0</v>
      </c>
      <c r="V41" s="82">
        <v>0.0</v>
      </c>
    </row>
    <row r="42">
      <c r="A42" s="13" t="s">
        <v>112</v>
      </c>
      <c r="B42" s="13" t="s">
        <v>113</v>
      </c>
      <c r="C42" s="81">
        <v>0.0</v>
      </c>
      <c r="D42" s="82">
        <v>0.0</v>
      </c>
      <c r="E42" s="82">
        <v>0.0</v>
      </c>
      <c r="F42" s="82">
        <v>0.0</v>
      </c>
      <c r="G42" s="81">
        <v>0.0</v>
      </c>
      <c r="H42" s="82">
        <v>0.0</v>
      </c>
      <c r="I42" s="82">
        <v>0.0</v>
      </c>
      <c r="J42" s="82">
        <v>0.0</v>
      </c>
      <c r="K42" s="81">
        <v>0.0</v>
      </c>
      <c r="L42" s="82">
        <v>0.0</v>
      </c>
      <c r="M42" s="82">
        <v>0.0</v>
      </c>
      <c r="N42" s="82">
        <v>0.0</v>
      </c>
      <c r="O42" s="81">
        <v>0.0</v>
      </c>
      <c r="P42" s="82">
        <v>0.0</v>
      </c>
      <c r="Q42" s="82">
        <v>0.0</v>
      </c>
      <c r="R42" s="82">
        <v>0.0</v>
      </c>
      <c r="S42" s="81">
        <v>0.0</v>
      </c>
      <c r="T42" s="82">
        <v>0.0</v>
      </c>
      <c r="U42" s="82">
        <v>0.0</v>
      </c>
      <c r="V42" s="82">
        <v>0.0</v>
      </c>
    </row>
    <row r="43">
      <c r="A43" s="13" t="s">
        <v>114</v>
      </c>
      <c r="B43" s="13" t="s">
        <v>115</v>
      </c>
      <c r="C43" s="81">
        <v>-4.460735023067673E-5</v>
      </c>
      <c r="D43" s="82">
        <v>-4.460735023067673E-5</v>
      </c>
      <c r="E43" s="82">
        <v>-4.460735023067673E-5</v>
      </c>
      <c r="F43" s="82">
        <v>-4.460735023067673E-5</v>
      </c>
      <c r="G43" s="81">
        <v>-4.460735023067673E-5</v>
      </c>
      <c r="H43" s="82">
        <v>-4.460735023067673E-5</v>
      </c>
      <c r="I43" s="82">
        <v>-4.460735023067673E-5</v>
      </c>
      <c r="J43" s="82">
        <v>-4.460735023067673E-5</v>
      </c>
      <c r="K43" s="81">
        <v>-4.460735023067673E-5</v>
      </c>
      <c r="L43" s="82">
        <v>-4.460735023067673E-5</v>
      </c>
      <c r="M43" s="82">
        <v>-4.460735023067673E-5</v>
      </c>
      <c r="N43" s="82">
        <v>-4.460735023067673E-5</v>
      </c>
      <c r="O43" s="81">
        <v>-4.460735023067673E-5</v>
      </c>
      <c r="P43" s="82">
        <v>-4.460735023067673E-5</v>
      </c>
      <c r="Q43" s="82">
        <v>-4.460735023067673E-5</v>
      </c>
      <c r="R43" s="82">
        <v>-4.460735023067673E-5</v>
      </c>
      <c r="S43" s="81">
        <v>-4.460735023067673E-5</v>
      </c>
      <c r="T43" s="82">
        <v>-4.460735023067673E-5</v>
      </c>
      <c r="U43" s="82">
        <v>-4.460735023067673E-5</v>
      </c>
      <c r="V43" s="82">
        <v>-4.460735023067673E-5</v>
      </c>
    </row>
    <row r="44">
      <c r="A44" s="13" t="s">
        <v>116</v>
      </c>
      <c r="B44" s="13" t="s">
        <v>117</v>
      </c>
      <c r="C44" s="81">
        <v>-0.003919627841647866</v>
      </c>
      <c r="D44" s="82">
        <v>-0.003919627841647866</v>
      </c>
      <c r="E44" s="82">
        <v>-0.003919627841647866</v>
      </c>
      <c r="F44" s="82">
        <v>-0.003919627841647866</v>
      </c>
      <c r="G44" s="81">
        <v>-0.003919627841647866</v>
      </c>
      <c r="H44" s="82">
        <v>-0.003919627841647866</v>
      </c>
      <c r="I44" s="82">
        <v>-0.003919627841647866</v>
      </c>
      <c r="J44" s="82">
        <v>-0.003919627841647866</v>
      </c>
      <c r="K44" s="81">
        <v>-0.003919627841647866</v>
      </c>
      <c r="L44" s="82">
        <v>-0.003919627841647866</v>
      </c>
      <c r="M44" s="82">
        <v>-0.003919627841647866</v>
      </c>
      <c r="N44" s="82">
        <v>-0.003919627841647866</v>
      </c>
      <c r="O44" s="81">
        <v>-0.003919627841647866</v>
      </c>
      <c r="P44" s="82">
        <v>-0.003919627841647866</v>
      </c>
      <c r="Q44" s="82">
        <v>-0.003919627841647866</v>
      </c>
      <c r="R44" s="82">
        <v>-0.003919627841647866</v>
      </c>
      <c r="S44" s="81">
        <v>-0.003919627841647866</v>
      </c>
      <c r="T44" s="82">
        <v>-0.003919627841647866</v>
      </c>
      <c r="U44" s="82">
        <v>-0.003919627841647866</v>
      </c>
      <c r="V44" s="82">
        <v>-0.003919627841647866</v>
      </c>
    </row>
    <row r="45">
      <c r="A45" s="13" t="s">
        <v>118</v>
      </c>
      <c r="B45" s="13" t="s">
        <v>119</v>
      </c>
      <c r="C45" s="81">
        <v>-0.005857834022026024</v>
      </c>
      <c r="D45" s="82">
        <v>-0.005857834022026024</v>
      </c>
      <c r="E45" s="82">
        <v>-0.005857834022026024</v>
      </c>
      <c r="F45" s="82">
        <v>-0.005857834022026024</v>
      </c>
      <c r="G45" s="81">
        <v>-0.005857834022026024</v>
      </c>
      <c r="H45" s="82">
        <v>-0.005857834022026024</v>
      </c>
      <c r="I45" s="82">
        <v>-0.005857834022026024</v>
      </c>
      <c r="J45" s="82">
        <v>-0.005857834022026024</v>
      </c>
      <c r="K45" s="81">
        <v>-0.005857834022026024</v>
      </c>
      <c r="L45" s="82">
        <v>-0.005857834022026024</v>
      </c>
      <c r="M45" s="82">
        <v>-0.005857834022026024</v>
      </c>
      <c r="N45" s="82">
        <v>-0.005857834022026024</v>
      </c>
      <c r="O45" s="81">
        <v>-0.005857834022026024</v>
      </c>
      <c r="P45" s="82">
        <v>-0.005857834022026024</v>
      </c>
      <c r="Q45" s="82">
        <v>-0.005857834022026024</v>
      </c>
      <c r="R45" s="82">
        <v>-0.005857834022026024</v>
      </c>
      <c r="S45" s="81">
        <v>-0.005857834022026024</v>
      </c>
      <c r="T45" s="82">
        <v>-0.005857834022026024</v>
      </c>
      <c r="U45" s="82">
        <v>-0.005857834022026024</v>
      </c>
      <c r="V45" s="82">
        <v>-0.005857834022026024</v>
      </c>
    </row>
    <row r="46">
      <c r="A46" s="13" t="s">
        <v>122</v>
      </c>
      <c r="B46" s="13" t="s">
        <v>123</v>
      </c>
      <c r="C46" s="81">
        <v>-0.002007433256902062</v>
      </c>
      <c r="D46" s="82">
        <v>-0.002007433256902062</v>
      </c>
      <c r="E46" s="82">
        <v>-0.002007433256902062</v>
      </c>
      <c r="F46" s="82">
        <v>-0.002007433256902062</v>
      </c>
      <c r="G46" s="81">
        <v>-0.002007433256902062</v>
      </c>
      <c r="H46" s="82">
        <v>-0.002007433256902062</v>
      </c>
      <c r="I46" s="82">
        <v>-0.002007433256902062</v>
      </c>
      <c r="J46" s="82">
        <v>-0.002007433256902062</v>
      </c>
      <c r="K46" s="81">
        <v>-0.002007433256902062</v>
      </c>
      <c r="L46" s="82">
        <v>-0.002007433256902062</v>
      </c>
      <c r="M46" s="82">
        <v>-0.002007433256902062</v>
      </c>
      <c r="N46" s="82">
        <v>-0.002007433256902062</v>
      </c>
      <c r="O46" s="81">
        <v>-0.002007433256902062</v>
      </c>
      <c r="P46" s="82">
        <v>-0.002007433256902062</v>
      </c>
      <c r="Q46" s="82">
        <v>-0.002007433256902062</v>
      </c>
      <c r="R46" s="82">
        <v>-0.002007433256902062</v>
      </c>
      <c r="S46" s="81">
        <v>-0.002007433256902062</v>
      </c>
      <c r="T46" s="82">
        <v>-0.002007433256902062</v>
      </c>
      <c r="U46" s="82">
        <v>-0.002007433256902062</v>
      </c>
      <c r="V46" s="82">
        <v>-0.002007433256902062</v>
      </c>
    </row>
    <row r="47">
      <c r="A47" s="13" t="s">
        <v>124</v>
      </c>
      <c r="B47" s="13" t="s">
        <v>125</v>
      </c>
      <c r="C47" s="81">
        <v>-0.0031857087079570023</v>
      </c>
      <c r="D47" s="82">
        <v>-0.0031857087079570023</v>
      </c>
      <c r="E47" s="82">
        <v>-0.0031857087079570023</v>
      </c>
      <c r="F47" s="82">
        <v>-0.0031857087079570023</v>
      </c>
      <c r="G47" s="81">
        <v>-0.0031857087079570023</v>
      </c>
      <c r="H47" s="82">
        <v>-0.0031857087079570023</v>
      </c>
      <c r="I47" s="82">
        <v>-0.0031857087079570023</v>
      </c>
      <c r="J47" s="82">
        <v>-0.0031857087079570023</v>
      </c>
      <c r="K47" s="81">
        <v>-0.0031857087079570023</v>
      </c>
      <c r="L47" s="82">
        <v>-0.0031857087079570023</v>
      </c>
      <c r="M47" s="82">
        <v>-0.0031857087079570023</v>
      </c>
      <c r="N47" s="82">
        <v>-0.0031857087079570023</v>
      </c>
      <c r="O47" s="81">
        <v>-0.0031857087079570023</v>
      </c>
      <c r="P47" s="82">
        <v>-0.0031857087079570023</v>
      </c>
      <c r="Q47" s="82">
        <v>-0.0031857087079570023</v>
      </c>
      <c r="R47" s="82">
        <v>-0.0031857087079570023</v>
      </c>
      <c r="S47" s="81">
        <v>-0.0031857087079570023</v>
      </c>
      <c r="T47" s="82">
        <v>-0.0031857087079570023</v>
      </c>
      <c r="U47" s="82">
        <v>-0.0031857087079570023</v>
      </c>
      <c r="V47" s="82">
        <v>-0.0031857087079570023</v>
      </c>
    </row>
    <row r="48">
      <c r="A48" s="13" t="s">
        <v>126</v>
      </c>
      <c r="B48" s="13" t="s">
        <v>127</v>
      </c>
      <c r="C48" s="81">
        <v>0.0</v>
      </c>
      <c r="D48" s="82">
        <v>0.0</v>
      </c>
      <c r="E48" s="82">
        <v>0.0</v>
      </c>
      <c r="F48" s="82">
        <v>0.0</v>
      </c>
      <c r="G48" s="81">
        <v>0.0</v>
      </c>
      <c r="H48" s="82">
        <v>0.0</v>
      </c>
      <c r="I48" s="82">
        <v>0.0</v>
      </c>
      <c r="J48" s="82">
        <v>0.0</v>
      </c>
      <c r="K48" s="81">
        <v>0.0</v>
      </c>
      <c r="L48" s="82">
        <v>0.0</v>
      </c>
      <c r="M48" s="82">
        <v>0.0</v>
      </c>
      <c r="N48" s="82">
        <v>0.0</v>
      </c>
      <c r="O48" s="81">
        <v>0.0</v>
      </c>
      <c r="P48" s="82">
        <v>0.0</v>
      </c>
      <c r="Q48" s="82">
        <v>0.0</v>
      </c>
      <c r="R48" s="82">
        <v>0.0</v>
      </c>
      <c r="S48" s="81">
        <v>0.0</v>
      </c>
      <c r="T48" s="82">
        <v>0.0</v>
      </c>
      <c r="U48" s="82">
        <v>0.0</v>
      </c>
      <c r="V48" s="82">
        <v>0.0</v>
      </c>
    </row>
    <row r="49">
      <c r="A49" s="13" t="s">
        <v>128</v>
      </c>
      <c r="B49" s="13" t="s">
        <v>129</v>
      </c>
      <c r="C49" s="81">
        <v>0.0</v>
      </c>
      <c r="D49" s="82">
        <v>0.0</v>
      </c>
      <c r="E49" s="82">
        <v>0.0</v>
      </c>
      <c r="F49" s="82">
        <v>0.0</v>
      </c>
      <c r="G49" s="81">
        <v>0.0</v>
      </c>
      <c r="H49" s="82">
        <v>0.0</v>
      </c>
      <c r="I49" s="82">
        <v>0.0</v>
      </c>
      <c r="J49" s="82">
        <v>0.0</v>
      </c>
      <c r="K49" s="81">
        <v>0.0</v>
      </c>
      <c r="L49" s="82">
        <v>0.0</v>
      </c>
      <c r="M49" s="82">
        <v>0.0</v>
      </c>
      <c r="N49" s="82">
        <v>0.0</v>
      </c>
      <c r="O49" s="81">
        <v>0.0</v>
      </c>
      <c r="P49" s="82">
        <v>0.0</v>
      </c>
      <c r="Q49" s="82">
        <v>0.0</v>
      </c>
      <c r="R49" s="82">
        <v>0.0</v>
      </c>
      <c r="S49" s="81">
        <v>0.0</v>
      </c>
      <c r="T49" s="82">
        <v>0.0</v>
      </c>
      <c r="U49" s="82">
        <v>0.0</v>
      </c>
      <c r="V49" s="82">
        <v>0.0</v>
      </c>
    </row>
    <row r="50">
      <c r="A50" s="13" t="s">
        <v>130</v>
      </c>
      <c r="B50" s="13" t="s">
        <v>131</v>
      </c>
      <c r="C50" s="81">
        <v>0.0</v>
      </c>
      <c r="D50" s="82">
        <v>0.0</v>
      </c>
      <c r="E50" s="82">
        <v>0.0</v>
      </c>
      <c r="F50" s="82">
        <v>0.0</v>
      </c>
      <c r="G50" s="81">
        <v>0.0</v>
      </c>
      <c r="H50" s="82">
        <v>0.0</v>
      </c>
      <c r="I50" s="82">
        <v>0.0</v>
      </c>
      <c r="J50" s="82">
        <v>0.0</v>
      </c>
      <c r="K50" s="81">
        <v>0.0</v>
      </c>
      <c r="L50" s="82">
        <v>0.0</v>
      </c>
      <c r="M50" s="82">
        <v>0.0</v>
      </c>
      <c r="N50" s="82">
        <v>0.0</v>
      </c>
      <c r="O50" s="81">
        <v>0.0</v>
      </c>
      <c r="P50" s="82">
        <v>0.0</v>
      </c>
      <c r="Q50" s="82">
        <v>0.0</v>
      </c>
      <c r="R50" s="82">
        <v>0.0</v>
      </c>
      <c r="S50" s="81">
        <v>0.0</v>
      </c>
      <c r="T50" s="82">
        <v>0.0</v>
      </c>
      <c r="U50" s="82">
        <v>0.0</v>
      </c>
      <c r="V50" s="82">
        <v>0.0</v>
      </c>
    </row>
    <row r="51">
      <c r="A51" s="13" t="s">
        <v>132</v>
      </c>
      <c r="B51" s="13" t="s">
        <v>133</v>
      </c>
      <c r="C51" s="81">
        <v>0.0</v>
      </c>
      <c r="D51" s="82">
        <v>0.0</v>
      </c>
      <c r="E51" s="82">
        <v>0.0</v>
      </c>
      <c r="F51" s="82">
        <v>0.0</v>
      </c>
      <c r="G51" s="81">
        <v>0.0</v>
      </c>
      <c r="H51" s="82">
        <v>0.0</v>
      </c>
      <c r="I51" s="82">
        <v>0.0</v>
      </c>
      <c r="J51" s="82">
        <v>0.0</v>
      </c>
      <c r="K51" s="81">
        <v>0.0</v>
      </c>
      <c r="L51" s="82">
        <v>0.0</v>
      </c>
      <c r="M51" s="82">
        <v>0.0</v>
      </c>
      <c r="N51" s="82">
        <v>0.0</v>
      </c>
      <c r="O51" s="81">
        <v>0.0</v>
      </c>
      <c r="P51" s="82">
        <v>0.0</v>
      </c>
      <c r="Q51" s="82">
        <v>0.0</v>
      </c>
      <c r="R51" s="82">
        <v>0.0</v>
      </c>
      <c r="S51" s="81">
        <v>0.0</v>
      </c>
      <c r="T51" s="82">
        <v>0.0</v>
      </c>
      <c r="U51" s="82">
        <v>0.0</v>
      </c>
      <c r="V51" s="82">
        <v>0.0</v>
      </c>
    </row>
    <row r="52">
      <c r="A52" s="13" t="s">
        <v>134</v>
      </c>
      <c r="B52" s="13" t="s">
        <v>135</v>
      </c>
      <c r="C52" s="81">
        <v>0.0</v>
      </c>
      <c r="D52" s="82">
        <v>0.0</v>
      </c>
      <c r="E52" s="82">
        <v>0.0</v>
      </c>
      <c r="F52" s="82">
        <v>0.0</v>
      </c>
      <c r="G52" s="81">
        <v>0.0</v>
      </c>
      <c r="H52" s="82">
        <v>0.0</v>
      </c>
      <c r="I52" s="82">
        <v>0.0</v>
      </c>
      <c r="J52" s="82">
        <v>0.0</v>
      </c>
      <c r="K52" s="81">
        <v>0.0</v>
      </c>
      <c r="L52" s="82">
        <v>0.0</v>
      </c>
      <c r="M52" s="82">
        <v>0.0</v>
      </c>
      <c r="N52" s="82">
        <v>0.0</v>
      </c>
      <c r="O52" s="81">
        <v>0.0</v>
      </c>
      <c r="P52" s="82">
        <v>0.0</v>
      </c>
      <c r="Q52" s="82">
        <v>0.0</v>
      </c>
      <c r="R52" s="82">
        <v>0.0</v>
      </c>
      <c r="S52" s="81">
        <v>0.0</v>
      </c>
      <c r="T52" s="82">
        <v>0.0</v>
      </c>
      <c r="U52" s="82">
        <v>0.0</v>
      </c>
      <c r="V52" s="82">
        <v>0.0</v>
      </c>
    </row>
    <row r="53">
      <c r="A53" s="13" t="s">
        <v>136</v>
      </c>
      <c r="B53" s="13" t="s">
        <v>137</v>
      </c>
      <c r="C53" s="81">
        <v>0.0</v>
      </c>
      <c r="D53" s="82">
        <v>0.0</v>
      </c>
      <c r="E53" s="82">
        <v>0.0</v>
      </c>
      <c r="F53" s="82">
        <v>0.0</v>
      </c>
      <c r="G53" s="81">
        <v>0.0</v>
      </c>
      <c r="H53" s="82">
        <v>0.0</v>
      </c>
      <c r="I53" s="82">
        <v>0.0</v>
      </c>
      <c r="J53" s="82">
        <v>0.0</v>
      </c>
      <c r="K53" s="81">
        <v>0.0</v>
      </c>
      <c r="L53" s="82">
        <v>0.0</v>
      </c>
      <c r="M53" s="82">
        <v>0.0</v>
      </c>
      <c r="N53" s="82">
        <v>0.0</v>
      </c>
      <c r="O53" s="81">
        <v>0.0</v>
      </c>
      <c r="P53" s="82">
        <v>0.0</v>
      </c>
      <c r="Q53" s="82">
        <v>0.0</v>
      </c>
      <c r="R53" s="82">
        <v>0.0</v>
      </c>
      <c r="S53" s="81">
        <v>0.0</v>
      </c>
      <c r="T53" s="82">
        <v>0.0</v>
      </c>
      <c r="U53" s="82">
        <v>0.0</v>
      </c>
      <c r="V53" s="82">
        <v>0.0</v>
      </c>
    </row>
    <row r="54">
      <c r="A54" s="13" t="s">
        <v>138</v>
      </c>
      <c r="B54" s="13" t="s">
        <v>139</v>
      </c>
      <c r="C54" s="81">
        <v>0.0</v>
      </c>
      <c r="D54" s="82">
        <v>0.0</v>
      </c>
      <c r="E54" s="82">
        <v>0.0</v>
      </c>
      <c r="F54" s="82">
        <v>0.0</v>
      </c>
      <c r="G54" s="81">
        <v>0.0</v>
      </c>
      <c r="H54" s="82">
        <v>0.0</v>
      </c>
      <c r="I54" s="82">
        <v>0.0</v>
      </c>
      <c r="J54" s="82">
        <v>0.0</v>
      </c>
      <c r="K54" s="81">
        <v>0.0</v>
      </c>
      <c r="L54" s="82">
        <v>0.0</v>
      </c>
      <c r="M54" s="82">
        <v>0.0</v>
      </c>
      <c r="N54" s="82">
        <v>0.0</v>
      </c>
      <c r="O54" s="81">
        <v>0.0</v>
      </c>
      <c r="P54" s="82">
        <v>0.0</v>
      </c>
      <c r="Q54" s="82">
        <v>0.0</v>
      </c>
      <c r="R54" s="82">
        <v>0.0</v>
      </c>
      <c r="S54" s="81">
        <v>0.0</v>
      </c>
      <c r="T54" s="82">
        <v>0.0</v>
      </c>
      <c r="U54" s="82">
        <v>0.0</v>
      </c>
      <c r="V54" s="82">
        <v>0.0</v>
      </c>
    </row>
    <row r="55">
      <c r="A55" s="13" t="s">
        <v>140</v>
      </c>
      <c r="B55" s="13" t="s">
        <v>141</v>
      </c>
      <c r="C55" s="81">
        <v>0.0</v>
      </c>
      <c r="D55" s="82">
        <v>0.0</v>
      </c>
      <c r="E55" s="82">
        <v>0.0</v>
      </c>
      <c r="F55" s="82">
        <v>0.0</v>
      </c>
      <c r="G55" s="81">
        <v>0.0</v>
      </c>
      <c r="H55" s="82">
        <v>0.0</v>
      </c>
      <c r="I55" s="82">
        <v>0.0</v>
      </c>
      <c r="J55" s="82">
        <v>0.0</v>
      </c>
      <c r="K55" s="81">
        <v>0.0</v>
      </c>
      <c r="L55" s="82">
        <v>0.0</v>
      </c>
      <c r="M55" s="82">
        <v>0.0</v>
      </c>
      <c r="N55" s="82">
        <v>0.0</v>
      </c>
      <c r="O55" s="81">
        <v>0.0</v>
      </c>
      <c r="P55" s="82">
        <v>0.0</v>
      </c>
      <c r="Q55" s="82">
        <v>0.0</v>
      </c>
      <c r="R55" s="82">
        <v>0.0</v>
      </c>
      <c r="S55" s="81">
        <v>0.0</v>
      </c>
      <c r="T55" s="82">
        <v>0.0</v>
      </c>
      <c r="U55" s="82">
        <v>0.0</v>
      </c>
      <c r="V55" s="82">
        <v>0.0</v>
      </c>
    </row>
    <row r="56">
      <c r="A56" s="13" t="s">
        <v>142</v>
      </c>
      <c r="B56" s="13" t="s">
        <v>143</v>
      </c>
      <c r="C56" s="81">
        <v>0.0</v>
      </c>
      <c r="D56" s="82">
        <v>0.0</v>
      </c>
      <c r="E56" s="82">
        <v>0.0</v>
      </c>
      <c r="F56" s="82">
        <v>0.0</v>
      </c>
      <c r="G56" s="81">
        <v>0.0</v>
      </c>
      <c r="H56" s="82">
        <v>0.0</v>
      </c>
      <c r="I56" s="82">
        <v>0.0</v>
      </c>
      <c r="J56" s="82">
        <v>0.0</v>
      </c>
      <c r="K56" s="81">
        <v>0.0</v>
      </c>
      <c r="L56" s="82">
        <v>0.0</v>
      </c>
      <c r="M56" s="82">
        <v>0.0</v>
      </c>
      <c r="N56" s="82">
        <v>0.0</v>
      </c>
      <c r="O56" s="81">
        <v>0.0</v>
      </c>
      <c r="P56" s="82">
        <v>0.0</v>
      </c>
      <c r="Q56" s="82">
        <v>0.0</v>
      </c>
      <c r="R56" s="82">
        <v>0.0</v>
      </c>
      <c r="S56" s="81">
        <v>0.0</v>
      </c>
      <c r="T56" s="82">
        <v>0.0</v>
      </c>
      <c r="U56" s="82">
        <v>0.0</v>
      </c>
      <c r="V56" s="82">
        <v>0.0</v>
      </c>
    </row>
    <row r="57">
      <c r="A57" s="13" t="s">
        <v>144</v>
      </c>
      <c r="B57" s="13" t="s">
        <v>145</v>
      </c>
      <c r="C57" s="81">
        <v>-0.8668650369940263</v>
      </c>
      <c r="D57" s="82">
        <v>-0.8668650369940263</v>
      </c>
      <c r="E57" s="82">
        <v>-0.8668650369940263</v>
      </c>
      <c r="F57" s="82">
        <v>-0.8668650369940263</v>
      </c>
      <c r="G57" s="81">
        <v>-0.8668650369940263</v>
      </c>
      <c r="H57" s="82">
        <v>-0.8668650369940263</v>
      </c>
      <c r="I57" s="82">
        <v>-0.8668650369940263</v>
      </c>
      <c r="J57" s="82">
        <v>-0.8668650369940263</v>
      </c>
      <c r="K57" s="81">
        <v>-0.8668650369940263</v>
      </c>
      <c r="L57" s="82">
        <v>-0.8668650369940263</v>
      </c>
      <c r="M57" s="82">
        <v>-0.8668650369940263</v>
      </c>
      <c r="N57" s="82">
        <v>-0.8668650369940263</v>
      </c>
      <c r="O57" s="81">
        <v>-0.8668650369940263</v>
      </c>
      <c r="P57" s="82">
        <v>-0.8668650369940263</v>
      </c>
      <c r="Q57" s="82">
        <v>-0.8668650369940263</v>
      </c>
      <c r="R57" s="82">
        <v>-0.8668650369940263</v>
      </c>
      <c r="S57" s="81">
        <v>-0.8668650369940263</v>
      </c>
      <c r="T57" s="82">
        <v>-0.8668650369940263</v>
      </c>
      <c r="U57" s="82">
        <v>-0.8668650369940263</v>
      </c>
      <c r="V57" s="82">
        <v>-0.8668650369940263</v>
      </c>
    </row>
    <row r="58">
      <c r="A58" s="13" t="s">
        <v>146</v>
      </c>
      <c r="B58" s="13" t="s">
        <v>147</v>
      </c>
      <c r="C58" s="81">
        <v>-0.07842414100172405</v>
      </c>
      <c r="D58" s="82">
        <v>-0.07842414100172405</v>
      </c>
      <c r="E58" s="82">
        <v>-0.07842414100172405</v>
      </c>
      <c r="F58" s="82">
        <v>-0.07842414100172405</v>
      </c>
      <c r="G58" s="81">
        <v>-0.07842414100172405</v>
      </c>
      <c r="H58" s="82">
        <v>-0.07842414100172405</v>
      </c>
      <c r="I58" s="82">
        <v>-0.07842414100172405</v>
      </c>
      <c r="J58" s="82">
        <v>-0.07842414100172405</v>
      </c>
      <c r="K58" s="81">
        <v>-0.07842414100172405</v>
      </c>
      <c r="L58" s="82">
        <v>-0.07842414100172405</v>
      </c>
      <c r="M58" s="82">
        <v>-0.07842414100172405</v>
      </c>
      <c r="N58" s="82">
        <v>-0.07842414100172405</v>
      </c>
      <c r="O58" s="81">
        <v>-0.07842414100172405</v>
      </c>
      <c r="P58" s="82">
        <v>-0.07842414100172405</v>
      </c>
      <c r="Q58" s="82">
        <v>-0.07842414100172405</v>
      </c>
      <c r="R58" s="82">
        <v>-0.07842414100172405</v>
      </c>
      <c r="S58" s="81">
        <v>-0.07842414100172405</v>
      </c>
      <c r="T58" s="82">
        <v>-0.07842414100172405</v>
      </c>
      <c r="U58" s="82">
        <v>-0.07842414100172405</v>
      </c>
      <c r="V58" s="82">
        <v>-0.07842414100172405</v>
      </c>
    </row>
    <row r="59">
      <c r="A59" s="13" t="s">
        <v>148</v>
      </c>
      <c r="B59" s="13" t="s">
        <v>149</v>
      </c>
      <c r="C59" s="81">
        <v>-0.022868062966304583</v>
      </c>
      <c r="D59" s="82">
        <v>-0.022868062966304583</v>
      </c>
      <c r="E59" s="82">
        <v>-0.022868062966304583</v>
      </c>
      <c r="F59" s="82">
        <v>-0.022868062966304583</v>
      </c>
      <c r="G59" s="81">
        <v>-0.022868062966304583</v>
      </c>
      <c r="H59" s="82">
        <v>-0.022868062966304583</v>
      </c>
      <c r="I59" s="82">
        <v>-0.022868062966304583</v>
      </c>
      <c r="J59" s="82">
        <v>-0.022868062966304583</v>
      </c>
      <c r="K59" s="81">
        <v>-0.022868062966304583</v>
      </c>
      <c r="L59" s="82">
        <v>-0.022868062966304583</v>
      </c>
      <c r="M59" s="82">
        <v>-0.022868062966304583</v>
      </c>
      <c r="N59" s="82">
        <v>-0.022868062966304583</v>
      </c>
      <c r="O59" s="81">
        <v>-0.022868062966304583</v>
      </c>
      <c r="P59" s="82">
        <v>-0.022868062966304583</v>
      </c>
      <c r="Q59" s="82">
        <v>-0.022868062966304583</v>
      </c>
      <c r="R59" s="82">
        <v>-0.022868062966304583</v>
      </c>
      <c r="S59" s="81">
        <v>-0.022868062966304583</v>
      </c>
      <c r="T59" s="82">
        <v>-0.022868062966304583</v>
      </c>
      <c r="U59" s="82">
        <v>-0.022868062966304583</v>
      </c>
      <c r="V59" s="82">
        <v>-0.022868062966304583</v>
      </c>
    </row>
    <row r="60">
      <c r="A60" s="13" t="s">
        <v>150</v>
      </c>
      <c r="B60" s="13" t="s">
        <v>151</v>
      </c>
      <c r="C60" s="81">
        <v>0.0</v>
      </c>
      <c r="D60" s="82">
        <v>0.0</v>
      </c>
      <c r="E60" s="82">
        <v>0.0</v>
      </c>
      <c r="F60" s="82">
        <v>0.0</v>
      </c>
      <c r="G60" s="81">
        <v>0.0</v>
      </c>
      <c r="H60" s="82">
        <v>0.0</v>
      </c>
      <c r="I60" s="82">
        <v>0.0</v>
      </c>
      <c r="J60" s="82">
        <v>0.0</v>
      </c>
      <c r="K60" s="81">
        <v>0.0</v>
      </c>
      <c r="L60" s="82">
        <v>0.0</v>
      </c>
      <c r="M60" s="82">
        <v>0.0</v>
      </c>
      <c r="N60" s="82">
        <v>0.0</v>
      </c>
      <c r="O60" s="81">
        <v>0.0</v>
      </c>
      <c r="P60" s="82">
        <v>0.0</v>
      </c>
      <c r="Q60" s="82">
        <v>0.0</v>
      </c>
      <c r="R60" s="82">
        <v>0.0</v>
      </c>
      <c r="S60" s="81">
        <v>0.0</v>
      </c>
      <c r="T60" s="82">
        <v>0.0</v>
      </c>
      <c r="U60" s="82">
        <v>0.0</v>
      </c>
      <c r="V60" s="82">
        <v>0.0</v>
      </c>
    </row>
    <row r="61">
      <c r="A61" s="13" t="s">
        <v>152</v>
      </c>
      <c r="B61" s="13" t="s">
        <v>153</v>
      </c>
      <c r="C61" s="81">
        <v>0.0</v>
      </c>
      <c r="D61" s="82">
        <v>0.0</v>
      </c>
      <c r="E61" s="82">
        <v>0.0</v>
      </c>
      <c r="F61" s="82">
        <v>0.0</v>
      </c>
      <c r="G61" s="81">
        <v>0.0</v>
      </c>
      <c r="H61" s="82">
        <v>0.0</v>
      </c>
      <c r="I61" s="82">
        <v>0.0</v>
      </c>
      <c r="J61" s="82">
        <v>0.0</v>
      </c>
      <c r="K61" s="81">
        <v>0.0</v>
      </c>
      <c r="L61" s="82">
        <v>0.0</v>
      </c>
      <c r="M61" s="82">
        <v>0.0</v>
      </c>
      <c r="N61" s="82">
        <v>0.0</v>
      </c>
      <c r="O61" s="81">
        <v>0.0</v>
      </c>
      <c r="P61" s="82">
        <v>0.0</v>
      </c>
      <c r="Q61" s="82">
        <v>0.0</v>
      </c>
      <c r="R61" s="82">
        <v>0.0</v>
      </c>
      <c r="S61" s="81">
        <v>0.0</v>
      </c>
      <c r="T61" s="82">
        <v>0.0</v>
      </c>
      <c r="U61" s="82">
        <v>0.0</v>
      </c>
      <c r="V61" s="82">
        <v>0.0</v>
      </c>
    </row>
    <row r="62">
      <c r="A62" s="13" t="s">
        <v>154</v>
      </c>
      <c r="B62" s="13" t="s">
        <v>155</v>
      </c>
      <c r="C62" s="81">
        <v>-0.0030711574228929105</v>
      </c>
      <c r="D62" s="82">
        <v>-0.0030711574228929105</v>
      </c>
      <c r="E62" s="82">
        <v>-0.0030711574228929105</v>
      </c>
      <c r="F62" s="82">
        <v>-0.0030711574228929105</v>
      </c>
      <c r="G62" s="81">
        <v>-0.0030711574228929105</v>
      </c>
      <c r="H62" s="82">
        <v>-0.0030711574228929105</v>
      </c>
      <c r="I62" s="82">
        <v>-0.0030711574228929105</v>
      </c>
      <c r="J62" s="82">
        <v>-0.0030711574228929105</v>
      </c>
      <c r="K62" s="81">
        <v>-0.0030711574228929105</v>
      </c>
      <c r="L62" s="82">
        <v>-0.0030711574228929105</v>
      </c>
      <c r="M62" s="82">
        <v>-0.0030711574228929105</v>
      </c>
      <c r="N62" s="82">
        <v>-0.0030711574228929105</v>
      </c>
      <c r="O62" s="81">
        <v>-0.0030711574228929105</v>
      </c>
      <c r="P62" s="82">
        <v>-0.0030711574228929105</v>
      </c>
      <c r="Q62" s="82">
        <v>-0.0030711574228929105</v>
      </c>
      <c r="R62" s="82">
        <v>-0.0030711574228929105</v>
      </c>
      <c r="S62" s="81">
        <v>-0.0030711574228929105</v>
      </c>
      <c r="T62" s="82">
        <v>-0.0030711574228929105</v>
      </c>
      <c r="U62" s="82">
        <v>-0.0030711574228929105</v>
      </c>
      <c r="V62" s="82">
        <v>-0.0030711574228929105</v>
      </c>
    </row>
    <row r="63">
      <c r="A63" s="13" t="s">
        <v>156</v>
      </c>
      <c r="B63" s="13" t="s">
        <v>157</v>
      </c>
      <c r="C63" s="81">
        <v>-1.6726100110797448E-4</v>
      </c>
      <c r="D63" s="82">
        <v>-1.6726100110797448E-4</v>
      </c>
      <c r="E63" s="82">
        <v>-1.6726100110797448E-4</v>
      </c>
      <c r="F63" s="82">
        <v>-1.6726100110797448E-4</v>
      </c>
      <c r="G63" s="81">
        <v>-1.6726100110797448E-4</v>
      </c>
      <c r="H63" s="82">
        <v>-1.6726100110797448E-4</v>
      </c>
      <c r="I63" s="82">
        <v>-1.6726100110797448E-4</v>
      </c>
      <c r="J63" s="82">
        <v>-1.6726100110797448E-4</v>
      </c>
      <c r="K63" s="81">
        <v>-1.6726100110797448E-4</v>
      </c>
      <c r="L63" s="82">
        <v>-1.6726100110797448E-4</v>
      </c>
      <c r="M63" s="82">
        <v>-1.6726100110797448E-4</v>
      </c>
      <c r="N63" s="82">
        <v>-1.6726100110797448E-4</v>
      </c>
      <c r="O63" s="81">
        <v>-1.6726100110797448E-4</v>
      </c>
      <c r="P63" s="82">
        <v>-1.6726100110797448E-4</v>
      </c>
      <c r="Q63" s="82">
        <v>-1.6726100110797448E-4</v>
      </c>
      <c r="R63" s="82">
        <v>-1.6726100110797448E-4</v>
      </c>
      <c r="S63" s="81">
        <v>-1.6726100110797448E-4</v>
      </c>
      <c r="T63" s="82">
        <v>-1.6726100110797448E-4</v>
      </c>
      <c r="U63" s="82">
        <v>-1.6726100110797448E-4</v>
      </c>
      <c r="V63" s="82">
        <v>-1.6726100110797448E-4</v>
      </c>
    </row>
    <row r="64">
      <c r="A64" s="13" t="s">
        <v>158</v>
      </c>
      <c r="B64" s="13" t="s">
        <v>159</v>
      </c>
      <c r="C64" s="81">
        <v>0.0</v>
      </c>
      <c r="D64" s="82">
        <v>0.0</v>
      </c>
      <c r="E64" s="82">
        <v>0.0</v>
      </c>
      <c r="F64" s="82">
        <v>0.0</v>
      </c>
      <c r="G64" s="81">
        <v>0.0</v>
      </c>
      <c r="H64" s="82">
        <v>0.0</v>
      </c>
      <c r="I64" s="82">
        <v>0.0</v>
      </c>
      <c r="J64" s="82">
        <v>0.0</v>
      </c>
      <c r="K64" s="81">
        <v>0.0</v>
      </c>
      <c r="L64" s="82">
        <v>0.0</v>
      </c>
      <c r="M64" s="82">
        <v>0.0</v>
      </c>
      <c r="N64" s="82">
        <v>0.0</v>
      </c>
      <c r="O64" s="81">
        <v>0.0</v>
      </c>
      <c r="P64" s="82">
        <v>0.0</v>
      </c>
      <c r="Q64" s="82">
        <v>0.0</v>
      </c>
      <c r="R64" s="82">
        <v>0.0</v>
      </c>
      <c r="S64" s="81">
        <v>0.0</v>
      </c>
      <c r="T64" s="82">
        <v>0.0</v>
      </c>
      <c r="U64" s="82">
        <v>0.0</v>
      </c>
      <c r="V64" s="82">
        <v>0.0</v>
      </c>
    </row>
    <row r="65">
      <c r="A65" s="13" t="s">
        <v>160</v>
      </c>
      <c r="B65" s="13" t="s">
        <v>161</v>
      </c>
      <c r="C65" s="81">
        <v>-3.4089527240584995E-7</v>
      </c>
      <c r="D65" s="82">
        <v>-3.4089527240584995E-7</v>
      </c>
      <c r="E65" s="82">
        <v>-3.4089527240584995E-7</v>
      </c>
      <c r="F65" s="82">
        <v>-3.4089527240584995E-7</v>
      </c>
      <c r="G65" s="81">
        <v>-3.4089527240584995E-7</v>
      </c>
      <c r="H65" s="82">
        <v>-3.4089527240584995E-7</v>
      </c>
      <c r="I65" s="82">
        <v>-3.4089527240584995E-7</v>
      </c>
      <c r="J65" s="82">
        <v>-3.4089527240584995E-7</v>
      </c>
      <c r="K65" s="81">
        <v>-3.4089527240584995E-7</v>
      </c>
      <c r="L65" s="82">
        <v>-3.4089527240584995E-7</v>
      </c>
      <c r="M65" s="82">
        <v>-3.4089527240584995E-7</v>
      </c>
      <c r="N65" s="82">
        <v>-3.4089527240584995E-7</v>
      </c>
      <c r="O65" s="81">
        <v>-3.4089527240584995E-7</v>
      </c>
      <c r="P65" s="82">
        <v>-3.4089527240584995E-7</v>
      </c>
      <c r="Q65" s="82">
        <v>-3.4089527240584995E-7</v>
      </c>
      <c r="R65" s="82">
        <v>-3.4089527240584995E-7</v>
      </c>
      <c r="S65" s="81">
        <v>-3.4089527240584995E-7</v>
      </c>
      <c r="T65" s="82">
        <v>-3.4089527240584995E-7</v>
      </c>
      <c r="U65" s="82">
        <v>-3.4089527240584995E-7</v>
      </c>
      <c r="V65" s="82">
        <v>-3.4089527240584995E-7</v>
      </c>
    </row>
    <row r="66">
      <c r="A66" s="13" t="s">
        <v>162</v>
      </c>
      <c r="B66" s="13" t="s">
        <v>163</v>
      </c>
      <c r="C66" s="81">
        <v>-0.00863735235580526</v>
      </c>
      <c r="D66" s="82">
        <v>-0.00863735235580526</v>
      </c>
      <c r="E66" s="82">
        <v>-0.00863735235580526</v>
      </c>
      <c r="F66" s="82">
        <v>-0.00863735235580526</v>
      </c>
      <c r="G66" s="81">
        <v>-0.00863735235580526</v>
      </c>
      <c r="H66" s="82">
        <v>-0.00863735235580526</v>
      </c>
      <c r="I66" s="82">
        <v>-0.00863735235580526</v>
      </c>
      <c r="J66" s="82">
        <v>-0.00863735235580526</v>
      </c>
      <c r="K66" s="81">
        <v>-0.00863735235580526</v>
      </c>
      <c r="L66" s="82">
        <v>-0.00863735235580526</v>
      </c>
      <c r="M66" s="82">
        <v>-0.00863735235580526</v>
      </c>
      <c r="N66" s="82">
        <v>-0.00863735235580526</v>
      </c>
      <c r="O66" s="81">
        <v>-0.00863735235580526</v>
      </c>
      <c r="P66" s="82">
        <v>-0.00863735235580526</v>
      </c>
      <c r="Q66" s="82">
        <v>-0.00863735235580526</v>
      </c>
      <c r="R66" s="82">
        <v>-0.00863735235580526</v>
      </c>
      <c r="S66" s="81">
        <v>-0.00863735235580526</v>
      </c>
      <c r="T66" s="82">
        <v>-0.00863735235580526</v>
      </c>
      <c r="U66" s="82">
        <v>-0.00863735235580526</v>
      </c>
      <c r="V66" s="82">
        <v>-0.00863735235580526</v>
      </c>
    </row>
    <row r="67">
      <c r="A67" s="13" t="s">
        <v>164</v>
      </c>
      <c r="B67" s="13" t="s">
        <v>165</v>
      </c>
      <c r="C67" s="81">
        <v>0.0</v>
      </c>
      <c r="D67" s="82">
        <v>0.0</v>
      </c>
      <c r="E67" s="82">
        <v>0.0</v>
      </c>
      <c r="F67" s="82">
        <v>0.0</v>
      </c>
      <c r="G67" s="81">
        <v>0.0</v>
      </c>
      <c r="H67" s="82">
        <v>0.0</v>
      </c>
      <c r="I67" s="82">
        <v>0.0</v>
      </c>
      <c r="J67" s="82">
        <v>0.0</v>
      </c>
      <c r="K67" s="81">
        <v>0.0</v>
      </c>
      <c r="L67" s="82">
        <v>0.0</v>
      </c>
      <c r="M67" s="82">
        <v>0.0</v>
      </c>
      <c r="N67" s="82">
        <v>0.0</v>
      </c>
      <c r="O67" s="81">
        <v>0.0</v>
      </c>
      <c r="P67" s="82">
        <v>0.0</v>
      </c>
      <c r="Q67" s="82">
        <v>0.0</v>
      </c>
      <c r="R67" s="82">
        <v>0.0</v>
      </c>
      <c r="S67" s="81">
        <v>0.0</v>
      </c>
      <c r="T67" s="82">
        <v>0.0</v>
      </c>
      <c r="U67" s="82">
        <v>0.0</v>
      </c>
      <c r="V67" s="82">
        <v>0.0</v>
      </c>
    </row>
    <row r="68">
      <c r="A68" s="13" t="s">
        <v>166</v>
      </c>
      <c r="B68" s="13" t="s">
        <v>167</v>
      </c>
      <c r="C68" s="81">
        <v>0.0</v>
      </c>
      <c r="D68" s="82">
        <v>0.0</v>
      </c>
      <c r="E68" s="82">
        <v>0.0</v>
      </c>
      <c r="F68" s="82">
        <v>0.0</v>
      </c>
      <c r="G68" s="81">
        <v>0.0</v>
      </c>
      <c r="H68" s="82">
        <v>0.0</v>
      </c>
      <c r="I68" s="82">
        <v>0.0</v>
      </c>
      <c r="J68" s="82">
        <v>0.0</v>
      </c>
      <c r="K68" s="81">
        <v>0.0</v>
      </c>
      <c r="L68" s="82">
        <v>0.0</v>
      </c>
      <c r="M68" s="82">
        <v>0.0</v>
      </c>
      <c r="N68" s="82">
        <v>0.0</v>
      </c>
      <c r="O68" s="81">
        <v>0.0</v>
      </c>
      <c r="P68" s="82">
        <v>0.0</v>
      </c>
      <c r="Q68" s="82">
        <v>0.0</v>
      </c>
      <c r="R68" s="82">
        <v>0.0</v>
      </c>
      <c r="S68" s="81">
        <v>0.0</v>
      </c>
      <c r="T68" s="82">
        <v>0.0</v>
      </c>
      <c r="U68" s="82">
        <v>0.0</v>
      </c>
      <c r="V68" s="82">
        <v>0.0</v>
      </c>
    </row>
    <row r="69">
      <c r="A69" s="13" t="s">
        <v>168</v>
      </c>
      <c r="B69" s="13" t="s">
        <v>169</v>
      </c>
      <c r="C69" s="81">
        <v>0.0</v>
      </c>
      <c r="D69" s="82">
        <v>0.0</v>
      </c>
      <c r="E69" s="82">
        <v>0.0</v>
      </c>
      <c r="F69" s="82">
        <v>0.0</v>
      </c>
      <c r="G69" s="81">
        <v>0.0</v>
      </c>
      <c r="H69" s="82">
        <v>0.0</v>
      </c>
      <c r="I69" s="82">
        <v>0.0</v>
      </c>
      <c r="J69" s="82">
        <v>0.0</v>
      </c>
      <c r="K69" s="81">
        <v>0.0</v>
      </c>
      <c r="L69" s="82">
        <v>0.0</v>
      </c>
      <c r="M69" s="82">
        <v>0.0</v>
      </c>
      <c r="N69" s="82">
        <v>0.0</v>
      </c>
      <c r="O69" s="81">
        <v>0.0</v>
      </c>
      <c r="P69" s="82">
        <v>0.0</v>
      </c>
      <c r="Q69" s="82">
        <v>0.0</v>
      </c>
      <c r="R69" s="82">
        <v>0.0</v>
      </c>
      <c r="S69" s="81">
        <v>0.0</v>
      </c>
      <c r="T69" s="82">
        <v>0.0</v>
      </c>
      <c r="U69" s="82">
        <v>0.0</v>
      </c>
      <c r="V69" s="82">
        <v>0.0</v>
      </c>
    </row>
    <row r="70">
      <c r="A70" s="13" t="s">
        <v>170</v>
      </c>
      <c r="B70" s="13" t="s">
        <v>171</v>
      </c>
      <c r="C70" s="81">
        <v>-1.8436121502087968E-7</v>
      </c>
      <c r="D70" s="82">
        <v>-1.8436121502087968E-7</v>
      </c>
      <c r="E70" s="82">
        <v>-1.8436121502087968E-7</v>
      </c>
      <c r="F70" s="82">
        <v>-1.8436121502087968E-7</v>
      </c>
      <c r="G70" s="81">
        <v>-1.8436121502087968E-7</v>
      </c>
      <c r="H70" s="82">
        <v>-1.8436121502087968E-7</v>
      </c>
      <c r="I70" s="82">
        <v>-1.8436121502087968E-7</v>
      </c>
      <c r="J70" s="82">
        <v>-1.8436121502087968E-7</v>
      </c>
      <c r="K70" s="81">
        <v>-1.8436121502087968E-7</v>
      </c>
      <c r="L70" s="82">
        <v>-1.8436121502087968E-7</v>
      </c>
      <c r="M70" s="82">
        <v>-1.8436121502087968E-7</v>
      </c>
      <c r="N70" s="82">
        <v>-1.8436121502087968E-7</v>
      </c>
      <c r="O70" s="81">
        <v>-1.8436121502087968E-7</v>
      </c>
      <c r="P70" s="82">
        <v>-1.8436121502087968E-7</v>
      </c>
      <c r="Q70" s="82">
        <v>-1.8436121502087968E-7</v>
      </c>
      <c r="R70" s="82">
        <v>-1.8436121502087968E-7</v>
      </c>
      <c r="S70" s="81">
        <v>-1.8436121502087968E-7</v>
      </c>
      <c r="T70" s="82">
        <v>-1.8436121502087968E-7</v>
      </c>
      <c r="U70" s="82">
        <v>-1.8436121502087968E-7</v>
      </c>
      <c r="V70" s="82">
        <v>-1.8436121502087968E-7</v>
      </c>
    </row>
    <row r="71">
      <c r="A71" s="13" t="s">
        <v>172</v>
      </c>
      <c r="B71" s="13" t="s">
        <v>173</v>
      </c>
      <c r="C71" s="81">
        <v>-0.0019149960032186256</v>
      </c>
      <c r="D71" s="82">
        <v>-0.0019149960032186256</v>
      </c>
      <c r="E71" s="82">
        <v>-0.0019149960032186256</v>
      </c>
      <c r="F71" s="82">
        <v>-0.0019149960032186256</v>
      </c>
      <c r="G71" s="81">
        <v>-0.0019149960032186256</v>
      </c>
      <c r="H71" s="82">
        <v>-0.0019149960032186256</v>
      </c>
      <c r="I71" s="82">
        <v>-0.0019149960032186256</v>
      </c>
      <c r="J71" s="82">
        <v>-0.0019149960032186256</v>
      </c>
      <c r="K71" s="81">
        <v>-0.0019149960032186256</v>
      </c>
      <c r="L71" s="82">
        <v>-0.0019149960032186256</v>
      </c>
      <c r="M71" s="82">
        <v>-0.0019149960032186256</v>
      </c>
      <c r="N71" s="82">
        <v>-0.0019149960032186256</v>
      </c>
      <c r="O71" s="81">
        <v>-0.0019149960032186256</v>
      </c>
      <c r="P71" s="82">
        <v>-0.0019149960032186256</v>
      </c>
      <c r="Q71" s="82">
        <v>-0.0019149960032186256</v>
      </c>
      <c r="R71" s="82">
        <v>-0.0019149960032186256</v>
      </c>
      <c r="S71" s="81">
        <v>-0.0019149960032186256</v>
      </c>
      <c r="T71" s="82">
        <v>-0.0019149960032186256</v>
      </c>
      <c r="U71" s="82">
        <v>-0.0019149960032186256</v>
      </c>
      <c r="V71" s="82">
        <v>-0.0019149960032186256</v>
      </c>
    </row>
    <row r="72">
      <c r="A72" s="13" t="s">
        <v>174</v>
      </c>
      <c r="B72" s="13" t="s">
        <v>175</v>
      </c>
      <c r="C72" s="81">
        <v>0.0</v>
      </c>
      <c r="D72" s="82">
        <v>0.0</v>
      </c>
      <c r="E72" s="82">
        <v>0.0</v>
      </c>
      <c r="F72" s="82">
        <v>0.0</v>
      </c>
      <c r="G72" s="81">
        <v>0.0</v>
      </c>
      <c r="H72" s="82">
        <v>0.0</v>
      </c>
      <c r="I72" s="82">
        <v>0.0</v>
      </c>
      <c r="J72" s="82">
        <v>0.0</v>
      </c>
      <c r="K72" s="81">
        <v>0.0</v>
      </c>
      <c r="L72" s="82">
        <v>0.0</v>
      </c>
      <c r="M72" s="82">
        <v>0.0</v>
      </c>
      <c r="N72" s="82">
        <v>0.0</v>
      </c>
      <c r="O72" s="81">
        <v>0.0</v>
      </c>
      <c r="P72" s="82">
        <v>0.0</v>
      </c>
      <c r="Q72" s="82">
        <v>0.0</v>
      </c>
      <c r="R72" s="82">
        <v>0.0</v>
      </c>
      <c r="S72" s="81">
        <v>0.0</v>
      </c>
      <c r="T72" s="82">
        <v>0.0</v>
      </c>
      <c r="U72" s="82">
        <v>0.0</v>
      </c>
      <c r="V72" s="82">
        <v>0.0</v>
      </c>
    </row>
    <row r="73">
      <c r="A73" s="13" t="s">
        <v>176</v>
      </c>
      <c r="B73" s="13" t="s">
        <v>177</v>
      </c>
      <c r="C73" s="81">
        <v>-6.975972152489762E-4</v>
      </c>
      <c r="D73" s="82">
        <v>-6.975972152489762E-4</v>
      </c>
      <c r="E73" s="82">
        <v>-6.975972152489762E-4</v>
      </c>
      <c r="F73" s="82">
        <v>-6.975972152489762E-4</v>
      </c>
      <c r="G73" s="81">
        <v>-6.975972152489762E-4</v>
      </c>
      <c r="H73" s="82">
        <v>-6.975972152489762E-4</v>
      </c>
      <c r="I73" s="82">
        <v>-6.975972152489762E-4</v>
      </c>
      <c r="J73" s="82">
        <v>-6.975972152489762E-4</v>
      </c>
      <c r="K73" s="81">
        <v>-6.975972152489762E-4</v>
      </c>
      <c r="L73" s="82">
        <v>-6.975972152489762E-4</v>
      </c>
      <c r="M73" s="82">
        <v>-6.975972152489762E-4</v>
      </c>
      <c r="N73" s="82">
        <v>-6.975972152489762E-4</v>
      </c>
      <c r="O73" s="81">
        <v>-6.975972152489762E-4</v>
      </c>
      <c r="P73" s="82">
        <v>-6.975972152489762E-4</v>
      </c>
      <c r="Q73" s="82">
        <v>-6.975972152489762E-4</v>
      </c>
      <c r="R73" s="82">
        <v>-6.975972152489762E-4</v>
      </c>
      <c r="S73" s="81">
        <v>-6.975972152489762E-4</v>
      </c>
      <c r="T73" s="82">
        <v>-6.975972152489762E-4</v>
      </c>
      <c r="U73" s="82">
        <v>-6.975972152489762E-4</v>
      </c>
      <c r="V73" s="82">
        <v>-6.975972152489762E-4</v>
      </c>
    </row>
    <row r="74">
      <c r="A74" s="13" t="s">
        <v>178</v>
      </c>
      <c r="B74" s="13" t="s">
        <v>179</v>
      </c>
      <c r="C74" s="81">
        <v>0.0</v>
      </c>
      <c r="D74" s="82">
        <v>0.0</v>
      </c>
      <c r="E74" s="82">
        <v>0.0</v>
      </c>
      <c r="F74" s="82">
        <v>0.0</v>
      </c>
      <c r="G74" s="81">
        <v>0.0</v>
      </c>
      <c r="H74" s="82">
        <v>0.0</v>
      </c>
      <c r="I74" s="82">
        <v>0.0</v>
      </c>
      <c r="J74" s="82">
        <v>0.0</v>
      </c>
      <c r="K74" s="81">
        <v>0.0</v>
      </c>
      <c r="L74" s="82">
        <v>0.0</v>
      </c>
      <c r="M74" s="82">
        <v>0.0</v>
      </c>
      <c r="N74" s="82">
        <v>0.0</v>
      </c>
      <c r="O74" s="81">
        <v>0.0</v>
      </c>
      <c r="P74" s="82">
        <v>0.0</v>
      </c>
      <c r="Q74" s="82">
        <v>0.0</v>
      </c>
      <c r="R74" s="82">
        <v>0.0</v>
      </c>
      <c r="S74" s="81">
        <v>0.0</v>
      </c>
      <c r="T74" s="82">
        <v>0.0</v>
      </c>
      <c r="U74" s="82">
        <v>0.0</v>
      </c>
      <c r="V74" s="82">
        <v>0.0</v>
      </c>
    </row>
    <row r="75">
      <c r="A75" s="13" t="s">
        <v>180</v>
      </c>
      <c r="B75" s="13" t="s">
        <v>181</v>
      </c>
      <c r="C75" s="81">
        <v>0.0</v>
      </c>
      <c r="D75" s="82">
        <v>0.0</v>
      </c>
      <c r="E75" s="82">
        <v>0.0</v>
      </c>
      <c r="F75" s="82">
        <v>0.0</v>
      </c>
      <c r="G75" s="81">
        <v>0.0</v>
      </c>
      <c r="H75" s="82">
        <v>0.0</v>
      </c>
      <c r="I75" s="82">
        <v>0.0</v>
      </c>
      <c r="J75" s="82">
        <v>0.0</v>
      </c>
      <c r="K75" s="81">
        <v>0.0</v>
      </c>
      <c r="L75" s="82">
        <v>0.0</v>
      </c>
      <c r="M75" s="82">
        <v>0.0</v>
      </c>
      <c r="N75" s="82">
        <v>0.0</v>
      </c>
      <c r="O75" s="81">
        <v>0.0</v>
      </c>
      <c r="P75" s="82">
        <v>0.0</v>
      </c>
      <c r="Q75" s="82">
        <v>0.0</v>
      </c>
      <c r="R75" s="82">
        <v>0.0</v>
      </c>
      <c r="S75" s="81">
        <v>0.0</v>
      </c>
      <c r="T75" s="82">
        <v>0.0</v>
      </c>
      <c r="U75" s="82">
        <v>0.0</v>
      </c>
      <c r="V75" s="82">
        <v>0.0</v>
      </c>
    </row>
    <row r="76">
      <c r="A76" s="13" t="s">
        <v>182</v>
      </c>
      <c r="B76" s="13" t="s">
        <v>183</v>
      </c>
      <c r="C76" s="81">
        <v>-0.06297175014453614</v>
      </c>
      <c r="D76" s="82">
        <v>-0.06297175014453614</v>
      </c>
      <c r="E76" s="82">
        <v>-0.06297175014453614</v>
      </c>
      <c r="F76" s="82">
        <v>-0.06297175014453614</v>
      </c>
      <c r="G76" s="81">
        <v>-0.06297175014453614</v>
      </c>
      <c r="H76" s="82">
        <v>-0.06297175014453614</v>
      </c>
      <c r="I76" s="82">
        <v>-0.06297175014453614</v>
      </c>
      <c r="J76" s="82">
        <v>-0.06297175014453614</v>
      </c>
      <c r="K76" s="81">
        <v>-0.06297175014453614</v>
      </c>
      <c r="L76" s="82">
        <v>-0.06297175014453614</v>
      </c>
      <c r="M76" s="82">
        <v>-0.06297175014453614</v>
      </c>
      <c r="N76" s="82">
        <v>-0.06297175014453614</v>
      </c>
      <c r="O76" s="81">
        <v>-0.06297175014453614</v>
      </c>
      <c r="P76" s="82">
        <v>-0.06297175014453614</v>
      </c>
      <c r="Q76" s="82">
        <v>-0.06297175014453614</v>
      </c>
      <c r="R76" s="82">
        <v>-0.06297175014453614</v>
      </c>
      <c r="S76" s="81">
        <v>-0.06297175014453614</v>
      </c>
      <c r="T76" s="82">
        <v>-0.06297175014453614</v>
      </c>
      <c r="U76" s="82">
        <v>-0.06297175014453614</v>
      </c>
      <c r="V76" s="82">
        <v>-0.06297175014453614</v>
      </c>
    </row>
    <row r="77">
      <c r="A77" s="13" t="s">
        <v>184</v>
      </c>
      <c r="B77" s="13" t="s">
        <v>185</v>
      </c>
      <c r="C77" s="81">
        <v>-0.08892774947417897</v>
      </c>
      <c r="D77" s="82">
        <v>-0.08892774947417897</v>
      </c>
      <c r="E77" s="82">
        <v>-0.08892774947417897</v>
      </c>
      <c r="F77" s="82">
        <v>-0.08892774947417897</v>
      </c>
      <c r="G77" s="81">
        <v>-0.08892774947417897</v>
      </c>
      <c r="H77" s="82">
        <v>-0.08892774947417897</v>
      </c>
      <c r="I77" s="82">
        <v>-0.08892774947417897</v>
      </c>
      <c r="J77" s="82">
        <v>-0.08892774947417897</v>
      </c>
      <c r="K77" s="81">
        <v>-0.08892774947417897</v>
      </c>
      <c r="L77" s="82">
        <v>-0.08892774947417897</v>
      </c>
      <c r="M77" s="82">
        <v>-0.08892774947417897</v>
      </c>
      <c r="N77" s="82">
        <v>-0.08892774947417897</v>
      </c>
      <c r="O77" s="81">
        <v>-0.08892774947417897</v>
      </c>
      <c r="P77" s="82">
        <v>-0.08892774947417897</v>
      </c>
      <c r="Q77" s="82">
        <v>-0.08892774947417897</v>
      </c>
      <c r="R77" s="82">
        <v>-0.08892774947417897</v>
      </c>
      <c r="S77" s="81">
        <v>-0.08892774947417897</v>
      </c>
      <c r="T77" s="82">
        <v>-0.08892774947417897</v>
      </c>
      <c r="U77" s="82">
        <v>-0.08892774947417897</v>
      </c>
      <c r="V77" s="82">
        <v>-0.08892774947417897</v>
      </c>
    </row>
    <row r="78">
      <c r="A78" s="13" t="s">
        <v>186</v>
      </c>
      <c r="B78" s="13" t="s">
        <v>187</v>
      </c>
      <c r="C78" s="81">
        <v>-0.0011068719515550103</v>
      </c>
      <c r="D78" s="82">
        <v>-0.0011068719515550103</v>
      </c>
      <c r="E78" s="82">
        <v>-0.0011068719515550103</v>
      </c>
      <c r="F78" s="82">
        <v>-0.0011068719515550103</v>
      </c>
      <c r="G78" s="81">
        <v>-0.0011068719515550103</v>
      </c>
      <c r="H78" s="82">
        <v>-0.0011068719515550103</v>
      </c>
      <c r="I78" s="82">
        <v>-0.0011068719515550103</v>
      </c>
      <c r="J78" s="82">
        <v>-0.0011068719515550103</v>
      </c>
      <c r="K78" s="81">
        <v>-0.0011068719515550103</v>
      </c>
      <c r="L78" s="82">
        <v>-0.0011068719515550103</v>
      </c>
      <c r="M78" s="82">
        <v>-0.0011068719515550103</v>
      </c>
      <c r="N78" s="82">
        <v>-0.0011068719515550103</v>
      </c>
      <c r="O78" s="81">
        <v>-0.0011068719515550103</v>
      </c>
      <c r="P78" s="82">
        <v>-0.0011068719515550103</v>
      </c>
      <c r="Q78" s="82">
        <v>-0.0011068719515550103</v>
      </c>
      <c r="R78" s="82">
        <v>-0.0011068719515550103</v>
      </c>
      <c r="S78" s="81">
        <v>-0.0011068719515550103</v>
      </c>
      <c r="T78" s="82">
        <v>-0.0011068719515550103</v>
      </c>
      <c r="U78" s="82">
        <v>-0.0011068719515550103</v>
      </c>
      <c r="V78" s="82">
        <v>-0.0011068719515550103</v>
      </c>
    </row>
    <row r="79">
      <c r="A79" s="13" t="s">
        <v>188</v>
      </c>
      <c r="B79" s="13" t="s">
        <v>189</v>
      </c>
      <c r="C79" s="81">
        <v>-0.0015604326323153588</v>
      </c>
      <c r="D79" s="82">
        <v>-0.0015604326323153588</v>
      </c>
      <c r="E79" s="82">
        <v>-0.0015604326323153588</v>
      </c>
      <c r="F79" s="82">
        <v>-0.0015604326323153588</v>
      </c>
      <c r="G79" s="81">
        <v>-0.0015604326323153588</v>
      </c>
      <c r="H79" s="82">
        <v>-0.0015604326323153588</v>
      </c>
      <c r="I79" s="82">
        <v>-0.0015604326323153588</v>
      </c>
      <c r="J79" s="82">
        <v>-0.0015604326323153588</v>
      </c>
      <c r="K79" s="81">
        <v>-0.0015604326323153588</v>
      </c>
      <c r="L79" s="82">
        <v>-0.0015604326323153588</v>
      </c>
      <c r="M79" s="82">
        <v>-0.0015604326323153588</v>
      </c>
      <c r="N79" s="82">
        <v>-0.0015604326323153588</v>
      </c>
      <c r="O79" s="81">
        <v>-0.0015604326323153588</v>
      </c>
      <c r="P79" s="82">
        <v>-0.0015604326323153588</v>
      </c>
      <c r="Q79" s="82">
        <v>-0.0015604326323153588</v>
      </c>
      <c r="R79" s="82">
        <v>-0.0015604326323153588</v>
      </c>
      <c r="S79" s="81">
        <v>-0.0015604326323153588</v>
      </c>
      <c r="T79" s="82">
        <v>-0.0015604326323153588</v>
      </c>
      <c r="U79" s="82">
        <v>-0.0015604326323153588</v>
      </c>
      <c r="V79" s="82">
        <v>-0.0015604326323153588</v>
      </c>
    </row>
    <row r="80">
      <c r="A80" s="13" t="s">
        <v>190</v>
      </c>
      <c r="B80" s="13" t="s">
        <v>191</v>
      </c>
      <c r="C80" s="81">
        <v>0.0</v>
      </c>
      <c r="D80" s="82">
        <v>0.0</v>
      </c>
      <c r="E80" s="82">
        <v>0.0</v>
      </c>
      <c r="F80" s="82">
        <v>0.0</v>
      </c>
      <c r="G80" s="81">
        <v>0.0</v>
      </c>
      <c r="H80" s="82">
        <v>0.0</v>
      </c>
      <c r="I80" s="82">
        <v>0.0</v>
      </c>
      <c r="J80" s="82">
        <v>0.0</v>
      </c>
      <c r="K80" s="81">
        <v>0.0</v>
      </c>
      <c r="L80" s="82">
        <v>0.0</v>
      </c>
      <c r="M80" s="82">
        <v>0.0</v>
      </c>
      <c r="N80" s="82">
        <v>0.0</v>
      </c>
      <c r="O80" s="81">
        <v>0.0</v>
      </c>
      <c r="P80" s="82">
        <v>0.0</v>
      </c>
      <c r="Q80" s="82">
        <v>0.0</v>
      </c>
      <c r="R80" s="82">
        <v>0.0</v>
      </c>
      <c r="S80" s="81">
        <v>0.0</v>
      </c>
      <c r="T80" s="82">
        <v>0.0</v>
      </c>
      <c r="U80" s="82">
        <v>0.0</v>
      </c>
      <c r="V80" s="82">
        <v>0.0</v>
      </c>
    </row>
    <row r="81">
      <c r="A81" s="13" t="s">
        <v>192</v>
      </c>
      <c r="B81" s="13" t="s">
        <v>193</v>
      </c>
      <c r="C81" s="81">
        <v>-0.0020525141413508478</v>
      </c>
      <c r="D81" s="82">
        <v>-0.0020525141413508478</v>
      </c>
      <c r="E81" s="82">
        <v>-0.0020525141413508478</v>
      </c>
      <c r="F81" s="82">
        <v>-0.0020525141413508478</v>
      </c>
      <c r="G81" s="81">
        <v>-0.0020525141413508478</v>
      </c>
      <c r="H81" s="82">
        <v>-0.0020525141413508478</v>
      </c>
      <c r="I81" s="82">
        <v>-0.0020525141413508478</v>
      </c>
      <c r="J81" s="82">
        <v>-0.0020525141413508478</v>
      </c>
      <c r="K81" s="81">
        <v>-0.0020525141413508478</v>
      </c>
      <c r="L81" s="82">
        <v>-0.0020525141413508478</v>
      </c>
      <c r="M81" s="82">
        <v>-0.0020525141413508478</v>
      </c>
      <c r="N81" s="82">
        <v>-0.0020525141413508478</v>
      </c>
      <c r="O81" s="81">
        <v>-0.0020525141413508478</v>
      </c>
      <c r="P81" s="82">
        <v>-0.0020525141413508478</v>
      </c>
      <c r="Q81" s="82">
        <v>-0.0020525141413508478</v>
      </c>
      <c r="R81" s="82">
        <v>-0.0020525141413508478</v>
      </c>
      <c r="S81" s="81">
        <v>-0.0020525141413508478</v>
      </c>
      <c r="T81" s="82">
        <v>-0.0020525141413508478</v>
      </c>
      <c r="U81" s="82">
        <v>-0.0020525141413508478</v>
      </c>
      <c r="V81" s="82">
        <v>-0.0020525141413508478</v>
      </c>
    </row>
    <row r="82">
      <c r="A82" s="13" t="s">
        <v>194</v>
      </c>
      <c r="B82" s="13" t="s">
        <v>195</v>
      </c>
      <c r="C82" s="81">
        <v>0.0</v>
      </c>
      <c r="D82" s="82">
        <v>0.0</v>
      </c>
      <c r="E82" s="82">
        <v>0.0</v>
      </c>
      <c r="F82" s="82">
        <v>0.0</v>
      </c>
      <c r="G82" s="81">
        <v>0.0</v>
      </c>
      <c r="H82" s="82">
        <v>0.0</v>
      </c>
      <c r="I82" s="82">
        <v>0.0</v>
      </c>
      <c r="J82" s="82">
        <v>0.0</v>
      </c>
      <c r="K82" s="81">
        <v>0.0</v>
      </c>
      <c r="L82" s="82">
        <v>0.0</v>
      </c>
      <c r="M82" s="82">
        <v>0.0</v>
      </c>
      <c r="N82" s="82">
        <v>0.0</v>
      </c>
      <c r="O82" s="81">
        <v>0.0</v>
      </c>
      <c r="P82" s="82">
        <v>0.0</v>
      </c>
      <c r="Q82" s="82">
        <v>0.0</v>
      </c>
      <c r="R82" s="82">
        <v>0.0</v>
      </c>
      <c r="S82" s="81">
        <v>0.0</v>
      </c>
      <c r="T82" s="82">
        <v>0.0</v>
      </c>
      <c r="U82" s="82">
        <v>0.0</v>
      </c>
      <c r="V82" s="82">
        <v>0.0</v>
      </c>
    </row>
    <row r="83">
      <c r="A83" s="13" t="s">
        <v>196</v>
      </c>
      <c r="B83" s="13" t="s">
        <v>197</v>
      </c>
      <c r="C83" s="81">
        <v>0.0</v>
      </c>
      <c r="D83" s="82">
        <v>0.0</v>
      </c>
      <c r="E83" s="82">
        <v>0.0</v>
      </c>
      <c r="F83" s="82">
        <v>0.0</v>
      </c>
      <c r="G83" s="81">
        <v>0.0</v>
      </c>
      <c r="H83" s="82">
        <v>0.0</v>
      </c>
      <c r="I83" s="82">
        <v>0.0</v>
      </c>
      <c r="J83" s="82">
        <v>0.0</v>
      </c>
      <c r="K83" s="81">
        <v>0.0</v>
      </c>
      <c r="L83" s="82">
        <v>0.0</v>
      </c>
      <c r="M83" s="82">
        <v>0.0</v>
      </c>
      <c r="N83" s="82">
        <v>0.0</v>
      </c>
      <c r="O83" s="81">
        <v>0.0</v>
      </c>
      <c r="P83" s="82">
        <v>0.0</v>
      </c>
      <c r="Q83" s="82">
        <v>0.0</v>
      </c>
      <c r="R83" s="82">
        <v>0.0</v>
      </c>
      <c r="S83" s="81">
        <v>0.0</v>
      </c>
      <c r="T83" s="82">
        <v>0.0</v>
      </c>
      <c r="U83" s="82">
        <v>0.0</v>
      </c>
      <c r="V83" s="82">
        <v>0.0</v>
      </c>
    </row>
    <row r="84">
      <c r="A84" s="13" t="s">
        <v>198</v>
      </c>
      <c r="B84" s="13" t="s">
        <v>199</v>
      </c>
      <c r="C84" s="81">
        <v>0.0</v>
      </c>
      <c r="D84" s="82">
        <v>0.0</v>
      </c>
      <c r="E84" s="82">
        <v>0.0</v>
      </c>
      <c r="F84" s="82">
        <v>0.0</v>
      </c>
      <c r="G84" s="81">
        <v>0.0</v>
      </c>
      <c r="H84" s="82">
        <v>0.0</v>
      </c>
      <c r="I84" s="82">
        <v>0.0</v>
      </c>
      <c r="J84" s="82">
        <v>0.0</v>
      </c>
      <c r="K84" s="81">
        <v>0.0</v>
      </c>
      <c r="L84" s="82">
        <v>0.0</v>
      </c>
      <c r="M84" s="82">
        <v>0.0</v>
      </c>
      <c r="N84" s="82">
        <v>0.0</v>
      </c>
      <c r="O84" s="81">
        <v>0.0</v>
      </c>
      <c r="P84" s="82">
        <v>0.0</v>
      </c>
      <c r="Q84" s="82">
        <v>0.0</v>
      </c>
      <c r="R84" s="82">
        <v>0.0</v>
      </c>
      <c r="S84" s="81">
        <v>0.0</v>
      </c>
      <c r="T84" s="82">
        <v>0.0</v>
      </c>
      <c r="U84" s="82">
        <v>0.0</v>
      </c>
      <c r="V84" s="82">
        <v>0.0</v>
      </c>
    </row>
    <row r="85">
      <c r="A85" s="13" t="s">
        <v>200</v>
      </c>
      <c r="B85" s="13" t="s">
        <v>201</v>
      </c>
      <c r="C85" s="81">
        <v>0.0</v>
      </c>
      <c r="D85" s="82">
        <v>0.0</v>
      </c>
      <c r="E85" s="82">
        <v>0.0</v>
      </c>
      <c r="F85" s="82">
        <v>0.0</v>
      </c>
      <c r="G85" s="81">
        <v>0.0</v>
      </c>
      <c r="H85" s="82">
        <v>0.0</v>
      </c>
      <c r="I85" s="82">
        <v>0.0</v>
      </c>
      <c r="J85" s="82">
        <v>0.0</v>
      </c>
      <c r="K85" s="81">
        <v>0.0</v>
      </c>
      <c r="L85" s="82">
        <v>0.0</v>
      </c>
      <c r="M85" s="82">
        <v>0.0</v>
      </c>
      <c r="N85" s="82">
        <v>0.0</v>
      </c>
      <c r="O85" s="81">
        <v>0.0</v>
      </c>
      <c r="P85" s="82">
        <v>0.0</v>
      </c>
      <c r="Q85" s="82">
        <v>0.0</v>
      </c>
      <c r="R85" s="82">
        <v>0.0</v>
      </c>
      <c r="S85" s="81">
        <v>0.0</v>
      </c>
      <c r="T85" s="82">
        <v>0.0</v>
      </c>
      <c r="U85" s="82">
        <v>0.0</v>
      </c>
      <c r="V85" s="82">
        <v>0.0</v>
      </c>
    </row>
    <row r="86">
      <c r="A86" s="13" t="s">
        <v>202</v>
      </c>
      <c r="B86" s="13" t="s">
        <v>203</v>
      </c>
      <c r="C86" s="81">
        <v>-0.04073567853765553</v>
      </c>
      <c r="D86" s="82">
        <v>-0.04073567853765553</v>
      </c>
      <c r="E86" s="82">
        <v>-0.04073567853765553</v>
      </c>
      <c r="F86" s="82">
        <v>-0.04073567853765553</v>
      </c>
      <c r="G86" s="81">
        <v>-0.04073567853765553</v>
      </c>
      <c r="H86" s="82">
        <v>-0.04073567853765553</v>
      </c>
      <c r="I86" s="82">
        <v>-0.04073567853765553</v>
      </c>
      <c r="J86" s="82">
        <v>-0.04073567853765553</v>
      </c>
      <c r="K86" s="81">
        <v>-0.04073567853765553</v>
      </c>
      <c r="L86" s="82">
        <v>-0.04073567853765553</v>
      </c>
      <c r="M86" s="82">
        <v>-0.04073567853765553</v>
      </c>
      <c r="N86" s="82">
        <v>-0.04073567853765553</v>
      </c>
      <c r="O86" s="81">
        <v>-0.04073567853765553</v>
      </c>
      <c r="P86" s="82">
        <v>-0.04073567853765553</v>
      </c>
      <c r="Q86" s="82">
        <v>-0.04073567853765553</v>
      </c>
      <c r="R86" s="82">
        <v>-0.04073567853765553</v>
      </c>
      <c r="S86" s="81">
        <v>-0.04073567853765553</v>
      </c>
      <c r="T86" s="82">
        <v>-0.04073567853765553</v>
      </c>
      <c r="U86" s="82">
        <v>-0.04073567853765553</v>
      </c>
      <c r="V86" s="82">
        <v>-0.04073567853765553</v>
      </c>
    </row>
    <row r="87">
      <c r="A87" s="13" t="s">
        <v>204</v>
      </c>
      <c r="B87" s="13" t="s">
        <v>205</v>
      </c>
      <c r="C87" s="81">
        <v>-0.0011830307992359004</v>
      </c>
      <c r="D87" s="82">
        <v>-0.0011830307992359004</v>
      </c>
      <c r="E87" s="82">
        <v>-0.0011830307992359004</v>
      </c>
      <c r="F87" s="82">
        <v>-0.0011830307992359004</v>
      </c>
      <c r="G87" s="81">
        <v>-0.0011830307992359004</v>
      </c>
      <c r="H87" s="82">
        <v>-0.0011830307992359004</v>
      </c>
      <c r="I87" s="82">
        <v>-0.0011830307992359004</v>
      </c>
      <c r="J87" s="82">
        <v>-0.0011830307992359004</v>
      </c>
      <c r="K87" s="81">
        <v>-0.0011830307992359004</v>
      </c>
      <c r="L87" s="82">
        <v>-0.0011830307992359004</v>
      </c>
      <c r="M87" s="82">
        <v>-0.0011830307992359004</v>
      </c>
      <c r="N87" s="82">
        <v>-0.0011830307992359004</v>
      </c>
      <c r="O87" s="81">
        <v>-0.0011830307992359004</v>
      </c>
      <c r="P87" s="82">
        <v>-0.0011830307992359004</v>
      </c>
      <c r="Q87" s="82">
        <v>-0.0011830307992359004</v>
      </c>
      <c r="R87" s="82">
        <v>-0.0011830307992359004</v>
      </c>
      <c r="S87" s="81">
        <v>-0.0011830307992359004</v>
      </c>
      <c r="T87" s="82">
        <v>-0.0011830307992359004</v>
      </c>
      <c r="U87" s="82">
        <v>-0.0011830307992359004</v>
      </c>
      <c r="V87" s="82">
        <v>-0.0011830307992359004</v>
      </c>
    </row>
    <row r="88">
      <c r="A88" s="13" t="s">
        <v>206</v>
      </c>
      <c r="B88" s="13" t="s">
        <v>207</v>
      </c>
      <c r="C88" s="81">
        <v>-5.026065558085709E-4</v>
      </c>
      <c r="D88" s="82">
        <v>-5.026065558085709E-4</v>
      </c>
      <c r="E88" s="82">
        <v>-5.026065558085709E-4</v>
      </c>
      <c r="F88" s="82">
        <v>-5.026065558085709E-4</v>
      </c>
      <c r="G88" s="81">
        <v>-5.026065558085709E-4</v>
      </c>
      <c r="H88" s="82">
        <v>-5.026065558085709E-4</v>
      </c>
      <c r="I88" s="82">
        <v>-5.026065558085709E-4</v>
      </c>
      <c r="J88" s="82">
        <v>-5.026065558085709E-4</v>
      </c>
      <c r="K88" s="81">
        <v>-5.026065558085709E-4</v>
      </c>
      <c r="L88" s="82">
        <v>-5.026065558085709E-4</v>
      </c>
      <c r="M88" s="82">
        <v>-5.026065558085709E-4</v>
      </c>
      <c r="N88" s="82">
        <v>-5.026065558085709E-4</v>
      </c>
      <c r="O88" s="81">
        <v>-5.026065558085709E-4</v>
      </c>
      <c r="P88" s="82">
        <v>-5.026065558085709E-4</v>
      </c>
      <c r="Q88" s="82">
        <v>-5.026065558085709E-4</v>
      </c>
      <c r="R88" s="82">
        <v>-5.026065558085709E-4</v>
      </c>
      <c r="S88" s="81">
        <v>-5.026065558085709E-4</v>
      </c>
      <c r="T88" s="82">
        <v>-5.026065558085709E-4</v>
      </c>
      <c r="U88" s="82">
        <v>-5.026065558085709E-4</v>
      </c>
      <c r="V88" s="82">
        <v>-5.026065558085709E-4</v>
      </c>
    </row>
    <row r="89">
      <c r="A89" s="13" t="s">
        <v>208</v>
      </c>
      <c r="B89" s="13" t="s">
        <v>209</v>
      </c>
      <c r="C89" s="81">
        <v>0.0</v>
      </c>
      <c r="D89" s="82">
        <v>0.0</v>
      </c>
      <c r="E89" s="82">
        <v>0.0</v>
      </c>
      <c r="F89" s="82">
        <v>0.0</v>
      </c>
      <c r="G89" s="81">
        <v>0.0</v>
      </c>
      <c r="H89" s="82">
        <v>0.0</v>
      </c>
      <c r="I89" s="82">
        <v>0.0</v>
      </c>
      <c r="J89" s="82">
        <v>0.0</v>
      </c>
      <c r="K89" s="81">
        <v>0.0</v>
      </c>
      <c r="L89" s="82">
        <v>0.0</v>
      </c>
      <c r="M89" s="82">
        <v>0.0</v>
      </c>
      <c r="N89" s="82">
        <v>0.0</v>
      </c>
      <c r="O89" s="81">
        <v>0.0</v>
      </c>
      <c r="P89" s="82">
        <v>0.0</v>
      </c>
      <c r="Q89" s="82">
        <v>0.0</v>
      </c>
      <c r="R89" s="82">
        <v>0.0</v>
      </c>
      <c r="S89" s="81">
        <v>0.0</v>
      </c>
      <c r="T89" s="82">
        <v>0.0</v>
      </c>
      <c r="U89" s="82">
        <v>0.0</v>
      </c>
      <c r="V89" s="82">
        <v>0.0</v>
      </c>
    </row>
    <row r="90">
      <c r="A90" s="13" t="s">
        <v>210</v>
      </c>
      <c r="B90" s="13" t="s">
        <v>211</v>
      </c>
      <c r="C90" s="81">
        <v>0.0</v>
      </c>
      <c r="D90" s="82">
        <v>0.0</v>
      </c>
      <c r="E90" s="82">
        <v>0.0</v>
      </c>
      <c r="F90" s="82">
        <v>0.0</v>
      </c>
      <c r="G90" s="81">
        <v>0.0</v>
      </c>
      <c r="H90" s="82">
        <v>0.0</v>
      </c>
      <c r="I90" s="82">
        <v>0.0</v>
      </c>
      <c r="J90" s="82">
        <v>0.0</v>
      </c>
      <c r="K90" s="81">
        <v>0.0</v>
      </c>
      <c r="L90" s="82">
        <v>0.0</v>
      </c>
      <c r="M90" s="82">
        <v>0.0</v>
      </c>
      <c r="N90" s="82">
        <v>0.0</v>
      </c>
      <c r="O90" s="81">
        <v>0.0</v>
      </c>
      <c r="P90" s="82">
        <v>0.0</v>
      </c>
      <c r="Q90" s="82">
        <v>0.0</v>
      </c>
      <c r="R90" s="82">
        <v>0.0</v>
      </c>
      <c r="S90" s="81">
        <v>0.0</v>
      </c>
      <c r="T90" s="82">
        <v>0.0</v>
      </c>
      <c r="U90" s="82">
        <v>0.0</v>
      </c>
      <c r="V90" s="82">
        <v>0.0</v>
      </c>
    </row>
    <row r="91">
      <c r="A91" s="13" t="s">
        <v>212</v>
      </c>
      <c r="B91" s="13" t="s">
        <v>213</v>
      </c>
      <c r="C91" s="81">
        <v>-0.012620706042776122</v>
      </c>
      <c r="D91" s="82">
        <v>-0.012620706042776122</v>
      </c>
      <c r="E91" s="82">
        <v>-0.012620706042776122</v>
      </c>
      <c r="F91" s="82">
        <v>-0.012620706042776122</v>
      </c>
      <c r="G91" s="81">
        <v>-0.012620706042776122</v>
      </c>
      <c r="H91" s="82">
        <v>-0.012620706042776122</v>
      </c>
      <c r="I91" s="82">
        <v>-0.012620706042776122</v>
      </c>
      <c r="J91" s="82">
        <v>-0.012620706042776122</v>
      </c>
      <c r="K91" s="81">
        <v>-0.012620706042776122</v>
      </c>
      <c r="L91" s="82">
        <v>-0.012620706042776122</v>
      </c>
      <c r="M91" s="82">
        <v>-0.012620706042776122</v>
      </c>
      <c r="N91" s="82">
        <v>-0.012620706042776122</v>
      </c>
      <c r="O91" s="81">
        <v>-0.012620706042776122</v>
      </c>
      <c r="P91" s="82">
        <v>-0.012620706042776122</v>
      </c>
      <c r="Q91" s="82">
        <v>-0.012620706042776122</v>
      </c>
      <c r="R91" s="82">
        <v>-0.012620706042776122</v>
      </c>
      <c r="S91" s="81">
        <v>-0.012620706042776122</v>
      </c>
      <c r="T91" s="82">
        <v>-0.012620706042776122</v>
      </c>
      <c r="U91" s="82">
        <v>-0.012620706042776122</v>
      </c>
      <c r="V91" s="82">
        <v>-0.012620706042776122</v>
      </c>
    </row>
    <row r="92">
      <c r="A92" s="13" t="s">
        <v>214</v>
      </c>
      <c r="B92" s="13" t="s">
        <v>215</v>
      </c>
      <c r="C92" s="81">
        <v>-0.0030597968312047813</v>
      </c>
      <c r="D92" s="82">
        <v>-0.0030597968312047813</v>
      </c>
      <c r="E92" s="82">
        <v>-0.0030597968312047813</v>
      </c>
      <c r="F92" s="82">
        <v>-0.0030597968312047813</v>
      </c>
      <c r="G92" s="81">
        <v>-0.0030597968312047813</v>
      </c>
      <c r="H92" s="82">
        <v>-0.0030597968312047813</v>
      </c>
      <c r="I92" s="82">
        <v>-0.0030597968312047813</v>
      </c>
      <c r="J92" s="82">
        <v>-0.0030597968312047813</v>
      </c>
      <c r="K92" s="81">
        <v>-0.0030597968312047813</v>
      </c>
      <c r="L92" s="82">
        <v>-0.0030597968312047813</v>
      </c>
      <c r="M92" s="82">
        <v>-0.0030597968312047813</v>
      </c>
      <c r="N92" s="82">
        <v>-0.0030597968312047813</v>
      </c>
      <c r="O92" s="81">
        <v>-0.0030597968312047813</v>
      </c>
      <c r="P92" s="82">
        <v>-0.0030597968312047813</v>
      </c>
      <c r="Q92" s="82">
        <v>-0.0030597968312047813</v>
      </c>
      <c r="R92" s="82">
        <v>-0.0030597968312047813</v>
      </c>
      <c r="S92" s="81">
        <v>-0.0030597968312047813</v>
      </c>
      <c r="T92" s="82">
        <v>-0.0030597968312047813</v>
      </c>
      <c r="U92" s="82">
        <v>-0.0030597968312047813</v>
      </c>
      <c r="V92" s="82">
        <v>-0.0030597968312047813</v>
      </c>
    </row>
    <row r="93">
      <c r="A93" s="13" t="s">
        <v>216</v>
      </c>
      <c r="B93" s="13" t="s">
        <v>217</v>
      </c>
      <c r="C93" s="81">
        <v>-3.7361853454620213E-6</v>
      </c>
      <c r="D93" s="82">
        <v>-3.7361853454620213E-6</v>
      </c>
      <c r="E93" s="82">
        <v>-3.7361853454620213E-6</v>
      </c>
      <c r="F93" s="82">
        <v>-3.7361853454620213E-6</v>
      </c>
      <c r="G93" s="81">
        <v>-3.7361853454620213E-6</v>
      </c>
      <c r="H93" s="82">
        <v>-3.7361853454620213E-6</v>
      </c>
      <c r="I93" s="82">
        <v>-3.7361853454620213E-6</v>
      </c>
      <c r="J93" s="82">
        <v>-3.7361853454620213E-6</v>
      </c>
      <c r="K93" s="81">
        <v>-3.7361853454620213E-6</v>
      </c>
      <c r="L93" s="82">
        <v>-3.7361853454620213E-6</v>
      </c>
      <c r="M93" s="82">
        <v>-3.7361853454620213E-6</v>
      </c>
      <c r="N93" s="82">
        <v>-3.7361853454620213E-6</v>
      </c>
      <c r="O93" s="81">
        <v>-3.7361853454620213E-6</v>
      </c>
      <c r="P93" s="82">
        <v>-3.7361853454620213E-6</v>
      </c>
      <c r="Q93" s="82">
        <v>-3.7361853454620213E-6</v>
      </c>
      <c r="R93" s="82">
        <v>-3.7361853454620213E-6</v>
      </c>
      <c r="S93" s="81">
        <v>-3.7361853454620213E-6</v>
      </c>
      <c r="T93" s="82">
        <v>-3.7361853454620213E-6</v>
      </c>
      <c r="U93" s="82">
        <v>-3.7361853454620213E-6</v>
      </c>
      <c r="V93" s="82">
        <v>-3.7361853454620213E-6</v>
      </c>
    </row>
    <row r="94">
      <c r="A94" s="13" t="s">
        <v>218</v>
      </c>
      <c r="B94" s="13" t="s">
        <v>219</v>
      </c>
      <c r="C94" s="81">
        <v>0.0</v>
      </c>
      <c r="D94" s="82">
        <v>0.0</v>
      </c>
      <c r="E94" s="82">
        <v>0.0</v>
      </c>
      <c r="F94" s="82">
        <v>0.0</v>
      </c>
      <c r="G94" s="81">
        <v>0.0</v>
      </c>
      <c r="H94" s="82">
        <v>0.0</v>
      </c>
      <c r="I94" s="82">
        <v>0.0</v>
      </c>
      <c r="J94" s="82">
        <v>0.0</v>
      </c>
      <c r="K94" s="81">
        <v>0.0</v>
      </c>
      <c r="L94" s="82">
        <v>0.0</v>
      </c>
      <c r="M94" s="82">
        <v>0.0</v>
      </c>
      <c r="N94" s="82">
        <v>0.0</v>
      </c>
      <c r="O94" s="81">
        <v>0.0</v>
      </c>
      <c r="P94" s="82">
        <v>0.0</v>
      </c>
      <c r="Q94" s="82">
        <v>0.0</v>
      </c>
      <c r="R94" s="82">
        <v>0.0</v>
      </c>
      <c r="S94" s="81">
        <v>0.0</v>
      </c>
      <c r="T94" s="82">
        <v>0.0</v>
      </c>
      <c r="U94" s="82">
        <v>0.0</v>
      </c>
      <c r="V94" s="82">
        <v>0.0</v>
      </c>
    </row>
    <row r="95">
      <c r="A95" s="13" t="s">
        <v>220</v>
      </c>
      <c r="B95" s="13" t="s">
        <v>221</v>
      </c>
      <c r="C95" s="81">
        <v>0.0</v>
      </c>
      <c r="D95" s="82">
        <v>0.0</v>
      </c>
      <c r="E95" s="82">
        <v>0.0</v>
      </c>
      <c r="F95" s="82">
        <v>0.0</v>
      </c>
      <c r="G95" s="81">
        <v>0.0</v>
      </c>
      <c r="H95" s="82">
        <v>0.0</v>
      </c>
      <c r="I95" s="82">
        <v>0.0</v>
      </c>
      <c r="J95" s="82">
        <v>0.0</v>
      </c>
      <c r="K95" s="81">
        <v>0.0</v>
      </c>
      <c r="L95" s="82">
        <v>0.0</v>
      </c>
      <c r="M95" s="82">
        <v>0.0</v>
      </c>
      <c r="N95" s="82">
        <v>0.0</v>
      </c>
      <c r="O95" s="81">
        <v>0.0</v>
      </c>
      <c r="P95" s="82">
        <v>0.0</v>
      </c>
      <c r="Q95" s="82">
        <v>0.0</v>
      </c>
      <c r="R95" s="82">
        <v>0.0</v>
      </c>
      <c r="S95" s="81">
        <v>0.0</v>
      </c>
      <c r="T95" s="82">
        <v>0.0</v>
      </c>
      <c r="U95" s="82">
        <v>0.0</v>
      </c>
      <c r="V95" s="82">
        <v>0.0</v>
      </c>
    </row>
    <row r="96">
      <c r="A96" s="13" t="s">
        <v>222</v>
      </c>
      <c r="B96" s="13" t="s">
        <v>223</v>
      </c>
      <c r="C96" s="81">
        <v>-0.09111511216009709</v>
      </c>
      <c r="D96" s="82">
        <v>-0.09111511216009709</v>
      </c>
      <c r="E96" s="82">
        <v>-0.09111511216009709</v>
      </c>
      <c r="F96" s="82">
        <v>-0.09111511216009709</v>
      </c>
      <c r="G96" s="81">
        <v>-0.09111511216009709</v>
      </c>
      <c r="H96" s="82">
        <v>-0.09111511216009709</v>
      </c>
      <c r="I96" s="82">
        <v>-0.09111511216009709</v>
      </c>
      <c r="J96" s="82">
        <v>-0.09111511216009709</v>
      </c>
      <c r="K96" s="81">
        <v>-0.09111511216009709</v>
      </c>
      <c r="L96" s="82">
        <v>-0.09111511216009709</v>
      </c>
      <c r="M96" s="82">
        <v>-0.09111511216009709</v>
      </c>
      <c r="N96" s="82">
        <v>-0.09111511216009709</v>
      </c>
      <c r="O96" s="81">
        <v>-0.09111511216009709</v>
      </c>
      <c r="P96" s="82">
        <v>-0.09111511216009709</v>
      </c>
      <c r="Q96" s="82">
        <v>-0.09111511216009709</v>
      </c>
      <c r="R96" s="82">
        <v>-0.09111511216009709</v>
      </c>
      <c r="S96" s="81">
        <v>-0.09111511216009709</v>
      </c>
      <c r="T96" s="82">
        <v>-0.09111511216009709</v>
      </c>
      <c r="U96" s="82">
        <v>-0.09111511216009709</v>
      </c>
      <c r="V96" s="82">
        <v>-0.09111511216009709</v>
      </c>
    </row>
    <row r="97">
      <c r="A97" s="13" t="s">
        <v>224</v>
      </c>
      <c r="B97" s="13" t="s">
        <v>225</v>
      </c>
      <c r="C97" s="81">
        <v>0.0</v>
      </c>
      <c r="D97" s="82">
        <v>0.0</v>
      </c>
      <c r="E97" s="82">
        <v>0.0</v>
      </c>
      <c r="F97" s="82">
        <v>0.0</v>
      </c>
      <c r="G97" s="81">
        <v>0.0</v>
      </c>
      <c r="H97" s="82">
        <v>0.0</v>
      </c>
      <c r="I97" s="82">
        <v>0.0</v>
      </c>
      <c r="J97" s="82">
        <v>0.0</v>
      </c>
      <c r="K97" s="81">
        <v>0.0</v>
      </c>
      <c r="L97" s="82">
        <v>0.0</v>
      </c>
      <c r="M97" s="82">
        <v>0.0</v>
      </c>
      <c r="N97" s="82">
        <v>0.0</v>
      </c>
      <c r="O97" s="81">
        <v>0.0</v>
      </c>
      <c r="P97" s="82">
        <v>0.0</v>
      </c>
      <c r="Q97" s="82">
        <v>0.0</v>
      </c>
      <c r="R97" s="82">
        <v>0.0</v>
      </c>
      <c r="S97" s="81">
        <v>0.0</v>
      </c>
      <c r="T97" s="82">
        <v>0.0</v>
      </c>
      <c r="U97" s="82">
        <v>0.0</v>
      </c>
      <c r="V97" s="82">
        <v>0.0</v>
      </c>
    </row>
    <row r="98">
      <c r="A98" s="13" t="s">
        <v>226</v>
      </c>
      <c r="B98" s="13" t="s">
        <v>227</v>
      </c>
      <c r="C98" s="81">
        <v>-0.025596353605390944</v>
      </c>
      <c r="D98" s="82">
        <v>-0.025596353605390944</v>
      </c>
      <c r="E98" s="82">
        <v>-0.025596353605390944</v>
      </c>
      <c r="F98" s="82">
        <v>-0.025596353605390944</v>
      </c>
      <c r="G98" s="81">
        <v>-0.025596353605390944</v>
      </c>
      <c r="H98" s="82">
        <v>-0.025596353605390944</v>
      </c>
      <c r="I98" s="82">
        <v>-0.025596353605390944</v>
      </c>
      <c r="J98" s="82">
        <v>-0.025596353605390944</v>
      </c>
      <c r="K98" s="81">
        <v>-0.025596353605390944</v>
      </c>
      <c r="L98" s="82">
        <v>-0.025596353605390944</v>
      </c>
      <c r="M98" s="82">
        <v>-0.025596353605390944</v>
      </c>
      <c r="N98" s="82">
        <v>-0.025596353605390944</v>
      </c>
      <c r="O98" s="81">
        <v>-0.025596353605390944</v>
      </c>
      <c r="P98" s="82">
        <v>-0.025596353605390944</v>
      </c>
      <c r="Q98" s="82">
        <v>-0.025596353605390944</v>
      </c>
      <c r="R98" s="82">
        <v>-0.025596353605390944</v>
      </c>
      <c r="S98" s="81">
        <v>-0.025596353605390944</v>
      </c>
      <c r="T98" s="82">
        <v>-0.025596353605390944</v>
      </c>
      <c r="U98" s="82">
        <v>-0.025596353605390944</v>
      </c>
      <c r="V98" s="82">
        <v>-0.025596353605390944</v>
      </c>
    </row>
    <row r="99">
      <c r="A99" s="13" t="s">
        <v>228</v>
      </c>
      <c r="B99" s="13" t="s">
        <v>229</v>
      </c>
      <c r="C99" s="81">
        <v>-0.0011761927015604575</v>
      </c>
      <c r="D99" s="82">
        <v>-0.0011761927015604575</v>
      </c>
      <c r="E99" s="82">
        <v>-0.0011761927015604575</v>
      </c>
      <c r="F99" s="82">
        <v>-0.0011761927015604575</v>
      </c>
      <c r="G99" s="81">
        <v>-0.0011761927015604575</v>
      </c>
      <c r="H99" s="82">
        <v>-0.0011761927015604575</v>
      </c>
      <c r="I99" s="82">
        <v>-0.0011761927015604575</v>
      </c>
      <c r="J99" s="82">
        <v>-0.0011761927015604575</v>
      </c>
      <c r="K99" s="81">
        <v>-0.0011761927015604575</v>
      </c>
      <c r="L99" s="82">
        <v>-0.0011761927015604575</v>
      </c>
      <c r="M99" s="82">
        <v>-0.0011761927015604575</v>
      </c>
      <c r="N99" s="82">
        <v>-0.0011761927015604575</v>
      </c>
      <c r="O99" s="81">
        <v>-0.0011761927015604575</v>
      </c>
      <c r="P99" s="82">
        <v>-0.0011761927015604575</v>
      </c>
      <c r="Q99" s="82">
        <v>-0.0011761927015604575</v>
      </c>
      <c r="R99" s="82">
        <v>-0.0011761927015604575</v>
      </c>
      <c r="S99" s="81">
        <v>-0.0011761927015604575</v>
      </c>
      <c r="T99" s="82">
        <v>-0.0011761927015604575</v>
      </c>
      <c r="U99" s="82">
        <v>-0.0011761927015604575</v>
      </c>
      <c r="V99" s="82">
        <v>-0.0011761927015604575</v>
      </c>
    </row>
    <row r="100">
      <c r="A100" s="13" t="s">
        <v>230</v>
      </c>
      <c r="B100" s="13" t="s">
        <v>231</v>
      </c>
      <c r="C100" s="81">
        <v>-0.056730231056688916</v>
      </c>
      <c r="D100" s="82">
        <v>-0.056730231056688916</v>
      </c>
      <c r="E100" s="82">
        <v>-0.056730231056688916</v>
      </c>
      <c r="F100" s="82">
        <v>-0.056730231056688916</v>
      </c>
      <c r="G100" s="81">
        <v>-0.056730231056688916</v>
      </c>
      <c r="H100" s="82">
        <v>-0.056730231056688916</v>
      </c>
      <c r="I100" s="82">
        <v>-0.056730231056688916</v>
      </c>
      <c r="J100" s="82">
        <v>-0.056730231056688916</v>
      </c>
      <c r="K100" s="81">
        <v>-0.056730231056688916</v>
      </c>
      <c r="L100" s="82">
        <v>-0.056730231056688916</v>
      </c>
      <c r="M100" s="82">
        <v>-0.056730231056688916</v>
      </c>
      <c r="N100" s="82">
        <v>-0.056730231056688916</v>
      </c>
      <c r="O100" s="81">
        <v>-0.056730231056688916</v>
      </c>
      <c r="P100" s="82">
        <v>-0.056730231056688916</v>
      </c>
      <c r="Q100" s="82">
        <v>-0.056730231056688916</v>
      </c>
      <c r="R100" s="82">
        <v>-0.056730231056688916</v>
      </c>
      <c r="S100" s="81">
        <v>-0.056730231056688916</v>
      </c>
      <c r="T100" s="82">
        <v>-0.056730231056688916</v>
      </c>
      <c r="U100" s="82">
        <v>-0.056730231056688916</v>
      </c>
      <c r="V100" s="82">
        <v>-0.056730231056688916</v>
      </c>
    </row>
    <row r="101">
      <c r="A101" s="13" t="s">
        <v>232</v>
      </c>
      <c r="B101" s="13" t="s">
        <v>233</v>
      </c>
      <c r="C101" s="81">
        <v>0.0</v>
      </c>
      <c r="D101" s="82">
        <v>0.0</v>
      </c>
      <c r="E101" s="82">
        <v>0.0</v>
      </c>
      <c r="F101" s="82">
        <v>0.0</v>
      </c>
      <c r="G101" s="81">
        <v>0.0</v>
      </c>
      <c r="H101" s="82">
        <v>0.0</v>
      </c>
      <c r="I101" s="82">
        <v>0.0</v>
      </c>
      <c r="J101" s="82">
        <v>0.0</v>
      </c>
      <c r="K101" s="81">
        <v>0.0</v>
      </c>
      <c r="L101" s="82">
        <v>0.0</v>
      </c>
      <c r="M101" s="82">
        <v>0.0</v>
      </c>
      <c r="N101" s="82">
        <v>0.0</v>
      </c>
      <c r="O101" s="81">
        <v>0.0</v>
      </c>
      <c r="P101" s="82">
        <v>0.0</v>
      </c>
      <c r="Q101" s="82">
        <v>0.0</v>
      </c>
      <c r="R101" s="82">
        <v>0.0</v>
      </c>
      <c r="S101" s="81">
        <v>0.0</v>
      </c>
      <c r="T101" s="82">
        <v>0.0</v>
      </c>
      <c r="U101" s="82">
        <v>0.0</v>
      </c>
      <c r="V101" s="82">
        <v>0.0</v>
      </c>
    </row>
    <row r="102">
      <c r="A102" s="13" t="s">
        <v>234</v>
      </c>
      <c r="B102" s="13" t="s">
        <v>235</v>
      </c>
      <c r="C102" s="81">
        <v>0.0</v>
      </c>
      <c r="D102" s="82">
        <v>0.0</v>
      </c>
      <c r="E102" s="82">
        <v>0.0</v>
      </c>
      <c r="F102" s="82">
        <v>0.0</v>
      </c>
      <c r="G102" s="81">
        <v>0.0</v>
      </c>
      <c r="H102" s="82">
        <v>0.0</v>
      </c>
      <c r="I102" s="82">
        <v>0.0</v>
      </c>
      <c r="J102" s="82">
        <v>0.0</v>
      </c>
      <c r="K102" s="81">
        <v>0.0</v>
      </c>
      <c r="L102" s="82">
        <v>0.0</v>
      </c>
      <c r="M102" s="82">
        <v>0.0</v>
      </c>
      <c r="N102" s="82">
        <v>0.0</v>
      </c>
      <c r="O102" s="81">
        <v>0.0</v>
      </c>
      <c r="P102" s="82">
        <v>0.0</v>
      </c>
      <c r="Q102" s="82">
        <v>0.0</v>
      </c>
      <c r="R102" s="82">
        <v>0.0</v>
      </c>
      <c r="S102" s="81">
        <v>0.0</v>
      </c>
      <c r="T102" s="82">
        <v>0.0</v>
      </c>
      <c r="U102" s="82">
        <v>0.0</v>
      </c>
      <c r="V102" s="82">
        <v>0.0</v>
      </c>
    </row>
    <row r="103">
      <c r="A103" s="13" t="s">
        <v>236</v>
      </c>
      <c r="B103" s="13" t="s">
        <v>237</v>
      </c>
      <c r="C103" s="81">
        <v>0.0</v>
      </c>
      <c r="D103" s="82">
        <v>0.0</v>
      </c>
      <c r="E103" s="82">
        <v>0.0</v>
      </c>
      <c r="F103" s="82">
        <v>0.0</v>
      </c>
      <c r="G103" s="81">
        <v>0.0</v>
      </c>
      <c r="H103" s="82">
        <v>0.0</v>
      </c>
      <c r="I103" s="82">
        <v>0.0</v>
      </c>
      <c r="J103" s="82">
        <v>0.0</v>
      </c>
      <c r="K103" s="81">
        <v>0.0</v>
      </c>
      <c r="L103" s="82">
        <v>0.0</v>
      </c>
      <c r="M103" s="82">
        <v>0.0</v>
      </c>
      <c r="N103" s="82">
        <v>0.0</v>
      </c>
      <c r="O103" s="81">
        <v>0.0</v>
      </c>
      <c r="P103" s="82">
        <v>0.0</v>
      </c>
      <c r="Q103" s="82">
        <v>0.0</v>
      </c>
      <c r="R103" s="82">
        <v>0.0</v>
      </c>
      <c r="S103" s="81">
        <v>0.0</v>
      </c>
      <c r="T103" s="82">
        <v>0.0</v>
      </c>
      <c r="U103" s="82">
        <v>0.0</v>
      </c>
      <c r="V103" s="82">
        <v>0.0</v>
      </c>
    </row>
    <row r="104">
      <c r="A104" s="13" t="s">
        <v>238</v>
      </c>
      <c r="B104" s="13" t="s">
        <v>239</v>
      </c>
      <c r="C104" s="81">
        <v>-5.02237305964921E-4</v>
      </c>
      <c r="D104" s="82">
        <v>-5.02237305964921E-4</v>
      </c>
      <c r="E104" s="82">
        <v>-5.02237305964921E-4</v>
      </c>
      <c r="F104" s="82">
        <v>-5.02237305964921E-4</v>
      </c>
      <c r="G104" s="81">
        <v>-5.02237305964921E-4</v>
      </c>
      <c r="H104" s="82">
        <v>-5.02237305964921E-4</v>
      </c>
      <c r="I104" s="82">
        <v>-5.02237305964921E-4</v>
      </c>
      <c r="J104" s="82">
        <v>-5.02237305964921E-4</v>
      </c>
      <c r="K104" s="81">
        <v>-5.02237305964921E-4</v>
      </c>
      <c r="L104" s="82">
        <v>-5.02237305964921E-4</v>
      </c>
      <c r="M104" s="82">
        <v>-5.02237305964921E-4</v>
      </c>
      <c r="N104" s="82">
        <v>-5.02237305964921E-4</v>
      </c>
      <c r="O104" s="81">
        <v>-5.02237305964921E-4</v>
      </c>
      <c r="P104" s="82">
        <v>-5.02237305964921E-4</v>
      </c>
      <c r="Q104" s="82">
        <v>-5.02237305964921E-4</v>
      </c>
      <c r="R104" s="82">
        <v>-5.02237305964921E-4</v>
      </c>
      <c r="S104" s="81">
        <v>-5.02237305964921E-4</v>
      </c>
      <c r="T104" s="82">
        <v>-5.02237305964921E-4</v>
      </c>
      <c r="U104" s="82">
        <v>-5.02237305964921E-4</v>
      </c>
      <c r="V104" s="82">
        <v>-5.02237305964921E-4</v>
      </c>
    </row>
    <row r="105">
      <c r="A105" s="13" t="s">
        <v>240</v>
      </c>
      <c r="B105" s="13" t="s">
        <v>241</v>
      </c>
      <c r="C105" s="81">
        <v>0.0</v>
      </c>
      <c r="D105" s="82">
        <v>0.0</v>
      </c>
      <c r="E105" s="82">
        <v>0.0</v>
      </c>
      <c r="F105" s="82">
        <v>0.0</v>
      </c>
      <c r="G105" s="81">
        <v>0.0</v>
      </c>
      <c r="H105" s="82">
        <v>0.0</v>
      </c>
      <c r="I105" s="82">
        <v>0.0</v>
      </c>
      <c r="J105" s="82">
        <v>0.0</v>
      </c>
      <c r="K105" s="81">
        <v>0.0</v>
      </c>
      <c r="L105" s="82">
        <v>0.0</v>
      </c>
      <c r="M105" s="82">
        <v>0.0</v>
      </c>
      <c r="N105" s="82">
        <v>0.0</v>
      </c>
      <c r="O105" s="81">
        <v>0.0</v>
      </c>
      <c r="P105" s="82">
        <v>0.0</v>
      </c>
      <c r="Q105" s="82">
        <v>0.0</v>
      </c>
      <c r="R105" s="82">
        <v>0.0</v>
      </c>
      <c r="S105" s="81">
        <v>0.0</v>
      </c>
      <c r="T105" s="82">
        <v>0.0</v>
      </c>
      <c r="U105" s="82">
        <v>0.0</v>
      </c>
      <c r="V105" s="82">
        <v>0.0</v>
      </c>
    </row>
    <row r="106">
      <c r="A106" s="13" t="s">
        <v>242</v>
      </c>
      <c r="B106" s="13" t="s">
        <v>243</v>
      </c>
      <c r="C106" s="81">
        <v>-0.005475158423531954</v>
      </c>
      <c r="D106" s="82">
        <v>-0.005475158423531954</v>
      </c>
      <c r="E106" s="82">
        <v>-0.005475158423531954</v>
      </c>
      <c r="F106" s="82">
        <v>-0.005475158423531954</v>
      </c>
      <c r="G106" s="81">
        <v>-0.005475158423531954</v>
      </c>
      <c r="H106" s="82">
        <v>-0.005475158423531954</v>
      </c>
      <c r="I106" s="82">
        <v>-0.005475158423531954</v>
      </c>
      <c r="J106" s="82">
        <v>-0.005475158423531954</v>
      </c>
      <c r="K106" s="81">
        <v>-0.005475158423531954</v>
      </c>
      <c r="L106" s="82">
        <v>-0.005475158423531954</v>
      </c>
      <c r="M106" s="82">
        <v>-0.005475158423531954</v>
      </c>
      <c r="N106" s="82">
        <v>-0.005475158423531954</v>
      </c>
      <c r="O106" s="81">
        <v>-0.005475158423531954</v>
      </c>
      <c r="P106" s="82">
        <v>-0.005475158423531954</v>
      </c>
      <c r="Q106" s="82">
        <v>-0.005475158423531954</v>
      </c>
      <c r="R106" s="82">
        <v>-0.005475158423531954</v>
      </c>
      <c r="S106" s="81">
        <v>-0.005475158423531954</v>
      </c>
      <c r="T106" s="82">
        <v>-0.005475158423531954</v>
      </c>
      <c r="U106" s="82">
        <v>-0.005475158423531954</v>
      </c>
      <c r="V106" s="82">
        <v>-0.005475158423531954</v>
      </c>
    </row>
    <row r="107">
      <c r="A107" s="13" t="s">
        <v>244</v>
      </c>
      <c r="B107" s="13" t="s">
        <v>245</v>
      </c>
      <c r="C107" s="81">
        <v>0.0</v>
      </c>
      <c r="D107" s="82">
        <v>0.0</v>
      </c>
      <c r="E107" s="82">
        <v>0.0</v>
      </c>
      <c r="F107" s="82">
        <v>0.0</v>
      </c>
      <c r="G107" s="81">
        <v>0.0</v>
      </c>
      <c r="H107" s="82">
        <v>0.0</v>
      </c>
      <c r="I107" s="82">
        <v>0.0</v>
      </c>
      <c r="J107" s="82">
        <v>0.0</v>
      </c>
      <c r="K107" s="81">
        <v>0.0</v>
      </c>
      <c r="L107" s="82">
        <v>0.0</v>
      </c>
      <c r="M107" s="82">
        <v>0.0</v>
      </c>
      <c r="N107" s="82">
        <v>0.0</v>
      </c>
      <c r="O107" s="81">
        <v>0.0</v>
      </c>
      <c r="P107" s="82">
        <v>0.0</v>
      </c>
      <c r="Q107" s="82">
        <v>0.0</v>
      </c>
      <c r="R107" s="82">
        <v>0.0</v>
      </c>
      <c r="S107" s="81">
        <v>0.0</v>
      </c>
      <c r="T107" s="82">
        <v>0.0</v>
      </c>
      <c r="U107" s="82">
        <v>0.0</v>
      </c>
      <c r="V107" s="82">
        <v>0.0</v>
      </c>
    </row>
    <row r="108">
      <c r="A108" s="13" t="s">
        <v>246</v>
      </c>
      <c r="B108" s="13" t="s">
        <v>247</v>
      </c>
      <c r="C108" s="81">
        <v>-1.853217619738546E-4</v>
      </c>
      <c r="D108" s="82">
        <v>-1.853217619738546E-4</v>
      </c>
      <c r="E108" s="82">
        <v>-1.853217619738546E-4</v>
      </c>
      <c r="F108" s="82">
        <v>-1.853217619738546E-4</v>
      </c>
      <c r="G108" s="81">
        <v>-1.853217619738546E-4</v>
      </c>
      <c r="H108" s="82">
        <v>-1.853217619738546E-4</v>
      </c>
      <c r="I108" s="82">
        <v>-1.853217619738546E-4</v>
      </c>
      <c r="J108" s="82">
        <v>-1.853217619738546E-4</v>
      </c>
      <c r="K108" s="81">
        <v>-1.853217619738546E-4</v>
      </c>
      <c r="L108" s="82">
        <v>-1.853217619738546E-4</v>
      </c>
      <c r="M108" s="82">
        <v>-1.853217619738546E-4</v>
      </c>
      <c r="N108" s="82">
        <v>-1.853217619738546E-4</v>
      </c>
      <c r="O108" s="81">
        <v>-1.853217619738546E-4</v>
      </c>
      <c r="P108" s="82">
        <v>-1.853217619738546E-4</v>
      </c>
      <c r="Q108" s="82">
        <v>-1.853217619738546E-4</v>
      </c>
      <c r="R108" s="82">
        <v>-1.853217619738546E-4</v>
      </c>
      <c r="S108" s="81">
        <v>-1.853217619738546E-4</v>
      </c>
      <c r="T108" s="82">
        <v>-1.853217619738546E-4</v>
      </c>
      <c r="U108" s="82">
        <v>-1.853217619738546E-4</v>
      </c>
      <c r="V108" s="82">
        <v>-1.853217619738546E-4</v>
      </c>
    </row>
    <row r="109">
      <c r="A109" s="13" t="s">
        <v>248</v>
      </c>
      <c r="B109" s="13" t="s">
        <v>249</v>
      </c>
      <c r="C109" s="81">
        <v>0.0</v>
      </c>
      <c r="D109" s="82">
        <v>0.0</v>
      </c>
      <c r="E109" s="82">
        <v>0.0</v>
      </c>
      <c r="F109" s="82">
        <v>0.0</v>
      </c>
      <c r="G109" s="81">
        <v>0.0</v>
      </c>
      <c r="H109" s="82">
        <v>0.0</v>
      </c>
      <c r="I109" s="82">
        <v>0.0</v>
      </c>
      <c r="J109" s="82">
        <v>0.0</v>
      </c>
      <c r="K109" s="81">
        <v>0.0</v>
      </c>
      <c r="L109" s="82">
        <v>0.0</v>
      </c>
      <c r="M109" s="82">
        <v>0.0</v>
      </c>
      <c r="N109" s="82">
        <v>0.0</v>
      </c>
      <c r="O109" s="81">
        <v>0.0</v>
      </c>
      <c r="P109" s="82">
        <v>0.0</v>
      </c>
      <c r="Q109" s="82">
        <v>0.0</v>
      </c>
      <c r="R109" s="82">
        <v>0.0</v>
      </c>
      <c r="S109" s="81">
        <v>0.0</v>
      </c>
      <c r="T109" s="82">
        <v>0.0</v>
      </c>
      <c r="U109" s="82">
        <v>0.0</v>
      </c>
      <c r="V109" s="82">
        <v>0.0</v>
      </c>
    </row>
    <row r="110">
      <c r="A110" s="13" t="s">
        <v>250</v>
      </c>
      <c r="B110" s="13" t="s">
        <v>251</v>
      </c>
      <c r="C110" s="81">
        <v>-7.573888718261864E-4</v>
      </c>
      <c r="D110" s="82">
        <v>-7.573888718261864E-4</v>
      </c>
      <c r="E110" s="82">
        <v>-7.573888718261864E-4</v>
      </c>
      <c r="F110" s="82">
        <v>-7.573888718261864E-4</v>
      </c>
      <c r="G110" s="81">
        <v>-7.573888718261864E-4</v>
      </c>
      <c r="H110" s="82">
        <v>-7.573888718261864E-4</v>
      </c>
      <c r="I110" s="82">
        <v>-7.573888718261864E-4</v>
      </c>
      <c r="J110" s="82">
        <v>-7.573888718261864E-4</v>
      </c>
      <c r="K110" s="81">
        <v>-7.573888718261864E-4</v>
      </c>
      <c r="L110" s="82">
        <v>-7.573888718261864E-4</v>
      </c>
      <c r="M110" s="82">
        <v>-7.573888718261864E-4</v>
      </c>
      <c r="N110" s="82">
        <v>-7.573888718261864E-4</v>
      </c>
      <c r="O110" s="81">
        <v>-7.573888718261864E-4</v>
      </c>
      <c r="P110" s="82">
        <v>-7.573888718261864E-4</v>
      </c>
      <c r="Q110" s="82">
        <v>-7.573888718261864E-4</v>
      </c>
      <c r="R110" s="82">
        <v>-7.573888718261864E-4</v>
      </c>
      <c r="S110" s="81">
        <v>-7.573888718261864E-4</v>
      </c>
      <c r="T110" s="82">
        <v>-7.573888718261864E-4</v>
      </c>
      <c r="U110" s="82">
        <v>-7.573888718261864E-4</v>
      </c>
      <c r="V110" s="82">
        <v>-7.573888718261864E-4</v>
      </c>
    </row>
    <row r="111">
      <c r="A111" s="13" t="s">
        <v>252</v>
      </c>
      <c r="B111" s="13" t="s">
        <v>253</v>
      </c>
      <c r="C111" s="81">
        <v>-0.11061725764251518</v>
      </c>
      <c r="D111" s="82">
        <v>-0.11061725764251518</v>
      </c>
      <c r="E111" s="82">
        <v>-0.11061725764251518</v>
      </c>
      <c r="F111" s="82">
        <v>-0.11061725764251518</v>
      </c>
      <c r="G111" s="81">
        <v>-0.11061725764251518</v>
      </c>
      <c r="H111" s="82">
        <v>-0.11061725764251518</v>
      </c>
      <c r="I111" s="82">
        <v>-0.11061725764251518</v>
      </c>
      <c r="J111" s="82">
        <v>-0.11061725764251518</v>
      </c>
      <c r="K111" s="81">
        <v>-0.11061725764251518</v>
      </c>
      <c r="L111" s="82">
        <v>-0.11061725764251518</v>
      </c>
      <c r="M111" s="82">
        <v>-0.11061725764251518</v>
      </c>
      <c r="N111" s="82">
        <v>-0.11061725764251518</v>
      </c>
      <c r="O111" s="81">
        <v>-0.11061725764251518</v>
      </c>
      <c r="P111" s="82">
        <v>-0.11061725764251518</v>
      </c>
      <c r="Q111" s="82">
        <v>-0.11061725764251518</v>
      </c>
      <c r="R111" s="82">
        <v>-0.11061725764251518</v>
      </c>
      <c r="S111" s="81">
        <v>-0.11061725764251518</v>
      </c>
      <c r="T111" s="82">
        <v>-0.11061725764251518</v>
      </c>
      <c r="U111" s="82">
        <v>-0.11061725764251518</v>
      </c>
      <c r="V111" s="82">
        <v>-0.11061725764251518</v>
      </c>
    </row>
    <row r="112">
      <c r="A112" s="13" t="s">
        <v>254</v>
      </c>
      <c r="B112" s="13" t="s">
        <v>255</v>
      </c>
      <c r="C112" s="81">
        <v>0.0</v>
      </c>
      <c r="D112" s="82">
        <v>0.0</v>
      </c>
      <c r="E112" s="82">
        <v>0.0</v>
      </c>
      <c r="F112" s="82">
        <v>0.0</v>
      </c>
      <c r="G112" s="81">
        <v>0.0</v>
      </c>
      <c r="H112" s="82">
        <v>0.0</v>
      </c>
      <c r="I112" s="82">
        <v>0.0</v>
      </c>
      <c r="J112" s="82">
        <v>0.0</v>
      </c>
      <c r="K112" s="81">
        <v>0.0</v>
      </c>
      <c r="L112" s="82">
        <v>0.0</v>
      </c>
      <c r="M112" s="82">
        <v>0.0</v>
      </c>
      <c r="N112" s="82">
        <v>0.0</v>
      </c>
      <c r="O112" s="81">
        <v>0.0</v>
      </c>
      <c r="P112" s="82">
        <v>0.0</v>
      </c>
      <c r="Q112" s="82">
        <v>0.0</v>
      </c>
      <c r="R112" s="82">
        <v>0.0</v>
      </c>
      <c r="S112" s="81">
        <v>0.0</v>
      </c>
      <c r="T112" s="82">
        <v>0.0</v>
      </c>
      <c r="U112" s="82">
        <v>0.0</v>
      </c>
      <c r="V112" s="82">
        <v>0.0</v>
      </c>
    </row>
    <row r="113">
      <c r="A113" s="13" t="s">
        <v>256</v>
      </c>
      <c r="B113" s="13" t="s">
        <v>257</v>
      </c>
      <c r="C113" s="81">
        <v>-0.00687421309372967</v>
      </c>
      <c r="D113" s="82">
        <v>-0.00687421309372967</v>
      </c>
      <c r="E113" s="82">
        <v>-0.00687421309372967</v>
      </c>
      <c r="F113" s="82">
        <v>-0.00687421309372967</v>
      </c>
      <c r="G113" s="81">
        <v>-0.00687421309372967</v>
      </c>
      <c r="H113" s="82">
        <v>-0.00687421309372967</v>
      </c>
      <c r="I113" s="82">
        <v>-0.00687421309372967</v>
      </c>
      <c r="J113" s="82">
        <v>-0.00687421309372967</v>
      </c>
      <c r="K113" s="81">
        <v>-0.00687421309372967</v>
      </c>
      <c r="L113" s="82">
        <v>-0.00687421309372967</v>
      </c>
      <c r="M113" s="82">
        <v>-0.00687421309372967</v>
      </c>
      <c r="N113" s="82">
        <v>-0.00687421309372967</v>
      </c>
      <c r="O113" s="81">
        <v>-0.00687421309372967</v>
      </c>
      <c r="P113" s="82">
        <v>-0.00687421309372967</v>
      </c>
      <c r="Q113" s="82">
        <v>-0.00687421309372967</v>
      </c>
      <c r="R113" s="82">
        <v>-0.00687421309372967</v>
      </c>
      <c r="S113" s="81">
        <v>-0.00687421309372967</v>
      </c>
      <c r="T113" s="82">
        <v>-0.00687421309372967</v>
      </c>
      <c r="U113" s="82">
        <v>-0.00687421309372967</v>
      </c>
      <c r="V113" s="82">
        <v>-0.00687421309372967</v>
      </c>
    </row>
    <row r="114">
      <c r="A114" s="13" t="s">
        <v>258</v>
      </c>
      <c r="B114" s="13" t="s">
        <v>259</v>
      </c>
      <c r="C114" s="81">
        <v>0.0</v>
      </c>
      <c r="D114" s="82">
        <v>0.0</v>
      </c>
      <c r="E114" s="82">
        <v>0.0</v>
      </c>
      <c r="F114" s="82">
        <v>0.0</v>
      </c>
      <c r="G114" s="81">
        <v>0.0</v>
      </c>
      <c r="H114" s="82">
        <v>0.0</v>
      </c>
      <c r="I114" s="82">
        <v>0.0</v>
      </c>
      <c r="J114" s="82">
        <v>0.0</v>
      </c>
      <c r="K114" s="81">
        <v>0.0</v>
      </c>
      <c r="L114" s="82">
        <v>0.0</v>
      </c>
      <c r="M114" s="82">
        <v>0.0</v>
      </c>
      <c r="N114" s="82">
        <v>0.0</v>
      </c>
      <c r="O114" s="81">
        <v>0.0</v>
      </c>
      <c r="P114" s="82">
        <v>0.0</v>
      </c>
      <c r="Q114" s="82">
        <v>0.0</v>
      </c>
      <c r="R114" s="82">
        <v>0.0</v>
      </c>
      <c r="S114" s="81">
        <v>0.0</v>
      </c>
      <c r="T114" s="82">
        <v>0.0</v>
      </c>
      <c r="U114" s="82">
        <v>0.0</v>
      </c>
      <c r="V114" s="82">
        <v>0.0</v>
      </c>
    </row>
    <row r="115">
      <c r="A115" s="13" t="s">
        <v>260</v>
      </c>
      <c r="B115" s="13" t="s">
        <v>261</v>
      </c>
      <c r="C115" s="81">
        <v>-1.5352627533827594E-5</v>
      </c>
      <c r="D115" s="82">
        <v>-1.5352627533827594E-5</v>
      </c>
      <c r="E115" s="82">
        <v>-1.5352627533827594E-5</v>
      </c>
      <c r="F115" s="82">
        <v>-1.5352627533827594E-5</v>
      </c>
      <c r="G115" s="81">
        <v>-1.5352627533827594E-5</v>
      </c>
      <c r="H115" s="82">
        <v>-1.5352627533827594E-5</v>
      </c>
      <c r="I115" s="82">
        <v>-1.5352627533827594E-5</v>
      </c>
      <c r="J115" s="82">
        <v>-1.5352627533827594E-5</v>
      </c>
      <c r="K115" s="81">
        <v>-1.5352627533827594E-5</v>
      </c>
      <c r="L115" s="82">
        <v>-1.5352627533827594E-5</v>
      </c>
      <c r="M115" s="82">
        <v>-1.5352627533827594E-5</v>
      </c>
      <c r="N115" s="82">
        <v>-1.5352627533827594E-5</v>
      </c>
      <c r="O115" s="81">
        <v>-1.5352627533827594E-5</v>
      </c>
      <c r="P115" s="82">
        <v>-1.5352627533827594E-5</v>
      </c>
      <c r="Q115" s="82">
        <v>-1.5352627533827594E-5</v>
      </c>
      <c r="R115" s="82">
        <v>-1.5352627533827594E-5</v>
      </c>
      <c r="S115" s="81">
        <v>-1.5352627533827594E-5</v>
      </c>
      <c r="T115" s="82">
        <v>-1.5352627533827594E-5</v>
      </c>
      <c r="U115" s="82">
        <v>-1.5352627533827594E-5</v>
      </c>
      <c r="V115" s="82">
        <v>-1.5352627533827594E-5</v>
      </c>
    </row>
    <row r="116">
      <c r="A116" s="13" t="s">
        <v>262</v>
      </c>
      <c r="B116" s="13" t="s">
        <v>263</v>
      </c>
      <c r="C116" s="81">
        <v>0.0</v>
      </c>
      <c r="D116" s="82">
        <v>0.0</v>
      </c>
      <c r="E116" s="82">
        <v>0.0</v>
      </c>
      <c r="F116" s="82">
        <v>0.0</v>
      </c>
      <c r="G116" s="81">
        <v>0.0</v>
      </c>
      <c r="H116" s="82">
        <v>0.0</v>
      </c>
      <c r="I116" s="82">
        <v>0.0</v>
      </c>
      <c r="J116" s="82">
        <v>0.0</v>
      </c>
      <c r="K116" s="81">
        <v>0.0</v>
      </c>
      <c r="L116" s="82">
        <v>0.0</v>
      </c>
      <c r="M116" s="82">
        <v>0.0</v>
      </c>
      <c r="N116" s="82">
        <v>0.0</v>
      </c>
      <c r="O116" s="81">
        <v>0.0</v>
      </c>
      <c r="P116" s="82">
        <v>0.0</v>
      </c>
      <c r="Q116" s="82">
        <v>0.0</v>
      </c>
      <c r="R116" s="82">
        <v>0.0</v>
      </c>
      <c r="S116" s="81">
        <v>0.0</v>
      </c>
      <c r="T116" s="82">
        <v>0.0</v>
      </c>
      <c r="U116" s="82">
        <v>0.0</v>
      </c>
      <c r="V116" s="82">
        <v>0.0</v>
      </c>
    </row>
    <row r="117">
      <c r="A117" s="13" t="s">
        <v>264</v>
      </c>
      <c r="B117" s="13" t="s">
        <v>265</v>
      </c>
      <c r="C117" s="81">
        <v>-5.331268770963455E-5</v>
      </c>
      <c r="D117" s="82">
        <v>-5.331268770963455E-5</v>
      </c>
      <c r="E117" s="82">
        <v>-5.331268770963455E-5</v>
      </c>
      <c r="F117" s="82">
        <v>-5.331268770963455E-5</v>
      </c>
      <c r="G117" s="81">
        <v>-5.331268770963455E-5</v>
      </c>
      <c r="H117" s="82">
        <v>-5.331268770963455E-5</v>
      </c>
      <c r="I117" s="82">
        <v>-5.331268770963455E-5</v>
      </c>
      <c r="J117" s="82">
        <v>-5.331268770963455E-5</v>
      </c>
      <c r="K117" s="81">
        <v>-5.331268770963455E-5</v>
      </c>
      <c r="L117" s="82">
        <v>-5.331268770963455E-5</v>
      </c>
      <c r="M117" s="82">
        <v>-5.331268770963455E-5</v>
      </c>
      <c r="N117" s="82">
        <v>-5.331268770963455E-5</v>
      </c>
      <c r="O117" s="81">
        <v>-5.331268770963455E-5</v>
      </c>
      <c r="P117" s="82">
        <v>-5.331268770963455E-5</v>
      </c>
      <c r="Q117" s="82">
        <v>-5.331268770963455E-5</v>
      </c>
      <c r="R117" s="82">
        <v>-5.331268770963455E-5</v>
      </c>
      <c r="S117" s="81">
        <v>-5.331268770963455E-5</v>
      </c>
      <c r="T117" s="82">
        <v>-5.331268770963455E-5</v>
      </c>
      <c r="U117" s="82">
        <v>-5.331268770963455E-5</v>
      </c>
      <c r="V117" s="82">
        <v>-5.331268770963455E-5</v>
      </c>
    </row>
    <row r="118">
      <c r="A118" s="13" t="s">
        <v>268</v>
      </c>
      <c r="B118" s="13" t="s">
        <v>269</v>
      </c>
      <c r="C118" s="81">
        <v>0.0</v>
      </c>
      <c r="D118" s="82">
        <v>0.0</v>
      </c>
      <c r="E118" s="82">
        <v>0.0</v>
      </c>
      <c r="F118" s="82">
        <v>0.0</v>
      </c>
      <c r="G118" s="81">
        <v>0.0</v>
      </c>
      <c r="H118" s="82">
        <v>0.0</v>
      </c>
      <c r="I118" s="82">
        <v>0.0</v>
      </c>
      <c r="J118" s="82">
        <v>0.0</v>
      </c>
      <c r="K118" s="81">
        <v>0.0</v>
      </c>
      <c r="L118" s="82">
        <v>0.0</v>
      </c>
      <c r="M118" s="82">
        <v>0.0</v>
      </c>
      <c r="N118" s="82">
        <v>0.0</v>
      </c>
      <c r="O118" s="81">
        <v>0.0</v>
      </c>
      <c r="P118" s="82">
        <v>0.0</v>
      </c>
      <c r="Q118" s="82">
        <v>0.0</v>
      </c>
      <c r="R118" s="82">
        <v>0.0</v>
      </c>
      <c r="S118" s="81">
        <v>0.0</v>
      </c>
      <c r="T118" s="82">
        <v>0.0</v>
      </c>
      <c r="U118" s="82">
        <v>0.0</v>
      </c>
      <c r="V118" s="82">
        <v>0.0</v>
      </c>
    </row>
    <row r="119">
      <c r="A119" s="13" t="s">
        <v>270</v>
      </c>
      <c r="B119" s="13" t="s">
        <v>271</v>
      </c>
      <c r="C119" s="81">
        <v>-0.05057983374366451</v>
      </c>
      <c r="D119" s="82">
        <v>-0.05057983374366451</v>
      </c>
      <c r="E119" s="82">
        <v>-0.05057983374366451</v>
      </c>
      <c r="F119" s="82">
        <v>-0.05057983374366451</v>
      </c>
      <c r="G119" s="81">
        <v>-0.05057983374366451</v>
      </c>
      <c r="H119" s="82">
        <v>-0.05057983374366451</v>
      </c>
      <c r="I119" s="82">
        <v>-0.05057983374366451</v>
      </c>
      <c r="J119" s="82">
        <v>-0.05057983374366451</v>
      </c>
      <c r="K119" s="81">
        <v>-0.05057983374366451</v>
      </c>
      <c r="L119" s="82">
        <v>-0.05057983374366451</v>
      </c>
      <c r="M119" s="82">
        <v>-0.05057983374366451</v>
      </c>
      <c r="N119" s="82">
        <v>-0.05057983374366451</v>
      </c>
      <c r="O119" s="81">
        <v>-0.05057983374366451</v>
      </c>
      <c r="P119" s="82">
        <v>-0.05057983374366451</v>
      </c>
      <c r="Q119" s="82">
        <v>-0.05057983374366451</v>
      </c>
      <c r="R119" s="82">
        <v>-0.05057983374366451</v>
      </c>
      <c r="S119" s="81">
        <v>-0.05057983374366451</v>
      </c>
      <c r="T119" s="82">
        <v>-0.05057983374366451</v>
      </c>
      <c r="U119" s="82">
        <v>-0.05057983374366451</v>
      </c>
      <c r="V119" s="82">
        <v>-0.05057983374366451</v>
      </c>
    </row>
    <row r="120">
      <c r="A120" s="13" t="s">
        <v>272</v>
      </c>
      <c r="B120" s="13" t="s">
        <v>273</v>
      </c>
      <c r="C120" s="81">
        <v>0.0</v>
      </c>
      <c r="D120" s="82">
        <v>0.0</v>
      </c>
      <c r="E120" s="82">
        <v>0.0</v>
      </c>
      <c r="F120" s="82">
        <v>0.0</v>
      </c>
      <c r="G120" s="81">
        <v>0.0</v>
      </c>
      <c r="H120" s="82">
        <v>0.0</v>
      </c>
      <c r="I120" s="82">
        <v>0.0</v>
      </c>
      <c r="J120" s="82">
        <v>0.0</v>
      </c>
      <c r="K120" s="81">
        <v>0.0</v>
      </c>
      <c r="L120" s="82">
        <v>0.0</v>
      </c>
      <c r="M120" s="82">
        <v>0.0</v>
      </c>
      <c r="N120" s="82">
        <v>0.0</v>
      </c>
      <c r="O120" s="81">
        <v>0.0</v>
      </c>
      <c r="P120" s="82">
        <v>0.0</v>
      </c>
      <c r="Q120" s="82">
        <v>0.0</v>
      </c>
      <c r="R120" s="82">
        <v>0.0</v>
      </c>
      <c r="S120" s="81">
        <v>0.0</v>
      </c>
      <c r="T120" s="82">
        <v>0.0</v>
      </c>
      <c r="U120" s="82">
        <v>0.0</v>
      </c>
      <c r="V120" s="82">
        <v>0.0</v>
      </c>
    </row>
    <row r="121">
      <c r="A121" s="13" t="s">
        <v>274</v>
      </c>
      <c r="B121" s="13" t="s">
        <v>275</v>
      </c>
      <c r="C121" s="81">
        <v>-1.2202767781103076E-4</v>
      </c>
      <c r="D121" s="82">
        <v>-1.2202767781103076E-4</v>
      </c>
      <c r="E121" s="82">
        <v>-1.2202767781103076E-4</v>
      </c>
      <c r="F121" s="82">
        <v>-1.2202767781103076E-4</v>
      </c>
      <c r="G121" s="81">
        <v>-1.2202767781103076E-4</v>
      </c>
      <c r="H121" s="82">
        <v>-1.2202767781103076E-4</v>
      </c>
      <c r="I121" s="82">
        <v>-1.2202767781103076E-4</v>
      </c>
      <c r="J121" s="82">
        <v>-1.2202767781103076E-4</v>
      </c>
      <c r="K121" s="81">
        <v>-1.2202767781103076E-4</v>
      </c>
      <c r="L121" s="82">
        <v>-1.2202767781103076E-4</v>
      </c>
      <c r="M121" s="82">
        <v>-1.2202767781103076E-4</v>
      </c>
      <c r="N121" s="82">
        <v>-1.2202767781103076E-4</v>
      </c>
      <c r="O121" s="81">
        <v>-1.2202767781103076E-4</v>
      </c>
      <c r="P121" s="82">
        <v>-1.2202767781103076E-4</v>
      </c>
      <c r="Q121" s="82">
        <v>-1.2202767781103076E-4</v>
      </c>
      <c r="R121" s="82">
        <v>-1.2202767781103076E-4</v>
      </c>
      <c r="S121" s="81">
        <v>-1.2202767781103076E-4</v>
      </c>
      <c r="T121" s="82">
        <v>-1.2202767781103076E-4</v>
      </c>
      <c r="U121" s="82">
        <v>-1.2202767781103076E-4</v>
      </c>
      <c r="V121" s="82">
        <v>-1.2202767781103076E-4</v>
      </c>
    </row>
    <row r="122">
      <c r="A122" s="13" t="s">
        <v>276</v>
      </c>
      <c r="B122" s="13" t="s">
        <v>277</v>
      </c>
      <c r="C122" s="81">
        <v>0.0</v>
      </c>
      <c r="D122" s="82">
        <v>0.0</v>
      </c>
      <c r="E122" s="82">
        <v>0.0</v>
      </c>
      <c r="F122" s="82">
        <v>0.0</v>
      </c>
      <c r="G122" s="81">
        <v>0.0</v>
      </c>
      <c r="H122" s="82">
        <v>0.0</v>
      </c>
      <c r="I122" s="82">
        <v>0.0</v>
      </c>
      <c r="J122" s="82">
        <v>0.0</v>
      </c>
      <c r="K122" s="81">
        <v>0.0</v>
      </c>
      <c r="L122" s="82">
        <v>0.0</v>
      </c>
      <c r="M122" s="82">
        <v>0.0</v>
      </c>
      <c r="N122" s="82">
        <v>0.0</v>
      </c>
      <c r="O122" s="81">
        <v>0.0</v>
      </c>
      <c r="P122" s="82">
        <v>0.0</v>
      </c>
      <c r="Q122" s="82">
        <v>0.0</v>
      </c>
      <c r="R122" s="82">
        <v>0.0</v>
      </c>
      <c r="S122" s="81">
        <v>0.0</v>
      </c>
      <c r="T122" s="82">
        <v>0.0</v>
      </c>
      <c r="U122" s="82">
        <v>0.0</v>
      </c>
      <c r="V122" s="82">
        <v>0.0</v>
      </c>
    </row>
    <row r="123">
      <c r="A123" s="13" t="s">
        <v>278</v>
      </c>
      <c r="B123" s="13" t="s">
        <v>279</v>
      </c>
      <c r="C123" s="81">
        <v>-9.774157951620386E-7</v>
      </c>
      <c r="D123" s="82">
        <v>-9.774157951620386E-7</v>
      </c>
      <c r="E123" s="82">
        <v>-9.774157951620386E-7</v>
      </c>
      <c r="F123" s="82">
        <v>-9.774157951620386E-7</v>
      </c>
      <c r="G123" s="81">
        <v>-9.774157951620386E-7</v>
      </c>
      <c r="H123" s="82">
        <v>-9.774157951620386E-7</v>
      </c>
      <c r="I123" s="82">
        <v>-9.774157951620386E-7</v>
      </c>
      <c r="J123" s="82">
        <v>-9.774157951620386E-7</v>
      </c>
      <c r="K123" s="81">
        <v>-9.774157951620386E-7</v>
      </c>
      <c r="L123" s="82">
        <v>-9.774157951620386E-7</v>
      </c>
      <c r="M123" s="82">
        <v>-9.774157951620386E-7</v>
      </c>
      <c r="N123" s="82">
        <v>-9.774157951620386E-7</v>
      </c>
      <c r="O123" s="81">
        <v>-9.774157951620386E-7</v>
      </c>
      <c r="P123" s="82">
        <v>-9.774157951620386E-7</v>
      </c>
      <c r="Q123" s="82">
        <v>-9.774157951620386E-7</v>
      </c>
      <c r="R123" s="82">
        <v>-9.774157951620386E-7</v>
      </c>
      <c r="S123" s="81">
        <v>-9.774157951620386E-7</v>
      </c>
      <c r="T123" s="82">
        <v>-9.774157951620386E-7</v>
      </c>
      <c r="U123" s="82">
        <v>-9.774157951620386E-7</v>
      </c>
      <c r="V123" s="82">
        <v>-9.774157951620386E-7</v>
      </c>
    </row>
    <row r="124">
      <c r="A124" s="13" t="s">
        <v>280</v>
      </c>
      <c r="B124" s="13" t="s">
        <v>327</v>
      </c>
      <c r="C124" s="81">
        <v>0.0</v>
      </c>
      <c r="D124" s="82">
        <v>0.0</v>
      </c>
      <c r="E124" s="82">
        <v>0.0</v>
      </c>
      <c r="F124" s="82">
        <v>0.0</v>
      </c>
      <c r="G124" s="81">
        <v>0.0</v>
      </c>
      <c r="H124" s="82">
        <v>0.0</v>
      </c>
      <c r="I124" s="82">
        <v>0.0</v>
      </c>
      <c r="J124" s="82">
        <v>0.0</v>
      </c>
      <c r="K124" s="81">
        <v>0.0</v>
      </c>
      <c r="L124" s="82">
        <v>0.0</v>
      </c>
      <c r="M124" s="82">
        <v>0.0</v>
      </c>
      <c r="N124" s="82">
        <v>0.0</v>
      </c>
      <c r="O124" s="81">
        <v>0.0</v>
      </c>
      <c r="P124" s="82">
        <v>0.0</v>
      </c>
      <c r="Q124" s="82">
        <v>0.0</v>
      </c>
      <c r="R124" s="82">
        <v>0.0</v>
      </c>
      <c r="S124" s="81">
        <v>0.0</v>
      </c>
      <c r="T124" s="82">
        <v>0.0</v>
      </c>
      <c r="U124" s="82">
        <v>0.0</v>
      </c>
      <c r="V124" s="82">
        <v>0.0</v>
      </c>
    </row>
    <row r="125">
      <c r="A125" s="13" t="s">
        <v>282</v>
      </c>
      <c r="B125" s="13" t="s">
        <v>283</v>
      </c>
      <c r="C125" s="81">
        <v>-1.1462387084086543E-5</v>
      </c>
      <c r="D125" s="82">
        <v>-1.1462387084086543E-5</v>
      </c>
      <c r="E125" s="82">
        <v>-1.1462387084086543E-5</v>
      </c>
      <c r="F125" s="82">
        <v>-1.1462387084086543E-5</v>
      </c>
      <c r="G125" s="81">
        <v>-1.1462387084086543E-5</v>
      </c>
      <c r="H125" s="82">
        <v>-1.1462387084086543E-5</v>
      </c>
      <c r="I125" s="82">
        <v>-1.1462387084086543E-5</v>
      </c>
      <c r="J125" s="82">
        <v>-1.1462387084086543E-5</v>
      </c>
      <c r="K125" s="81">
        <v>-1.1462387084086543E-5</v>
      </c>
      <c r="L125" s="82">
        <v>-1.1462387084086543E-5</v>
      </c>
      <c r="M125" s="82">
        <v>-1.1462387084086543E-5</v>
      </c>
      <c r="N125" s="82">
        <v>-1.1462387084086543E-5</v>
      </c>
      <c r="O125" s="81">
        <v>-1.1462387084086543E-5</v>
      </c>
      <c r="P125" s="82">
        <v>-1.1462387084086543E-5</v>
      </c>
      <c r="Q125" s="82">
        <v>-1.1462387084086543E-5</v>
      </c>
      <c r="R125" s="82">
        <v>-1.1462387084086543E-5</v>
      </c>
      <c r="S125" s="81">
        <v>-1.1462387084086543E-5</v>
      </c>
      <c r="T125" s="82">
        <v>-1.1462387084086543E-5</v>
      </c>
      <c r="U125" s="82">
        <v>-1.1462387084086543E-5</v>
      </c>
      <c r="V125" s="82">
        <v>-1.1462387084086543E-5</v>
      </c>
    </row>
    <row r="126">
      <c r="A126" s="13" t="s">
        <v>284</v>
      </c>
      <c r="B126" s="13" t="s">
        <v>285</v>
      </c>
      <c r="C126" s="81">
        <v>-0.008012065765001939</v>
      </c>
      <c r="D126" s="82">
        <v>-0.008012065765001939</v>
      </c>
      <c r="E126" s="82">
        <v>-0.008012065765001939</v>
      </c>
      <c r="F126" s="82">
        <v>-0.008012065765001939</v>
      </c>
      <c r="G126" s="81">
        <v>-0.008012065765001939</v>
      </c>
      <c r="H126" s="82">
        <v>-0.008012065765001939</v>
      </c>
      <c r="I126" s="82">
        <v>-0.008012065765001939</v>
      </c>
      <c r="J126" s="82">
        <v>-0.008012065765001939</v>
      </c>
      <c r="K126" s="81">
        <v>-0.008012065765001939</v>
      </c>
      <c r="L126" s="82">
        <v>-0.008012065765001939</v>
      </c>
      <c r="M126" s="82">
        <v>-0.008012065765001939</v>
      </c>
      <c r="N126" s="82">
        <v>-0.008012065765001939</v>
      </c>
      <c r="O126" s="81">
        <v>-0.008012065765001939</v>
      </c>
      <c r="P126" s="82">
        <v>-0.008012065765001939</v>
      </c>
      <c r="Q126" s="82">
        <v>-0.008012065765001939</v>
      </c>
      <c r="R126" s="82">
        <v>-0.008012065765001939</v>
      </c>
      <c r="S126" s="81">
        <v>-0.008012065765001939</v>
      </c>
      <c r="T126" s="82">
        <v>-0.008012065765001939</v>
      </c>
      <c r="U126" s="82">
        <v>-0.008012065765001939</v>
      </c>
      <c r="V126" s="82">
        <v>-0.008012065765001939</v>
      </c>
    </row>
    <row r="127">
      <c r="A127" s="13" t="s">
        <v>286</v>
      </c>
      <c r="B127" s="13" t="s">
        <v>287</v>
      </c>
      <c r="C127" s="81">
        <v>0.0</v>
      </c>
      <c r="D127" s="82">
        <v>0.0</v>
      </c>
      <c r="E127" s="82">
        <v>0.0</v>
      </c>
      <c r="F127" s="82">
        <v>0.0</v>
      </c>
      <c r="G127" s="81">
        <v>0.0</v>
      </c>
      <c r="H127" s="82">
        <v>0.0</v>
      </c>
      <c r="I127" s="82">
        <v>0.0</v>
      </c>
      <c r="J127" s="82">
        <v>0.0</v>
      </c>
      <c r="K127" s="81">
        <v>0.0</v>
      </c>
      <c r="L127" s="82">
        <v>0.0</v>
      </c>
      <c r="M127" s="82">
        <v>0.0</v>
      </c>
      <c r="N127" s="82">
        <v>0.0</v>
      </c>
      <c r="O127" s="81">
        <v>0.0</v>
      </c>
      <c r="P127" s="82">
        <v>0.0</v>
      </c>
      <c r="Q127" s="82">
        <v>0.0</v>
      </c>
      <c r="R127" s="82">
        <v>0.0</v>
      </c>
      <c r="S127" s="81">
        <v>0.0</v>
      </c>
      <c r="T127" s="82">
        <v>0.0</v>
      </c>
      <c r="U127" s="82">
        <v>0.0</v>
      </c>
      <c r="V127" s="82">
        <v>0.0</v>
      </c>
    </row>
    <row r="128">
      <c r="A128" s="13" t="s">
        <v>288</v>
      </c>
      <c r="B128" s="13" t="s">
        <v>289</v>
      </c>
      <c r="C128" s="81">
        <v>0.0</v>
      </c>
      <c r="D128" s="82">
        <v>0.0</v>
      </c>
      <c r="E128" s="82">
        <v>0.0</v>
      </c>
      <c r="F128" s="82">
        <v>0.0</v>
      </c>
      <c r="G128" s="81">
        <v>0.0</v>
      </c>
      <c r="H128" s="82">
        <v>0.0</v>
      </c>
      <c r="I128" s="82">
        <v>0.0</v>
      </c>
      <c r="J128" s="82">
        <v>0.0</v>
      </c>
      <c r="K128" s="81">
        <v>0.0</v>
      </c>
      <c r="L128" s="82">
        <v>0.0</v>
      </c>
      <c r="M128" s="82">
        <v>0.0</v>
      </c>
      <c r="N128" s="82">
        <v>0.0</v>
      </c>
      <c r="O128" s="81">
        <v>0.0</v>
      </c>
      <c r="P128" s="82">
        <v>0.0</v>
      </c>
      <c r="Q128" s="82">
        <v>0.0</v>
      </c>
      <c r="R128" s="82">
        <v>0.0</v>
      </c>
      <c r="S128" s="81">
        <v>0.0</v>
      </c>
      <c r="T128" s="82">
        <v>0.0</v>
      </c>
      <c r="U128" s="82">
        <v>0.0</v>
      </c>
      <c r="V128" s="82">
        <v>0.0</v>
      </c>
    </row>
    <row r="129">
      <c r="A129" s="13" t="s">
        <v>290</v>
      </c>
      <c r="B129" s="13" t="s">
        <v>291</v>
      </c>
      <c r="C129" s="81">
        <v>0.0</v>
      </c>
      <c r="D129" s="82">
        <v>0.0</v>
      </c>
      <c r="E129" s="82">
        <v>0.0</v>
      </c>
      <c r="F129" s="82">
        <v>0.0</v>
      </c>
      <c r="G129" s="81">
        <v>0.0</v>
      </c>
      <c r="H129" s="82">
        <v>0.0</v>
      </c>
      <c r="I129" s="82">
        <v>0.0</v>
      </c>
      <c r="J129" s="82">
        <v>0.0</v>
      </c>
      <c r="K129" s="81">
        <v>0.0</v>
      </c>
      <c r="L129" s="82">
        <v>0.0</v>
      </c>
      <c r="M129" s="82">
        <v>0.0</v>
      </c>
      <c r="N129" s="82">
        <v>0.0</v>
      </c>
      <c r="O129" s="81">
        <v>0.0</v>
      </c>
      <c r="P129" s="82">
        <v>0.0</v>
      </c>
      <c r="Q129" s="82">
        <v>0.0</v>
      </c>
      <c r="R129" s="82">
        <v>0.0</v>
      </c>
      <c r="S129" s="81">
        <v>0.0</v>
      </c>
      <c r="T129" s="82">
        <v>0.0</v>
      </c>
      <c r="U129" s="82">
        <v>0.0</v>
      </c>
      <c r="V129" s="82">
        <v>0.0</v>
      </c>
    </row>
    <row r="130">
      <c r="A130" s="13" t="s">
        <v>292</v>
      </c>
      <c r="B130" s="13" t="s">
        <v>293</v>
      </c>
      <c r="C130" s="81">
        <v>-0.023690522805213717</v>
      </c>
      <c r="D130" s="82">
        <v>-0.023690522805213717</v>
      </c>
      <c r="E130" s="82">
        <v>-0.023690522805213717</v>
      </c>
      <c r="F130" s="82">
        <v>-0.023690522805213717</v>
      </c>
      <c r="G130" s="81">
        <v>-0.023690522805213717</v>
      </c>
      <c r="H130" s="82">
        <v>-0.023690522805213717</v>
      </c>
      <c r="I130" s="82">
        <v>-0.023690522805213717</v>
      </c>
      <c r="J130" s="82">
        <v>-0.023690522805213717</v>
      </c>
      <c r="K130" s="81">
        <v>-0.023690522805213717</v>
      </c>
      <c r="L130" s="82">
        <v>-0.023690522805213717</v>
      </c>
      <c r="M130" s="82">
        <v>-0.023690522805213717</v>
      </c>
      <c r="N130" s="82">
        <v>-0.023690522805213717</v>
      </c>
      <c r="O130" s="81">
        <v>-0.023690522805213717</v>
      </c>
      <c r="P130" s="82">
        <v>-0.023690522805213717</v>
      </c>
      <c r="Q130" s="82">
        <v>-0.023690522805213717</v>
      </c>
      <c r="R130" s="82">
        <v>-0.023690522805213717</v>
      </c>
      <c r="S130" s="81">
        <v>-0.023690522805213717</v>
      </c>
      <c r="T130" s="82">
        <v>-0.023690522805213717</v>
      </c>
      <c r="U130" s="82">
        <v>-0.023690522805213717</v>
      </c>
      <c r="V130" s="82">
        <v>-0.023690522805213717</v>
      </c>
    </row>
    <row r="131">
      <c r="A131" s="13" t="s">
        <v>294</v>
      </c>
      <c r="B131" s="13" t="s">
        <v>295</v>
      </c>
      <c r="C131" s="81">
        <v>0.0</v>
      </c>
      <c r="D131" s="82">
        <v>0.0</v>
      </c>
      <c r="E131" s="82">
        <v>0.0</v>
      </c>
      <c r="F131" s="82">
        <v>0.0</v>
      </c>
      <c r="G131" s="81">
        <v>0.0</v>
      </c>
      <c r="H131" s="82">
        <v>0.0</v>
      </c>
      <c r="I131" s="82">
        <v>0.0</v>
      </c>
      <c r="J131" s="82">
        <v>0.0</v>
      </c>
      <c r="K131" s="81">
        <v>0.0</v>
      </c>
      <c r="L131" s="82">
        <v>0.0</v>
      </c>
      <c r="M131" s="82">
        <v>0.0</v>
      </c>
      <c r="N131" s="82">
        <v>0.0</v>
      </c>
      <c r="O131" s="81">
        <v>0.0</v>
      </c>
      <c r="P131" s="82">
        <v>0.0</v>
      </c>
      <c r="Q131" s="82">
        <v>0.0</v>
      </c>
      <c r="R131" s="82">
        <v>0.0</v>
      </c>
      <c r="S131" s="81">
        <v>0.0</v>
      </c>
      <c r="T131" s="82">
        <v>0.0</v>
      </c>
      <c r="U131" s="82">
        <v>0.0</v>
      </c>
      <c r="V131" s="82">
        <v>0.0</v>
      </c>
    </row>
    <row r="132">
      <c r="A132" s="13" t="s">
        <v>296</v>
      </c>
      <c r="B132" s="13" t="s">
        <v>297</v>
      </c>
      <c r="C132" s="81">
        <v>-0.003529547741662473</v>
      </c>
      <c r="D132" s="82">
        <v>-0.003529547741662473</v>
      </c>
      <c r="E132" s="82">
        <v>-0.003529547741662473</v>
      </c>
      <c r="F132" s="82">
        <v>-0.003529547741662473</v>
      </c>
      <c r="G132" s="81">
        <v>-0.003529547741662473</v>
      </c>
      <c r="H132" s="82">
        <v>-0.003529547741662473</v>
      </c>
      <c r="I132" s="82">
        <v>-0.003529547741662473</v>
      </c>
      <c r="J132" s="82">
        <v>-0.003529547741662473</v>
      </c>
      <c r="K132" s="81">
        <v>-0.003529547741662473</v>
      </c>
      <c r="L132" s="82">
        <v>-0.003529547741662473</v>
      </c>
      <c r="M132" s="82">
        <v>-0.003529547741662473</v>
      </c>
      <c r="N132" s="82">
        <v>-0.003529547741662473</v>
      </c>
      <c r="O132" s="81">
        <v>-0.003529547741662473</v>
      </c>
      <c r="P132" s="82">
        <v>-0.003529547741662473</v>
      </c>
      <c r="Q132" s="82">
        <v>-0.003529547741662473</v>
      </c>
      <c r="R132" s="82">
        <v>-0.003529547741662473</v>
      </c>
      <c r="S132" s="81">
        <v>-0.003529547741662473</v>
      </c>
      <c r="T132" s="82">
        <v>-0.003529547741662473</v>
      </c>
      <c r="U132" s="82">
        <v>-0.003529547741662473</v>
      </c>
      <c r="V132" s="82">
        <v>-0.003529547741662473</v>
      </c>
    </row>
    <row r="133">
      <c r="A133" s="13" t="s">
        <v>298</v>
      </c>
      <c r="B133" s="13" t="s">
        <v>299</v>
      </c>
      <c r="C133" s="81">
        <v>-0.03192473190482047</v>
      </c>
      <c r="D133" s="82">
        <v>-0.03192473190482047</v>
      </c>
      <c r="E133" s="82">
        <v>-0.03192473190482047</v>
      </c>
      <c r="F133" s="82">
        <v>-0.03192473190482047</v>
      </c>
      <c r="G133" s="81">
        <v>-0.03192473190482047</v>
      </c>
      <c r="H133" s="82">
        <v>-0.03192473190482047</v>
      </c>
      <c r="I133" s="82">
        <v>-0.03192473190482047</v>
      </c>
      <c r="J133" s="82">
        <v>-0.03192473190482047</v>
      </c>
      <c r="K133" s="81">
        <v>-0.03192473190482047</v>
      </c>
      <c r="L133" s="82">
        <v>-0.03192473190482047</v>
      </c>
      <c r="M133" s="82">
        <v>-0.03192473190482047</v>
      </c>
      <c r="N133" s="82">
        <v>-0.03192473190482047</v>
      </c>
      <c r="O133" s="81">
        <v>-0.03192473190482047</v>
      </c>
      <c r="P133" s="82">
        <v>-0.03192473190482047</v>
      </c>
      <c r="Q133" s="82">
        <v>-0.03192473190482047</v>
      </c>
      <c r="R133" s="82">
        <v>-0.03192473190482047</v>
      </c>
      <c r="S133" s="81">
        <v>-0.03192473190482047</v>
      </c>
      <c r="T133" s="82">
        <v>-0.03192473190482047</v>
      </c>
      <c r="U133" s="82">
        <v>-0.03192473190482047</v>
      </c>
      <c r="V133" s="82">
        <v>-0.03192473190482047</v>
      </c>
    </row>
    <row r="134">
      <c r="A134" s="13" t="s">
        <v>300</v>
      </c>
      <c r="B134" s="13" t="s">
        <v>301</v>
      </c>
      <c r="C134" s="81">
        <v>-6.874802475575476E-4</v>
      </c>
      <c r="D134" s="82">
        <v>-6.874802475575476E-4</v>
      </c>
      <c r="E134" s="82">
        <v>-6.874802475575476E-4</v>
      </c>
      <c r="F134" s="82">
        <v>-6.874802475575476E-4</v>
      </c>
      <c r="G134" s="81">
        <v>-6.874802475575476E-4</v>
      </c>
      <c r="H134" s="82">
        <v>-6.874802475575476E-4</v>
      </c>
      <c r="I134" s="82">
        <v>-6.874802475575476E-4</v>
      </c>
      <c r="J134" s="82">
        <v>-6.874802475575476E-4</v>
      </c>
      <c r="K134" s="81">
        <v>-6.874802475575476E-4</v>
      </c>
      <c r="L134" s="82">
        <v>-6.874802475575476E-4</v>
      </c>
      <c r="M134" s="82">
        <v>-6.874802475575476E-4</v>
      </c>
      <c r="N134" s="82">
        <v>-6.874802475575476E-4</v>
      </c>
      <c r="O134" s="81">
        <v>-6.874802475575476E-4</v>
      </c>
      <c r="P134" s="82">
        <v>-6.874802475575476E-4</v>
      </c>
      <c r="Q134" s="82">
        <v>-6.874802475575476E-4</v>
      </c>
      <c r="R134" s="82">
        <v>-6.874802475575476E-4</v>
      </c>
      <c r="S134" s="81">
        <v>-6.874802475575476E-4</v>
      </c>
      <c r="T134" s="82">
        <v>-6.874802475575476E-4</v>
      </c>
      <c r="U134" s="82">
        <v>-6.874802475575476E-4</v>
      </c>
      <c r="V134" s="82">
        <v>-6.874802475575476E-4</v>
      </c>
    </row>
    <row r="135">
      <c r="A135" s="13" t="s">
        <v>302</v>
      </c>
      <c r="B135" s="13" t="s">
        <v>303</v>
      </c>
      <c r="C135" s="81">
        <v>-0.03751012876061728</v>
      </c>
      <c r="D135" s="82">
        <v>-0.03751012876061728</v>
      </c>
      <c r="E135" s="82">
        <v>-0.03751012876061728</v>
      </c>
      <c r="F135" s="82">
        <v>-0.03751012876061728</v>
      </c>
      <c r="G135" s="81">
        <v>-0.03751012876061728</v>
      </c>
      <c r="H135" s="82">
        <v>-0.03751012876061728</v>
      </c>
      <c r="I135" s="82">
        <v>-0.03751012876061728</v>
      </c>
      <c r="J135" s="82">
        <v>-0.03751012876061728</v>
      </c>
      <c r="K135" s="81">
        <v>-0.03751012876061728</v>
      </c>
      <c r="L135" s="82">
        <v>-0.03751012876061728</v>
      </c>
      <c r="M135" s="82">
        <v>-0.03751012876061728</v>
      </c>
      <c r="N135" s="82">
        <v>-0.03751012876061728</v>
      </c>
      <c r="O135" s="81">
        <v>-0.03751012876061728</v>
      </c>
      <c r="P135" s="82">
        <v>-0.03751012876061728</v>
      </c>
      <c r="Q135" s="82">
        <v>-0.03751012876061728</v>
      </c>
      <c r="R135" s="82">
        <v>-0.03751012876061728</v>
      </c>
      <c r="S135" s="81">
        <v>-0.03751012876061728</v>
      </c>
      <c r="T135" s="82">
        <v>-0.03751012876061728</v>
      </c>
      <c r="U135" s="82">
        <v>-0.03751012876061728</v>
      </c>
      <c r="V135" s="82">
        <v>-0.03751012876061728</v>
      </c>
    </row>
    <row r="136">
      <c r="A136" s="13" t="s">
        <v>304</v>
      </c>
      <c r="B136" s="13" t="s">
        <v>305</v>
      </c>
      <c r="C136" s="81">
        <v>-0.013465824177601522</v>
      </c>
      <c r="D136" s="82">
        <v>-0.013465824177601522</v>
      </c>
      <c r="E136" s="82">
        <v>-0.013465824177601522</v>
      </c>
      <c r="F136" s="82">
        <v>-0.013465824177601522</v>
      </c>
      <c r="G136" s="81">
        <v>-0.013465824177601522</v>
      </c>
      <c r="H136" s="82">
        <v>-0.013465824177601522</v>
      </c>
      <c r="I136" s="82">
        <v>-0.013465824177601522</v>
      </c>
      <c r="J136" s="82">
        <v>-0.013465824177601522</v>
      </c>
      <c r="K136" s="81">
        <v>-0.013465824177601522</v>
      </c>
      <c r="L136" s="82">
        <v>-0.013465824177601522</v>
      </c>
      <c r="M136" s="82">
        <v>-0.013465824177601522</v>
      </c>
      <c r="N136" s="82">
        <v>-0.013465824177601522</v>
      </c>
      <c r="O136" s="81">
        <v>-0.013465824177601522</v>
      </c>
      <c r="P136" s="82">
        <v>-0.013465824177601522</v>
      </c>
      <c r="Q136" s="82">
        <v>-0.013465824177601522</v>
      </c>
      <c r="R136" s="82">
        <v>-0.013465824177601522</v>
      </c>
      <c r="S136" s="81">
        <v>-0.013465824177601522</v>
      </c>
      <c r="T136" s="82">
        <v>-0.013465824177601522</v>
      </c>
      <c r="U136" s="82">
        <v>-0.013465824177601522</v>
      </c>
      <c r="V136" s="82">
        <v>-0.013465824177601522</v>
      </c>
    </row>
    <row r="137">
      <c r="A137" s="13" t="s">
        <v>120</v>
      </c>
      <c r="B137" s="13" t="s">
        <v>121</v>
      </c>
      <c r="C137" s="81">
        <v>0.0</v>
      </c>
      <c r="D137" s="82">
        <v>0.0</v>
      </c>
      <c r="E137" s="82">
        <v>0.0</v>
      </c>
      <c r="F137" s="82">
        <v>0.0</v>
      </c>
      <c r="G137" s="81">
        <v>0.0</v>
      </c>
      <c r="H137" s="82">
        <v>0.0</v>
      </c>
      <c r="I137" s="82">
        <v>0.0</v>
      </c>
      <c r="J137" s="82">
        <v>0.0</v>
      </c>
      <c r="K137" s="81">
        <v>0.0</v>
      </c>
      <c r="L137" s="82">
        <v>0.0</v>
      </c>
      <c r="M137" s="82">
        <v>0.0</v>
      </c>
      <c r="N137" s="82">
        <v>0.0</v>
      </c>
      <c r="O137" s="81">
        <v>0.0</v>
      </c>
      <c r="P137" s="82">
        <v>0.0</v>
      </c>
      <c r="Q137" s="82">
        <v>0.0</v>
      </c>
      <c r="R137" s="82">
        <v>0.0</v>
      </c>
      <c r="S137" s="81">
        <v>0.0</v>
      </c>
      <c r="T137" s="82">
        <v>0.0</v>
      </c>
      <c r="U137" s="82">
        <v>0.0</v>
      </c>
      <c r="V137" s="82">
        <v>0.0</v>
      </c>
    </row>
    <row r="138">
      <c r="A138" s="61"/>
      <c r="B138" s="61"/>
      <c r="D138" s="27"/>
      <c r="E138" s="27"/>
      <c r="F138" s="27"/>
      <c r="O138" s="78"/>
      <c r="P138" s="78"/>
      <c r="Q138" s="78"/>
      <c r="R138" s="78"/>
      <c r="S138" s="78"/>
      <c r="T138" s="78"/>
      <c r="U138" s="78"/>
      <c r="V138" s="78"/>
    </row>
    <row r="139">
      <c r="A139" s="61"/>
      <c r="B139" s="61" t="s">
        <v>306</v>
      </c>
      <c r="D139" s="27"/>
      <c r="E139" s="27"/>
      <c r="F139" s="27"/>
      <c r="O139" s="78"/>
      <c r="P139" s="78"/>
      <c r="Q139" s="78"/>
      <c r="R139" s="78"/>
      <c r="S139" s="78"/>
      <c r="T139" s="78"/>
      <c r="U139" s="78"/>
      <c r="V139" s="78"/>
    </row>
    <row r="140">
      <c r="A140" s="61"/>
      <c r="B140" s="61" t="s">
        <v>369</v>
      </c>
      <c r="D140" s="27"/>
      <c r="E140" s="27"/>
      <c r="F140" s="27"/>
      <c r="O140" s="78"/>
      <c r="P140" s="78"/>
      <c r="Q140" s="78"/>
      <c r="R140" s="78"/>
      <c r="S140" s="78"/>
      <c r="T140" s="78"/>
      <c r="U140" s="78"/>
      <c r="V140" s="78"/>
    </row>
    <row r="141">
      <c r="A141" s="61"/>
      <c r="B141" s="61"/>
      <c r="D141" s="27"/>
      <c r="E141" s="27"/>
      <c r="F141" s="27"/>
      <c r="O141" s="78"/>
      <c r="P141" s="78"/>
      <c r="Q141" s="78"/>
      <c r="R141" s="78"/>
      <c r="S141" s="78"/>
      <c r="T141" s="78"/>
      <c r="U141" s="78"/>
      <c r="V141" s="78"/>
    </row>
    <row r="142">
      <c r="A142" s="61"/>
      <c r="B142" s="61"/>
      <c r="D142" s="27"/>
      <c r="E142" s="27"/>
      <c r="F142" s="27"/>
      <c r="O142" s="78"/>
      <c r="P142" s="78"/>
      <c r="Q142" s="78"/>
      <c r="R142" s="78"/>
      <c r="S142" s="78"/>
      <c r="T142" s="78"/>
      <c r="U142" s="78"/>
      <c r="V142" s="78"/>
    </row>
    <row r="143">
      <c r="A143" s="61"/>
      <c r="B143" s="61"/>
      <c r="D143" s="27"/>
      <c r="E143" s="27"/>
      <c r="F143" s="27"/>
      <c r="O143" s="78"/>
      <c r="P143" s="78"/>
      <c r="Q143" s="78"/>
      <c r="R143" s="78"/>
      <c r="S143" s="78"/>
      <c r="T143" s="78"/>
      <c r="U143" s="78"/>
      <c r="V143" s="78"/>
    </row>
    <row r="144">
      <c r="A144" s="61"/>
      <c r="B144" s="61"/>
      <c r="D144" s="27"/>
      <c r="E144" s="27"/>
      <c r="F144" s="27"/>
      <c r="O144" s="78"/>
      <c r="P144" s="78"/>
      <c r="Q144" s="78"/>
      <c r="R144" s="78"/>
      <c r="S144" s="78"/>
      <c r="T144" s="78"/>
      <c r="U144" s="78"/>
      <c r="V144" s="78"/>
    </row>
    <row r="145">
      <c r="A145" s="61"/>
      <c r="B145" s="61"/>
      <c r="D145" s="27"/>
      <c r="E145" s="27"/>
      <c r="F145" s="27"/>
      <c r="O145" s="78"/>
      <c r="P145" s="78"/>
      <c r="Q145" s="78"/>
      <c r="R145" s="78"/>
      <c r="S145" s="78"/>
      <c r="T145" s="78"/>
      <c r="U145" s="78"/>
      <c r="V145" s="78"/>
    </row>
    <row r="146">
      <c r="A146" s="61"/>
      <c r="B146" s="61"/>
      <c r="D146" s="27"/>
      <c r="E146" s="27"/>
      <c r="F146" s="27"/>
      <c r="O146" s="78"/>
      <c r="P146" s="78"/>
      <c r="Q146" s="78"/>
      <c r="R146" s="78"/>
      <c r="S146" s="78"/>
      <c r="T146" s="78"/>
      <c r="U146" s="78"/>
      <c r="V146" s="78"/>
    </row>
    <row r="147">
      <c r="A147" s="61"/>
      <c r="B147" s="61"/>
      <c r="D147" s="27"/>
      <c r="E147" s="27"/>
      <c r="F147" s="27"/>
      <c r="O147" s="78"/>
      <c r="P147" s="78"/>
      <c r="Q147" s="78"/>
      <c r="R147" s="78"/>
      <c r="S147" s="78"/>
      <c r="T147" s="78"/>
      <c r="U147" s="78"/>
      <c r="V147" s="78"/>
    </row>
    <row r="148">
      <c r="A148" s="61"/>
      <c r="B148" s="61"/>
      <c r="D148" s="27"/>
      <c r="E148" s="27"/>
      <c r="F148" s="27"/>
      <c r="O148" s="78"/>
      <c r="P148" s="78"/>
      <c r="Q148" s="78"/>
      <c r="R148" s="78"/>
      <c r="S148" s="78"/>
      <c r="T148" s="78"/>
      <c r="U148" s="78"/>
      <c r="V148" s="78"/>
    </row>
    <row r="149">
      <c r="A149" s="61"/>
      <c r="B149" s="61"/>
      <c r="D149" s="27"/>
      <c r="E149" s="27"/>
      <c r="F149" s="27"/>
      <c r="O149" s="78"/>
      <c r="P149" s="78"/>
      <c r="Q149" s="78"/>
      <c r="R149" s="78"/>
      <c r="S149" s="78"/>
      <c r="T149" s="78"/>
      <c r="U149" s="78"/>
      <c r="V149" s="78"/>
    </row>
    <row r="150">
      <c r="A150" s="61"/>
      <c r="B150" s="61"/>
      <c r="D150" s="27"/>
      <c r="E150" s="27"/>
      <c r="F150" s="27"/>
      <c r="O150" s="78"/>
      <c r="P150" s="78"/>
      <c r="Q150" s="78"/>
      <c r="R150" s="78"/>
      <c r="S150" s="78"/>
      <c r="T150" s="78"/>
      <c r="U150" s="78"/>
      <c r="V150" s="78"/>
    </row>
    <row r="151">
      <c r="A151" s="61"/>
      <c r="B151" s="61"/>
      <c r="D151" s="27"/>
      <c r="E151" s="27"/>
      <c r="F151" s="27"/>
      <c r="O151" s="78"/>
      <c r="P151" s="78"/>
      <c r="Q151" s="78"/>
      <c r="R151" s="78"/>
      <c r="S151" s="78"/>
      <c r="T151" s="78"/>
      <c r="U151" s="78"/>
      <c r="V151" s="78"/>
    </row>
    <row r="152">
      <c r="A152" s="61"/>
      <c r="B152" s="61"/>
      <c r="D152" s="27"/>
      <c r="E152" s="27"/>
      <c r="F152" s="27"/>
      <c r="O152" s="78"/>
      <c r="P152" s="78"/>
      <c r="Q152" s="78"/>
      <c r="R152" s="78"/>
      <c r="S152" s="78"/>
      <c r="T152" s="78"/>
      <c r="U152" s="78"/>
      <c r="V152" s="78"/>
    </row>
    <row r="153">
      <c r="A153" s="61"/>
      <c r="B153" s="61"/>
      <c r="D153" s="27"/>
      <c r="E153" s="27"/>
      <c r="F153" s="27"/>
      <c r="O153" s="78"/>
      <c r="P153" s="78"/>
      <c r="Q153" s="78"/>
      <c r="R153" s="78"/>
      <c r="S153" s="78"/>
      <c r="T153" s="78"/>
      <c r="U153" s="78"/>
      <c r="V153" s="78"/>
    </row>
    <row r="154">
      <c r="A154" s="61"/>
      <c r="B154" s="61"/>
      <c r="D154" s="27"/>
      <c r="E154" s="27"/>
      <c r="F154" s="27"/>
      <c r="O154" s="78"/>
      <c r="P154" s="78"/>
      <c r="Q154" s="78"/>
      <c r="R154" s="78"/>
      <c r="S154" s="78"/>
      <c r="T154" s="78"/>
      <c r="U154" s="78"/>
      <c r="V154" s="78"/>
    </row>
    <row r="155">
      <c r="A155" s="70"/>
      <c r="B155" s="61"/>
      <c r="D155" s="27"/>
      <c r="E155" s="27"/>
      <c r="F155" s="27"/>
      <c r="O155" s="78"/>
      <c r="P155" s="78"/>
      <c r="Q155" s="78"/>
      <c r="R155" s="78"/>
      <c r="S155" s="78"/>
      <c r="T155" s="78"/>
      <c r="U155" s="78"/>
      <c r="V155" s="78"/>
    </row>
    <row r="156">
      <c r="A156" s="61"/>
      <c r="B156" s="61"/>
      <c r="D156" s="27"/>
      <c r="E156" s="27"/>
      <c r="F156" s="27"/>
      <c r="O156" s="78"/>
      <c r="P156" s="78"/>
      <c r="Q156" s="78"/>
      <c r="R156" s="78"/>
      <c r="S156" s="78"/>
      <c r="T156" s="78"/>
      <c r="U156" s="78"/>
      <c r="V156" s="78"/>
    </row>
    <row r="157">
      <c r="A157" s="61"/>
      <c r="B157" s="61"/>
      <c r="D157" s="27"/>
      <c r="E157" s="27"/>
      <c r="F157" s="27"/>
      <c r="O157" s="78"/>
      <c r="P157" s="78"/>
      <c r="Q157" s="78"/>
      <c r="R157" s="78"/>
      <c r="S157" s="78"/>
      <c r="T157" s="78"/>
      <c r="U157" s="78"/>
      <c r="V157" s="78"/>
    </row>
    <row r="158">
      <c r="A158" s="61"/>
      <c r="B158" s="61"/>
      <c r="D158" s="27"/>
      <c r="E158" s="27"/>
      <c r="F158" s="27"/>
      <c r="O158" s="78"/>
      <c r="P158" s="78"/>
      <c r="Q158" s="78"/>
      <c r="R158" s="78"/>
      <c r="S158" s="78"/>
      <c r="T158" s="78"/>
      <c r="U158" s="78"/>
      <c r="V158" s="78"/>
    </row>
    <row r="159">
      <c r="A159" s="61"/>
      <c r="B159" s="61"/>
      <c r="D159" s="27"/>
      <c r="E159" s="27"/>
      <c r="F159" s="27"/>
      <c r="O159" s="78"/>
      <c r="P159" s="78"/>
      <c r="Q159" s="78"/>
      <c r="R159" s="78"/>
      <c r="S159" s="78"/>
      <c r="T159" s="78"/>
      <c r="U159" s="78"/>
      <c r="V159" s="78"/>
    </row>
    <row r="160">
      <c r="A160" s="61"/>
      <c r="B160" s="61"/>
      <c r="D160" s="27"/>
      <c r="E160" s="27"/>
      <c r="F160" s="27"/>
      <c r="O160" s="78"/>
      <c r="P160" s="78"/>
      <c r="Q160" s="78"/>
      <c r="R160" s="78"/>
      <c r="S160" s="78"/>
      <c r="T160" s="78"/>
      <c r="U160" s="78"/>
      <c r="V160" s="78"/>
    </row>
    <row r="161">
      <c r="A161" s="61"/>
      <c r="B161" s="61"/>
      <c r="D161" s="27"/>
      <c r="E161" s="27"/>
      <c r="F161" s="27"/>
      <c r="O161" s="78"/>
      <c r="P161" s="78"/>
      <c r="Q161" s="78"/>
      <c r="R161" s="78"/>
      <c r="S161" s="78"/>
      <c r="T161" s="78"/>
      <c r="U161" s="78"/>
      <c r="V161" s="78"/>
    </row>
    <row r="162">
      <c r="A162" s="61"/>
      <c r="B162" s="61"/>
      <c r="D162" s="27"/>
      <c r="E162" s="27"/>
      <c r="F162" s="27"/>
      <c r="O162" s="78"/>
      <c r="P162" s="78"/>
      <c r="Q162" s="78"/>
      <c r="R162" s="78"/>
      <c r="S162" s="78"/>
      <c r="T162" s="78"/>
      <c r="U162" s="78"/>
      <c r="V162" s="78"/>
    </row>
    <row r="163">
      <c r="A163" s="61"/>
      <c r="B163" s="61"/>
      <c r="D163" s="27"/>
      <c r="E163" s="27"/>
      <c r="F163" s="27"/>
      <c r="O163" s="78"/>
      <c r="P163" s="78"/>
      <c r="Q163" s="78"/>
      <c r="R163" s="78"/>
      <c r="S163" s="78"/>
      <c r="T163" s="78"/>
      <c r="U163" s="78"/>
      <c r="V163" s="78"/>
    </row>
    <row r="164">
      <c r="A164" s="61"/>
      <c r="B164" s="61"/>
      <c r="D164" s="27"/>
      <c r="E164" s="27"/>
      <c r="F164" s="27"/>
      <c r="O164" s="78"/>
      <c r="P164" s="78"/>
      <c r="Q164" s="78"/>
      <c r="R164" s="78"/>
      <c r="S164" s="78"/>
      <c r="T164" s="78"/>
      <c r="U164" s="78"/>
      <c r="V164" s="78"/>
    </row>
    <row r="165">
      <c r="A165" s="61"/>
      <c r="B165" s="61"/>
      <c r="D165" s="27"/>
      <c r="E165" s="27"/>
      <c r="F165" s="27"/>
      <c r="O165" s="78"/>
      <c r="P165" s="78"/>
      <c r="Q165" s="78"/>
      <c r="R165" s="78"/>
      <c r="S165" s="78"/>
      <c r="T165" s="78"/>
      <c r="U165" s="78"/>
      <c r="V165" s="78"/>
    </row>
    <row r="166">
      <c r="A166" s="61"/>
      <c r="B166" s="61"/>
      <c r="D166" s="27"/>
      <c r="E166" s="27"/>
      <c r="F166" s="27"/>
      <c r="O166" s="78"/>
      <c r="P166" s="78"/>
      <c r="Q166" s="78"/>
      <c r="R166" s="78"/>
      <c r="S166" s="78"/>
      <c r="T166" s="78"/>
      <c r="U166" s="78"/>
      <c r="V166" s="78"/>
    </row>
    <row r="167">
      <c r="A167" s="61"/>
      <c r="B167" s="61"/>
      <c r="D167" s="27"/>
      <c r="E167" s="27"/>
      <c r="F167" s="27"/>
      <c r="O167" s="78"/>
      <c r="P167" s="78"/>
      <c r="Q167" s="78"/>
      <c r="R167" s="78"/>
      <c r="S167" s="78"/>
      <c r="T167" s="78"/>
      <c r="U167" s="78"/>
      <c r="V167" s="78"/>
    </row>
    <row r="168">
      <c r="A168" s="70"/>
      <c r="B168" s="61"/>
      <c r="D168" s="27"/>
      <c r="E168" s="27"/>
      <c r="F168" s="27"/>
      <c r="O168" s="78"/>
      <c r="P168" s="78"/>
      <c r="Q168" s="78"/>
      <c r="R168" s="78"/>
      <c r="S168" s="78"/>
      <c r="T168" s="78"/>
      <c r="U168" s="78"/>
      <c r="V168" s="78"/>
    </row>
    <row r="169">
      <c r="A169" s="61"/>
      <c r="B169" s="61"/>
      <c r="D169" s="27"/>
      <c r="E169" s="27"/>
      <c r="F169" s="27"/>
      <c r="O169" s="78"/>
      <c r="P169" s="78"/>
      <c r="Q169" s="78"/>
      <c r="R169" s="78"/>
      <c r="S169" s="78"/>
      <c r="T169" s="78"/>
      <c r="U169" s="78"/>
      <c r="V169" s="78"/>
    </row>
    <row r="170">
      <c r="A170" s="61"/>
      <c r="B170" s="61"/>
      <c r="D170" s="27"/>
      <c r="E170" s="27"/>
      <c r="F170" s="27"/>
      <c r="O170" s="78"/>
      <c r="P170" s="78"/>
      <c r="Q170" s="78"/>
      <c r="R170" s="78"/>
      <c r="S170" s="78"/>
      <c r="T170" s="78"/>
      <c r="U170" s="78"/>
      <c r="V170" s="78"/>
    </row>
    <row r="171">
      <c r="A171" s="61"/>
      <c r="B171" s="61"/>
      <c r="D171" s="27"/>
      <c r="E171" s="27"/>
      <c r="F171" s="27"/>
      <c r="O171" s="78"/>
      <c r="P171" s="78"/>
      <c r="Q171" s="78"/>
      <c r="R171" s="78"/>
      <c r="S171" s="78"/>
      <c r="T171" s="78"/>
      <c r="U171" s="78"/>
      <c r="V171" s="78"/>
    </row>
    <row r="172">
      <c r="A172" s="61"/>
      <c r="B172" s="61"/>
      <c r="D172" s="27"/>
      <c r="E172" s="27"/>
      <c r="F172" s="27"/>
      <c r="O172" s="78"/>
      <c r="P172" s="78"/>
      <c r="Q172" s="78"/>
      <c r="R172" s="78"/>
      <c r="S172" s="78"/>
      <c r="T172" s="78"/>
      <c r="U172" s="78"/>
      <c r="V172" s="78"/>
    </row>
    <row r="173">
      <c r="A173" s="61"/>
      <c r="B173" s="61"/>
      <c r="D173" s="27"/>
      <c r="E173" s="27"/>
      <c r="F173" s="27"/>
      <c r="O173" s="78"/>
      <c r="P173" s="78"/>
      <c r="Q173" s="78"/>
      <c r="R173" s="78"/>
      <c r="S173" s="78"/>
      <c r="T173" s="78"/>
      <c r="U173" s="78"/>
      <c r="V173" s="78"/>
    </row>
    <row r="174">
      <c r="A174" s="61"/>
      <c r="B174" s="61"/>
      <c r="D174" s="27"/>
      <c r="E174" s="27"/>
      <c r="F174" s="27"/>
      <c r="O174" s="78"/>
      <c r="P174" s="78"/>
      <c r="Q174" s="78"/>
      <c r="R174" s="78"/>
      <c r="S174" s="78"/>
      <c r="T174" s="78"/>
      <c r="U174" s="78"/>
      <c r="V174" s="78"/>
    </row>
    <row r="175">
      <c r="A175" s="61"/>
      <c r="B175" s="61"/>
      <c r="D175" s="27"/>
      <c r="E175" s="27"/>
      <c r="F175" s="27"/>
      <c r="O175" s="78"/>
      <c r="P175" s="78"/>
      <c r="Q175" s="78"/>
      <c r="R175" s="78"/>
      <c r="S175" s="78"/>
      <c r="T175" s="78"/>
      <c r="U175" s="78"/>
      <c r="V175" s="78"/>
    </row>
    <row r="176">
      <c r="A176" s="61"/>
      <c r="B176" s="61"/>
      <c r="D176" s="27"/>
      <c r="E176" s="27"/>
      <c r="F176" s="27"/>
      <c r="O176" s="78"/>
      <c r="P176" s="78"/>
      <c r="Q176" s="78"/>
      <c r="R176" s="78"/>
      <c r="S176" s="78"/>
      <c r="T176" s="78"/>
      <c r="U176" s="78"/>
      <c r="V176" s="78"/>
    </row>
    <row r="177">
      <c r="A177" s="61"/>
      <c r="B177" s="61"/>
      <c r="D177" s="27"/>
      <c r="E177" s="27"/>
      <c r="F177" s="27"/>
      <c r="O177" s="78"/>
      <c r="P177" s="78"/>
      <c r="Q177" s="78"/>
      <c r="R177" s="78"/>
      <c r="S177" s="78"/>
      <c r="T177" s="78"/>
      <c r="U177" s="78"/>
      <c r="V177" s="78"/>
    </row>
    <row r="178">
      <c r="A178" s="61"/>
      <c r="B178" s="61"/>
      <c r="D178" s="27"/>
      <c r="E178" s="27"/>
      <c r="F178" s="27"/>
      <c r="O178" s="78"/>
      <c r="P178" s="78"/>
      <c r="Q178" s="78"/>
      <c r="R178" s="78"/>
      <c r="S178" s="78"/>
      <c r="T178" s="78"/>
      <c r="U178" s="78"/>
      <c r="V178" s="78"/>
    </row>
    <row r="179">
      <c r="A179" s="61"/>
      <c r="B179" s="61"/>
      <c r="D179" s="27"/>
      <c r="E179" s="27"/>
      <c r="F179" s="27"/>
      <c r="O179" s="78"/>
      <c r="P179" s="78"/>
      <c r="Q179" s="78"/>
      <c r="R179" s="78"/>
      <c r="S179" s="78"/>
      <c r="T179" s="78"/>
      <c r="U179" s="78"/>
      <c r="V179" s="78"/>
    </row>
    <row r="180">
      <c r="A180" s="61"/>
      <c r="B180" s="61"/>
      <c r="D180" s="27"/>
      <c r="E180" s="27"/>
      <c r="F180" s="27"/>
      <c r="O180" s="78"/>
      <c r="P180" s="78"/>
      <c r="Q180" s="78"/>
      <c r="R180" s="78"/>
      <c r="S180" s="78"/>
      <c r="T180" s="78"/>
      <c r="U180" s="78"/>
      <c r="V180" s="78"/>
    </row>
    <row r="181">
      <c r="A181" s="61"/>
      <c r="B181" s="61"/>
      <c r="D181" s="27"/>
      <c r="E181" s="27"/>
      <c r="F181" s="27"/>
      <c r="O181" s="78"/>
      <c r="P181" s="78"/>
      <c r="Q181" s="78"/>
      <c r="R181" s="78"/>
      <c r="S181" s="78"/>
      <c r="T181" s="78"/>
      <c r="U181" s="78"/>
      <c r="V181" s="78"/>
    </row>
    <row r="182">
      <c r="A182" s="61"/>
      <c r="B182" s="61"/>
      <c r="D182" s="27"/>
      <c r="E182" s="27"/>
      <c r="F182" s="27"/>
      <c r="O182" s="78"/>
      <c r="P182" s="78"/>
      <c r="Q182" s="78"/>
      <c r="R182" s="78"/>
      <c r="S182" s="78"/>
      <c r="T182" s="78"/>
      <c r="U182" s="78"/>
      <c r="V182" s="78"/>
    </row>
    <row r="183">
      <c r="A183" s="70"/>
      <c r="B183" s="61"/>
      <c r="D183" s="27"/>
      <c r="E183" s="27"/>
      <c r="F183" s="27"/>
      <c r="O183" s="78"/>
      <c r="P183" s="78"/>
      <c r="Q183" s="78"/>
      <c r="R183" s="78"/>
      <c r="S183" s="78"/>
      <c r="T183" s="78"/>
      <c r="U183" s="78"/>
      <c r="V183" s="78"/>
    </row>
    <row r="184">
      <c r="A184" s="61"/>
      <c r="B184" s="61"/>
      <c r="D184" s="27"/>
      <c r="E184" s="27"/>
      <c r="F184" s="27"/>
      <c r="O184" s="78"/>
      <c r="P184" s="78"/>
      <c r="Q184" s="78"/>
      <c r="R184" s="78"/>
      <c r="S184" s="78"/>
      <c r="T184" s="78"/>
      <c r="U184" s="78"/>
      <c r="V184" s="78"/>
    </row>
    <row r="185">
      <c r="A185" s="61"/>
      <c r="B185" s="61"/>
      <c r="D185" s="27"/>
      <c r="E185" s="27"/>
      <c r="F185" s="27"/>
      <c r="O185" s="78"/>
      <c r="P185" s="78"/>
      <c r="Q185" s="78"/>
      <c r="R185" s="78"/>
      <c r="S185" s="78"/>
      <c r="T185" s="78"/>
      <c r="U185" s="78"/>
      <c r="V185" s="78"/>
    </row>
    <row r="186">
      <c r="A186" s="61"/>
      <c r="B186" s="61"/>
      <c r="D186" s="27"/>
      <c r="E186" s="27"/>
      <c r="F186" s="27"/>
      <c r="O186" s="78"/>
      <c r="P186" s="78"/>
      <c r="Q186" s="78"/>
      <c r="R186" s="78"/>
      <c r="S186" s="78"/>
      <c r="T186" s="78"/>
      <c r="U186" s="78"/>
      <c r="V186" s="78"/>
    </row>
    <row r="187">
      <c r="A187" s="61"/>
      <c r="B187" s="61"/>
      <c r="D187" s="27"/>
      <c r="E187" s="27"/>
      <c r="F187" s="27"/>
      <c r="O187" s="78"/>
      <c r="P187" s="78"/>
      <c r="Q187" s="78"/>
      <c r="R187" s="78"/>
      <c r="S187" s="78"/>
      <c r="T187" s="78"/>
      <c r="U187" s="78"/>
      <c r="V187" s="78"/>
    </row>
    <row r="188">
      <c r="A188" s="61"/>
      <c r="B188" s="61"/>
      <c r="D188" s="27"/>
      <c r="E188" s="27"/>
      <c r="F188" s="27"/>
      <c r="O188" s="78"/>
      <c r="P188" s="78"/>
      <c r="Q188" s="78"/>
      <c r="R188" s="78"/>
      <c r="S188" s="78"/>
      <c r="T188" s="78"/>
      <c r="U188" s="78"/>
      <c r="V188" s="78"/>
    </row>
    <row r="189">
      <c r="A189" s="61"/>
      <c r="B189" s="61"/>
      <c r="D189" s="27"/>
      <c r="E189" s="27"/>
      <c r="F189" s="27"/>
      <c r="O189" s="78"/>
      <c r="P189" s="78"/>
      <c r="Q189" s="78"/>
      <c r="R189" s="78"/>
      <c r="S189" s="78"/>
      <c r="T189" s="78"/>
      <c r="U189" s="78"/>
      <c r="V189" s="78"/>
    </row>
    <row r="190">
      <c r="A190" s="61"/>
      <c r="B190" s="61"/>
      <c r="D190" s="27"/>
      <c r="E190" s="27"/>
      <c r="F190" s="27"/>
      <c r="O190" s="78"/>
      <c r="P190" s="78"/>
      <c r="Q190" s="78"/>
      <c r="R190" s="78"/>
      <c r="S190" s="78"/>
      <c r="T190" s="78"/>
      <c r="U190" s="78"/>
      <c r="V190" s="78"/>
    </row>
    <row r="191">
      <c r="A191" s="61"/>
      <c r="B191" s="61"/>
      <c r="D191" s="27"/>
      <c r="E191" s="27"/>
      <c r="F191" s="27"/>
      <c r="O191" s="78"/>
      <c r="P191" s="78"/>
      <c r="Q191" s="78"/>
      <c r="R191" s="78"/>
      <c r="S191" s="78"/>
      <c r="T191" s="78"/>
      <c r="U191" s="78"/>
      <c r="V191" s="78"/>
    </row>
    <row r="192">
      <c r="A192" s="61"/>
      <c r="B192" s="61"/>
      <c r="D192" s="27"/>
      <c r="E192" s="27"/>
      <c r="F192" s="27"/>
      <c r="O192" s="78"/>
      <c r="P192" s="78"/>
      <c r="Q192" s="78"/>
      <c r="R192" s="78"/>
      <c r="S192" s="78"/>
      <c r="T192" s="78"/>
      <c r="U192" s="78"/>
      <c r="V192" s="78"/>
    </row>
    <row r="193">
      <c r="A193" s="61"/>
      <c r="B193" s="61"/>
      <c r="D193" s="27"/>
      <c r="E193" s="27"/>
      <c r="F193" s="27"/>
      <c r="O193" s="78"/>
      <c r="P193" s="78"/>
      <c r="Q193" s="78"/>
      <c r="R193" s="78"/>
      <c r="S193" s="78"/>
      <c r="T193" s="78"/>
      <c r="U193" s="78"/>
      <c r="V193" s="78"/>
    </row>
    <row r="194">
      <c r="A194" s="61"/>
      <c r="B194" s="61"/>
      <c r="D194" s="27"/>
      <c r="E194" s="27"/>
      <c r="F194" s="27"/>
      <c r="O194" s="78"/>
      <c r="P194" s="78"/>
      <c r="Q194" s="78"/>
      <c r="R194" s="78"/>
      <c r="S194" s="78"/>
      <c r="T194" s="78"/>
      <c r="U194" s="78"/>
      <c r="V194" s="78"/>
    </row>
    <row r="195">
      <c r="A195" s="61"/>
      <c r="B195" s="61"/>
      <c r="D195" s="27"/>
      <c r="E195" s="27"/>
      <c r="F195" s="27"/>
      <c r="O195" s="78"/>
      <c r="P195" s="78"/>
      <c r="Q195" s="78"/>
      <c r="R195" s="78"/>
      <c r="S195" s="78"/>
      <c r="T195" s="78"/>
      <c r="U195" s="78"/>
      <c r="V195" s="78"/>
    </row>
    <row r="196">
      <c r="A196" s="61"/>
      <c r="B196" s="61"/>
      <c r="D196" s="27"/>
      <c r="E196" s="27"/>
      <c r="F196" s="27"/>
      <c r="O196" s="78"/>
      <c r="P196" s="78"/>
      <c r="Q196" s="78"/>
      <c r="R196" s="78"/>
      <c r="S196" s="78"/>
      <c r="T196" s="78"/>
      <c r="U196" s="78"/>
      <c r="V196" s="78"/>
    </row>
    <row r="197">
      <c r="A197" s="70"/>
      <c r="B197" s="61"/>
      <c r="D197" s="27"/>
      <c r="E197" s="27"/>
      <c r="F197" s="27"/>
      <c r="O197" s="78"/>
      <c r="P197" s="78"/>
      <c r="Q197" s="78"/>
      <c r="R197" s="78"/>
      <c r="S197" s="78"/>
      <c r="T197" s="78"/>
      <c r="U197" s="78"/>
      <c r="V197" s="78"/>
    </row>
    <row r="198">
      <c r="A198" s="61"/>
      <c r="B198" s="61"/>
      <c r="D198" s="27"/>
      <c r="E198" s="27"/>
      <c r="F198" s="27"/>
      <c r="O198" s="78"/>
      <c r="P198" s="78"/>
      <c r="Q198" s="78"/>
      <c r="R198" s="78"/>
      <c r="S198" s="78"/>
      <c r="T198" s="78"/>
      <c r="U198" s="78"/>
      <c r="V198" s="78"/>
    </row>
    <row r="199">
      <c r="A199" s="61"/>
      <c r="B199" s="61"/>
      <c r="D199" s="27"/>
      <c r="E199" s="27"/>
      <c r="F199" s="27"/>
      <c r="O199" s="78"/>
      <c r="P199" s="78"/>
      <c r="Q199" s="78"/>
      <c r="R199" s="78"/>
      <c r="S199" s="78"/>
      <c r="T199" s="78"/>
      <c r="U199" s="78"/>
      <c r="V199" s="78"/>
    </row>
    <row r="200">
      <c r="A200" s="61"/>
      <c r="B200" s="61"/>
      <c r="D200" s="27"/>
      <c r="E200" s="27"/>
      <c r="F200" s="27"/>
      <c r="O200" s="78"/>
      <c r="P200" s="78"/>
      <c r="Q200" s="78"/>
      <c r="R200" s="78"/>
      <c r="S200" s="78"/>
      <c r="T200" s="78"/>
      <c r="U200" s="78"/>
      <c r="V200" s="78"/>
    </row>
    <row r="201">
      <c r="A201" s="61"/>
      <c r="B201" s="61"/>
      <c r="D201" s="27"/>
      <c r="E201" s="27"/>
      <c r="F201" s="27"/>
      <c r="O201" s="78"/>
      <c r="P201" s="78"/>
      <c r="Q201" s="78"/>
      <c r="R201" s="78"/>
      <c r="S201" s="78"/>
      <c r="T201" s="78"/>
      <c r="U201" s="78"/>
      <c r="V201" s="78"/>
    </row>
    <row r="202">
      <c r="A202" s="61"/>
      <c r="B202" s="61"/>
      <c r="D202" s="27"/>
      <c r="E202" s="27"/>
      <c r="F202" s="27"/>
      <c r="O202" s="78"/>
      <c r="P202" s="78"/>
      <c r="Q202" s="78"/>
      <c r="R202" s="78"/>
      <c r="S202" s="78"/>
      <c r="T202" s="78"/>
      <c r="U202" s="78"/>
      <c r="V202" s="78"/>
    </row>
    <row r="203">
      <c r="A203" s="61"/>
      <c r="B203" s="61"/>
      <c r="D203" s="27"/>
      <c r="E203" s="27"/>
      <c r="F203" s="27"/>
      <c r="O203" s="78"/>
      <c r="P203" s="78"/>
      <c r="Q203" s="78"/>
      <c r="R203" s="78"/>
      <c r="S203" s="78"/>
      <c r="T203" s="78"/>
      <c r="U203" s="78"/>
      <c r="V203" s="78"/>
    </row>
    <row r="204">
      <c r="A204" s="70"/>
      <c r="B204" s="61"/>
      <c r="D204" s="27"/>
      <c r="E204" s="27"/>
      <c r="F204" s="27"/>
      <c r="O204" s="78"/>
      <c r="P204" s="78"/>
      <c r="Q204" s="78"/>
      <c r="R204" s="78"/>
      <c r="S204" s="78"/>
      <c r="T204" s="78"/>
      <c r="U204" s="78"/>
      <c r="V204" s="78"/>
    </row>
    <row r="205">
      <c r="A205" s="61"/>
      <c r="B205" s="61"/>
      <c r="D205" s="27"/>
      <c r="E205" s="27"/>
      <c r="F205" s="27"/>
      <c r="O205" s="78"/>
      <c r="P205" s="78"/>
      <c r="Q205" s="78"/>
      <c r="R205" s="78"/>
      <c r="S205" s="78"/>
      <c r="T205" s="78"/>
      <c r="U205" s="78"/>
      <c r="V205" s="78"/>
    </row>
    <row r="206">
      <c r="A206" s="61"/>
      <c r="B206" s="61"/>
      <c r="D206" s="27"/>
      <c r="E206" s="27"/>
      <c r="F206" s="27"/>
      <c r="O206" s="78"/>
      <c r="P206" s="78"/>
      <c r="Q206" s="78"/>
      <c r="R206" s="78"/>
      <c r="S206" s="78"/>
      <c r="T206" s="78"/>
      <c r="U206" s="78"/>
      <c r="V206" s="78"/>
    </row>
    <row r="207">
      <c r="A207" s="61"/>
      <c r="B207" s="61"/>
      <c r="D207" s="27"/>
      <c r="E207" s="27"/>
      <c r="F207" s="27"/>
      <c r="O207" s="78"/>
      <c r="P207" s="78"/>
      <c r="Q207" s="78"/>
      <c r="R207" s="78"/>
      <c r="S207" s="78"/>
      <c r="T207" s="78"/>
      <c r="U207" s="78"/>
      <c r="V207" s="78"/>
    </row>
    <row r="208">
      <c r="A208" s="61"/>
      <c r="B208" s="61"/>
      <c r="D208" s="27"/>
      <c r="E208" s="27"/>
      <c r="F208" s="27"/>
      <c r="O208" s="78"/>
      <c r="P208" s="78"/>
      <c r="Q208" s="78"/>
      <c r="R208" s="78"/>
      <c r="S208" s="78"/>
      <c r="T208" s="78"/>
      <c r="U208" s="78"/>
      <c r="V208" s="78"/>
    </row>
    <row r="209">
      <c r="A209" s="61"/>
      <c r="B209" s="61"/>
      <c r="D209" s="27"/>
      <c r="E209" s="27"/>
      <c r="F209" s="27"/>
      <c r="O209" s="78"/>
      <c r="P209" s="78"/>
      <c r="Q209" s="78"/>
      <c r="R209" s="78"/>
      <c r="S209" s="78"/>
      <c r="T209" s="78"/>
      <c r="U209" s="78"/>
      <c r="V209" s="78"/>
    </row>
    <row r="210">
      <c r="A210" s="61"/>
      <c r="B210" s="61"/>
      <c r="D210" s="27"/>
      <c r="E210" s="27"/>
      <c r="F210" s="27"/>
      <c r="O210" s="78"/>
      <c r="P210" s="78"/>
      <c r="Q210" s="78"/>
      <c r="R210" s="78"/>
      <c r="S210" s="78"/>
      <c r="T210" s="78"/>
      <c r="U210" s="78"/>
      <c r="V210" s="78"/>
    </row>
    <row r="211">
      <c r="A211" s="61"/>
      <c r="B211" s="61"/>
      <c r="D211" s="27"/>
      <c r="E211" s="27"/>
      <c r="F211" s="27"/>
      <c r="O211" s="78"/>
      <c r="P211" s="78"/>
      <c r="Q211" s="78"/>
      <c r="R211" s="78"/>
      <c r="S211" s="78"/>
      <c r="T211" s="78"/>
      <c r="U211" s="78"/>
      <c r="V211" s="78"/>
    </row>
    <row r="212">
      <c r="A212" s="61"/>
      <c r="B212" s="61"/>
      <c r="D212" s="27"/>
      <c r="E212" s="27"/>
      <c r="F212" s="27"/>
      <c r="O212" s="78"/>
      <c r="P212" s="78"/>
      <c r="Q212" s="78"/>
      <c r="R212" s="78"/>
      <c r="S212" s="78"/>
      <c r="T212" s="78"/>
      <c r="U212" s="78"/>
      <c r="V212" s="78"/>
    </row>
    <row r="213">
      <c r="A213" s="61"/>
      <c r="B213" s="61"/>
      <c r="D213" s="27"/>
      <c r="E213" s="27"/>
      <c r="F213" s="27"/>
      <c r="O213" s="78"/>
      <c r="P213" s="78"/>
      <c r="Q213" s="78"/>
      <c r="R213" s="78"/>
      <c r="S213" s="78"/>
      <c r="T213" s="78"/>
      <c r="U213" s="78"/>
      <c r="V213" s="78"/>
    </row>
    <row r="214">
      <c r="A214" s="61"/>
      <c r="B214" s="61"/>
      <c r="D214" s="27"/>
      <c r="E214" s="27"/>
      <c r="F214" s="27"/>
      <c r="O214" s="78"/>
      <c r="P214" s="78"/>
      <c r="Q214" s="78"/>
      <c r="R214" s="78"/>
      <c r="S214" s="78"/>
      <c r="T214" s="78"/>
      <c r="U214" s="78"/>
      <c r="V214" s="78"/>
    </row>
    <row r="215">
      <c r="A215" s="61"/>
      <c r="B215" s="61"/>
      <c r="D215" s="27"/>
      <c r="E215" s="27"/>
      <c r="F215" s="27"/>
      <c r="O215" s="78"/>
      <c r="P215" s="78"/>
      <c r="Q215" s="78"/>
      <c r="R215" s="78"/>
      <c r="S215" s="78"/>
      <c r="T215" s="78"/>
      <c r="U215" s="78"/>
      <c r="V215" s="78"/>
    </row>
    <row r="216">
      <c r="A216" s="61"/>
      <c r="B216" s="61"/>
      <c r="D216" s="27"/>
      <c r="E216" s="27"/>
      <c r="F216" s="27"/>
      <c r="O216" s="78"/>
      <c r="P216" s="78"/>
      <c r="Q216" s="78"/>
      <c r="R216" s="78"/>
      <c r="S216" s="78"/>
      <c r="T216" s="78"/>
      <c r="U216" s="78"/>
      <c r="V216" s="78"/>
    </row>
    <row r="217">
      <c r="A217" s="61"/>
      <c r="B217" s="61"/>
      <c r="D217" s="27"/>
      <c r="E217" s="27"/>
      <c r="F217" s="27"/>
      <c r="O217" s="78"/>
      <c r="P217" s="78"/>
      <c r="Q217" s="78"/>
      <c r="R217" s="78"/>
      <c r="S217" s="78"/>
      <c r="T217" s="78"/>
      <c r="U217" s="78"/>
      <c r="V217" s="78"/>
    </row>
    <row r="218">
      <c r="A218" s="61"/>
      <c r="B218" s="61"/>
      <c r="D218" s="27"/>
      <c r="E218" s="27"/>
      <c r="F218" s="27"/>
      <c r="O218" s="78"/>
      <c r="P218" s="78"/>
      <c r="Q218" s="78"/>
      <c r="R218" s="78"/>
      <c r="S218" s="78"/>
      <c r="T218" s="78"/>
      <c r="U218" s="78"/>
      <c r="V218" s="78"/>
    </row>
    <row r="219">
      <c r="A219" s="61"/>
      <c r="B219" s="61"/>
      <c r="D219" s="27"/>
      <c r="E219" s="27"/>
      <c r="F219" s="27"/>
      <c r="O219" s="78"/>
      <c r="P219" s="78"/>
      <c r="Q219" s="78"/>
      <c r="R219" s="78"/>
      <c r="S219" s="78"/>
      <c r="T219" s="78"/>
      <c r="U219" s="78"/>
      <c r="V219" s="78"/>
    </row>
    <row r="220">
      <c r="A220" s="61"/>
      <c r="B220" s="61"/>
      <c r="D220" s="27"/>
      <c r="E220" s="27"/>
      <c r="F220" s="27"/>
      <c r="O220" s="78"/>
      <c r="P220" s="78"/>
      <c r="Q220" s="78"/>
      <c r="R220" s="78"/>
      <c r="S220" s="78"/>
      <c r="T220" s="78"/>
      <c r="U220" s="78"/>
      <c r="V220" s="78"/>
    </row>
    <row r="221">
      <c r="A221" s="61"/>
      <c r="B221" s="61"/>
      <c r="D221" s="27"/>
      <c r="E221" s="27"/>
      <c r="F221" s="27"/>
      <c r="O221" s="78"/>
      <c r="P221" s="78"/>
      <c r="Q221" s="78"/>
      <c r="R221" s="78"/>
      <c r="S221" s="78"/>
      <c r="T221" s="78"/>
      <c r="U221" s="78"/>
      <c r="V221" s="78"/>
    </row>
    <row r="222">
      <c r="A222" s="61"/>
      <c r="B222" s="61"/>
      <c r="D222" s="27"/>
      <c r="E222" s="27"/>
      <c r="F222" s="27"/>
      <c r="O222" s="78"/>
      <c r="P222" s="78"/>
      <c r="Q222" s="78"/>
      <c r="R222" s="78"/>
      <c r="S222" s="78"/>
      <c r="T222" s="78"/>
      <c r="U222" s="78"/>
      <c r="V222" s="78"/>
    </row>
    <row r="223">
      <c r="A223" s="61"/>
      <c r="B223" s="61"/>
      <c r="D223" s="27"/>
      <c r="E223" s="27"/>
      <c r="F223" s="27"/>
      <c r="O223" s="78"/>
      <c r="P223" s="78"/>
      <c r="Q223" s="78"/>
      <c r="R223" s="78"/>
      <c r="S223" s="78"/>
      <c r="T223" s="78"/>
      <c r="U223" s="78"/>
      <c r="V223" s="78"/>
    </row>
    <row r="224">
      <c r="A224" s="61"/>
      <c r="B224" s="61"/>
      <c r="D224" s="27"/>
      <c r="E224" s="27"/>
      <c r="F224" s="27"/>
      <c r="O224" s="78"/>
      <c r="P224" s="78"/>
      <c r="Q224" s="78"/>
      <c r="R224" s="78"/>
      <c r="S224" s="78"/>
      <c r="T224" s="78"/>
      <c r="U224" s="78"/>
      <c r="V224" s="78"/>
    </row>
    <row r="225">
      <c r="A225" s="70"/>
      <c r="B225" s="61"/>
      <c r="D225" s="27"/>
      <c r="E225" s="27"/>
      <c r="F225" s="27"/>
      <c r="O225" s="78"/>
      <c r="P225" s="78"/>
      <c r="Q225" s="78"/>
      <c r="R225" s="78"/>
      <c r="S225" s="78"/>
      <c r="T225" s="78"/>
      <c r="U225" s="78"/>
      <c r="V225" s="78"/>
    </row>
    <row r="226">
      <c r="A226" s="61"/>
      <c r="B226" s="61"/>
      <c r="D226" s="27"/>
      <c r="E226" s="27"/>
      <c r="F226" s="27"/>
      <c r="O226" s="78"/>
      <c r="P226" s="78"/>
      <c r="Q226" s="78"/>
      <c r="R226" s="78"/>
      <c r="S226" s="78"/>
      <c r="T226" s="78"/>
      <c r="U226" s="78"/>
      <c r="V226" s="78"/>
    </row>
    <row r="227">
      <c r="A227" s="61"/>
      <c r="B227" s="61"/>
      <c r="D227" s="27"/>
      <c r="E227" s="27"/>
      <c r="F227" s="27"/>
      <c r="O227" s="78"/>
      <c r="P227" s="78"/>
      <c r="Q227" s="78"/>
      <c r="R227" s="78"/>
      <c r="S227" s="78"/>
      <c r="T227" s="78"/>
      <c r="U227" s="78"/>
      <c r="V227" s="78"/>
    </row>
    <row r="228">
      <c r="A228" s="61"/>
      <c r="B228" s="61"/>
      <c r="D228" s="27"/>
      <c r="E228" s="27"/>
      <c r="F228" s="27"/>
      <c r="O228" s="78"/>
      <c r="P228" s="78"/>
      <c r="Q228" s="78"/>
      <c r="R228" s="78"/>
      <c r="S228" s="78"/>
      <c r="T228" s="78"/>
      <c r="U228" s="78"/>
      <c r="V228" s="78"/>
    </row>
    <row r="229">
      <c r="A229" s="61"/>
      <c r="B229" s="61"/>
      <c r="D229" s="27"/>
      <c r="E229" s="27"/>
      <c r="F229" s="27"/>
      <c r="O229" s="78"/>
      <c r="P229" s="78"/>
      <c r="Q229" s="78"/>
      <c r="R229" s="78"/>
      <c r="S229" s="78"/>
      <c r="T229" s="78"/>
      <c r="U229" s="78"/>
      <c r="V229" s="78"/>
    </row>
    <row r="230">
      <c r="A230" s="61"/>
      <c r="B230" s="61"/>
      <c r="D230" s="27"/>
      <c r="E230" s="27"/>
      <c r="F230" s="27"/>
      <c r="O230" s="78"/>
      <c r="P230" s="78"/>
      <c r="Q230" s="78"/>
      <c r="R230" s="78"/>
      <c r="S230" s="78"/>
      <c r="T230" s="78"/>
      <c r="U230" s="78"/>
      <c r="V230" s="78"/>
    </row>
    <row r="231">
      <c r="A231" s="61"/>
      <c r="B231" s="61"/>
      <c r="D231" s="27"/>
      <c r="E231" s="27"/>
      <c r="F231" s="27"/>
      <c r="O231" s="78"/>
      <c r="P231" s="78"/>
      <c r="Q231" s="78"/>
      <c r="R231" s="78"/>
      <c r="S231" s="78"/>
      <c r="T231" s="78"/>
      <c r="U231" s="78"/>
      <c r="V231" s="78"/>
    </row>
    <row r="232">
      <c r="A232" s="61"/>
      <c r="B232" s="61"/>
      <c r="D232" s="27"/>
      <c r="E232" s="27"/>
      <c r="F232" s="27"/>
      <c r="O232" s="78"/>
      <c r="P232" s="78"/>
      <c r="Q232" s="78"/>
      <c r="R232" s="78"/>
      <c r="S232" s="78"/>
      <c r="T232" s="78"/>
      <c r="U232" s="78"/>
      <c r="V232" s="78"/>
    </row>
    <row r="233">
      <c r="A233" s="61"/>
      <c r="B233" s="61"/>
      <c r="D233" s="27"/>
      <c r="E233" s="27"/>
      <c r="F233" s="27"/>
      <c r="O233" s="78"/>
      <c r="P233" s="78"/>
      <c r="Q233" s="78"/>
      <c r="R233" s="78"/>
      <c r="S233" s="78"/>
      <c r="T233" s="78"/>
      <c r="U233" s="78"/>
      <c r="V233" s="78"/>
    </row>
    <row r="234">
      <c r="A234" s="61"/>
      <c r="B234" s="61"/>
      <c r="D234" s="27"/>
      <c r="E234" s="27"/>
      <c r="F234" s="27"/>
      <c r="O234" s="78"/>
      <c r="P234" s="78"/>
      <c r="Q234" s="78"/>
      <c r="R234" s="78"/>
      <c r="S234" s="78"/>
      <c r="T234" s="78"/>
      <c r="U234" s="78"/>
      <c r="V234" s="78"/>
    </row>
    <row r="235">
      <c r="A235" s="61"/>
      <c r="B235" s="61"/>
      <c r="D235" s="27"/>
      <c r="E235" s="27"/>
      <c r="F235" s="27"/>
      <c r="O235" s="78"/>
      <c r="P235" s="78"/>
      <c r="Q235" s="78"/>
      <c r="R235" s="78"/>
      <c r="S235" s="78"/>
      <c r="T235" s="78"/>
      <c r="U235" s="78"/>
      <c r="V235" s="78"/>
    </row>
    <row r="236">
      <c r="A236" s="61"/>
      <c r="B236" s="61"/>
      <c r="D236" s="27"/>
      <c r="E236" s="27"/>
      <c r="F236" s="27"/>
      <c r="O236" s="78"/>
      <c r="P236" s="78"/>
      <c r="Q236" s="78"/>
      <c r="R236" s="78"/>
      <c r="S236" s="78"/>
      <c r="T236" s="78"/>
      <c r="U236" s="78"/>
      <c r="V236" s="78"/>
    </row>
    <row r="237">
      <c r="D237" s="27"/>
      <c r="E237" s="27"/>
      <c r="F237" s="27"/>
      <c r="O237" s="78"/>
      <c r="P237" s="78"/>
      <c r="Q237" s="78"/>
      <c r="R237" s="78"/>
      <c r="S237" s="78"/>
      <c r="T237" s="78"/>
      <c r="U237" s="78"/>
      <c r="V237" s="78"/>
    </row>
    <row r="238">
      <c r="D238" s="27"/>
      <c r="E238" s="27"/>
      <c r="F238" s="27"/>
      <c r="O238" s="78"/>
      <c r="P238" s="78"/>
      <c r="Q238" s="78"/>
      <c r="R238" s="78"/>
      <c r="S238" s="78"/>
      <c r="T238" s="78"/>
      <c r="U238" s="78"/>
      <c r="V238" s="78"/>
    </row>
    <row r="239">
      <c r="D239" s="27"/>
      <c r="E239" s="27"/>
      <c r="F239" s="27"/>
      <c r="O239" s="78"/>
      <c r="P239" s="78"/>
      <c r="Q239" s="78"/>
      <c r="R239" s="78"/>
      <c r="S239" s="78"/>
      <c r="T239" s="78"/>
      <c r="U239" s="78"/>
      <c r="V239" s="78"/>
    </row>
    <row r="240">
      <c r="D240" s="27"/>
      <c r="E240" s="27"/>
      <c r="F240" s="27"/>
      <c r="O240" s="78"/>
      <c r="P240" s="78"/>
      <c r="Q240" s="78"/>
      <c r="R240" s="78"/>
      <c r="S240" s="78"/>
      <c r="T240" s="78"/>
      <c r="U240" s="78"/>
      <c r="V240" s="78"/>
    </row>
    <row r="241">
      <c r="D241" s="27"/>
      <c r="E241" s="27"/>
      <c r="F241" s="27"/>
      <c r="O241" s="78"/>
      <c r="P241" s="78"/>
      <c r="Q241" s="78"/>
      <c r="R241" s="78"/>
      <c r="S241" s="78"/>
      <c r="T241" s="78"/>
      <c r="U241" s="78"/>
      <c r="V241" s="78"/>
    </row>
    <row r="242">
      <c r="D242" s="27"/>
      <c r="E242" s="27"/>
      <c r="F242" s="27"/>
      <c r="O242" s="78"/>
      <c r="P242" s="78"/>
      <c r="Q242" s="78"/>
      <c r="R242" s="78"/>
      <c r="S242" s="78"/>
      <c r="T242" s="78"/>
      <c r="U242" s="78"/>
      <c r="V242" s="78"/>
    </row>
    <row r="243">
      <c r="D243" s="27"/>
      <c r="E243" s="27"/>
      <c r="F243" s="27"/>
      <c r="O243" s="78"/>
      <c r="P243" s="78"/>
      <c r="Q243" s="78"/>
      <c r="R243" s="78"/>
      <c r="S243" s="78"/>
      <c r="T243" s="78"/>
      <c r="U243" s="78"/>
      <c r="V243" s="78"/>
    </row>
    <row r="244">
      <c r="D244" s="27"/>
      <c r="E244" s="27"/>
      <c r="F244" s="27"/>
      <c r="O244" s="78"/>
      <c r="P244" s="78"/>
      <c r="Q244" s="78"/>
      <c r="R244" s="78"/>
      <c r="S244" s="78"/>
      <c r="T244" s="78"/>
      <c r="U244" s="78"/>
      <c r="V244" s="78"/>
    </row>
    <row r="245">
      <c r="D245" s="27"/>
      <c r="E245" s="27"/>
      <c r="F245" s="27"/>
      <c r="O245" s="78"/>
      <c r="P245" s="78"/>
      <c r="Q245" s="78"/>
      <c r="R245" s="78"/>
      <c r="S245" s="78"/>
      <c r="T245" s="78"/>
      <c r="U245" s="78"/>
      <c r="V245" s="78"/>
    </row>
    <row r="246">
      <c r="D246" s="27"/>
      <c r="E246" s="27"/>
      <c r="F246" s="27"/>
      <c r="O246" s="78"/>
      <c r="P246" s="78"/>
      <c r="Q246" s="78"/>
      <c r="R246" s="78"/>
      <c r="S246" s="78"/>
      <c r="T246" s="78"/>
      <c r="U246" s="78"/>
      <c r="V246" s="78"/>
    </row>
    <row r="247">
      <c r="D247" s="27"/>
      <c r="E247" s="27"/>
      <c r="F247" s="27"/>
      <c r="O247" s="78"/>
      <c r="P247" s="78"/>
      <c r="Q247" s="78"/>
      <c r="R247" s="78"/>
      <c r="S247" s="78"/>
      <c r="T247" s="78"/>
      <c r="U247" s="78"/>
      <c r="V247" s="78"/>
    </row>
    <row r="248">
      <c r="D248" s="27"/>
      <c r="E248" s="27"/>
      <c r="F248" s="27"/>
      <c r="O248" s="78"/>
      <c r="P248" s="78"/>
      <c r="Q248" s="78"/>
      <c r="R248" s="78"/>
      <c r="S248" s="78"/>
      <c r="T248" s="78"/>
      <c r="U248" s="78"/>
      <c r="V248" s="78"/>
    </row>
    <row r="249">
      <c r="D249" s="27"/>
      <c r="E249" s="27"/>
      <c r="F249" s="27"/>
      <c r="O249" s="78"/>
      <c r="P249" s="78"/>
      <c r="Q249" s="78"/>
      <c r="R249" s="78"/>
      <c r="S249" s="78"/>
      <c r="T249" s="78"/>
      <c r="U249" s="78"/>
      <c r="V249" s="78"/>
    </row>
    <row r="250">
      <c r="D250" s="27"/>
      <c r="E250" s="27"/>
      <c r="F250" s="27"/>
      <c r="O250" s="78"/>
      <c r="P250" s="78"/>
      <c r="Q250" s="78"/>
      <c r="R250" s="78"/>
      <c r="S250" s="78"/>
      <c r="T250" s="78"/>
      <c r="U250" s="78"/>
      <c r="V250" s="78"/>
    </row>
    <row r="251">
      <c r="D251" s="27"/>
      <c r="E251" s="27"/>
      <c r="F251" s="27"/>
      <c r="O251" s="78"/>
      <c r="P251" s="78"/>
      <c r="Q251" s="78"/>
      <c r="R251" s="78"/>
      <c r="S251" s="78"/>
      <c r="T251" s="78"/>
      <c r="U251" s="78"/>
      <c r="V251" s="78"/>
    </row>
    <row r="252">
      <c r="D252" s="27"/>
      <c r="E252" s="27"/>
      <c r="F252" s="27"/>
      <c r="O252" s="78"/>
      <c r="P252" s="78"/>
      <c r="Q252" s="78"/>
      <c r="R252" s="78"/>
      <c r="S252" s="78"/>
      <c r="T252" s="78"/>
      <c r="U252" s="78"/>
      <c r="V252" s="78"/>
    </row>
    <row r="253">
      <c r="D253" s="27"/>
      <c r="E253" s="27"/>
      <c r="F253" s="27"/>
      <c r="O253" s="78"/>
      <c r="P253" s="78"/>
      <c r="Q253" s="78"/>
      <c r="R253" s="78"/>
      <c r="S253" s="78"/>
      <c r="T253" s="78"/>
      <c r="U253" s="78"/>
      <c r="V253" s="78"/>
    </row>
    <row r="254">
      <c r="D254" s="27"/>
      <c r="E254" s="27"/>
      <c r="F254" s="27"/>
      <c r="O254" s="78"/>
      <c r="P254" s="78"/>
      <c r="Q254" s="78"/>
      <c r="R254" s="78"/>
      <c r="S254" s="78"/>
      <c r="T254" s="78"/>
      <c r="U254" s="78"/>
      <c r="V254" s="78"/>
    </row>
    <row r="255">
      <c r="D255" s="27"/>
      <c r="E255" s="27"/>
      <c r="F255" s="27"/>
      <c r="O255" s="78"/>
      <c r="P255" s="78"/>
      <c r="Q255" s="78"/>
      <c r="R255" s="78"/>
      <c r="S255" s="78"/>
      <c r="T255" s="78"/>
      <c r="U255" s="78"/>
      <c r="V255" s="78"/>
    </row>
    <row r="256">
      <c r="D256" s="27"/>
      <c r="E256" s="27"/>
      <c r="F256" s="27"/>
      <c r="O256" s="78"/>
      <c r="P256" s="78"/>
      <c r="Q256" s="78"/>
      <c r="R256" s="78"/>
      <c r="S256" s="78"/>
      <c r="T256" s="78"/>
      <c r="U256" s="78"/>
      <c r="V256" s="78"/>
    </row>
    <row r="257">
      <c r="D257" s="27"/>
      <c r="E257" s="27"/>
      <c r="F257" s="27"/>
      <c r="O257" s="78"/>
      <c r="P257" s="78"/>
      <c r="Q257" s="78"/>
      <c r="R257" s="78"/>
      <c r="S257" s="78"/>
      <c r="T257" s="78"/>
      <c r="U257" s="78"/>
      <c r="V257" s="78"/>
    </row>
    <row r="258">
      <c r="D258" s="27"/>
      <c r="E258" s="27"/>
      <c r="F258" s="27"/>
      <c r="O258" s="78"/>
      <c r="P258" s="78"/>
      <c r="Q258" s="78"/>
      <c r="R258" s="78"/>
      <c r="S258" s="78"/>
      <c r="T258" s="78"/>
      <c r="U258" s="78"/>
      <c r="V258" s="78"/>
    </row>
    <row r="259">
      <c r="D259" s="27"/>
      <c r="E259" s="27"/>
      <c r="F259" s="27"/>
      <c r="O259" s="78"/>
      <c r="P259" s="78"/>
      <c r="Q259" s="78"/>
      <c r="R259" s="78"/>
      <c r="S259" s="78"/>
      <c r="T259" s="78"/>
      <c r="U259" s="78"/>
      <c r="V259" s="78"/>
    </row>
    <row r="260">
      <c r="D260" s="27"/>
      <c r="E260" s="27"/>
      <c r="F260" s="27"/>
      <c r="O260" s="78"/>
      <c r="P260" s="78"/>
      <c r="Q260" s="78"/>
      <c r="R260" s="78"/>
      <c r="S260" s="78"/>
      <c r="T260" s="78"/>
      <c r="U260" s="78"/>
      <c r="V260" s="78"/>
    </row>
    <row r="261">
      <c r="D261" s="27"/>
      <c r="E261" s="27"/>
      <c r="F261" s="27"/>
      <c r="O261" s="78"/>
      <c r="P261" s="78"/>
      <c r="Q261" s="78"/>
      <c r="R261" s="78"/>
      <c r="S261" s="78"/>
      <c r="T261" s="78"/>
      <c r="U261" s="78"/>
      <c r="V261" s="78"/>
    </row>
    <row r="262">
      <c r="D262" s="27"/>
      <c r="E262" s="27"/>
      <c r="F262" s="27"/>
      <c r="O262" s="78"/>
      <c r="P262" s="78"/>
      <c r="Q262" s="78"/>
      <c r="R262" s="78"/>
      <c r="S262" s="78"/>
      <c r="T262" s="78"/>
      <c r="U262" s="78"/>
      <c r="V262" s="78"/>
    </row>
    <row r="263">
      <c r="D263" s="27"/>
      <c r="E263" s="27"/>
      <c r="F263" s="27"/>
      <c r="O263" s="78"/>
      <c r="P263" s="78"/>
      <c r="Q263" s="78"/>
      <c r="R263" s="78"/>
      <c r="S263" s="78"/>
      <c r="T263" s="78"/>
      <c r="U263" s="78"/>
      <c r="V263" s="78"/>
    </row>
    <row r="264">
      <c r="D264" s="27"/>
      <c r="E264" s="27"/>
      <c r="F264" s="27"/>
      <c r="O264" s="78"/>
      <c r="P264" s="78"/>
      <c r="Q264" s="78"/>
      <c r="R264" s="78"/>
      <c r="S264" s="78"/>
      <c r="T264" s="78"/>
      <c r="U264" s="78"/>
      <c r="V264" s="78"/>
    </row>
    <row r="265">
      <c r="D265" s="27"/>
      <c r="E265" s="27"/>
      <c r="F265" s="27"/>
      <c r="O265" s="78"/>
      <c r="P265" s="78"/>
      <c r="Q265" s="78"/>
      <c r="R265" s="78"/>
      <c r="S265" s="78"/>
      <c r="T265" s="78"/>
      <c r="U265" s="78"/>
      <c r="V265" s="78"/>
    </row>
    <row r="266">
      <c r="D266" s="27"/>
      <c r="E266" s="27"/>
      <c r="F266" s="27"/>
      <c r="O266" s="78"/>
      <c r="P266" s="78"/>
      <c r="Q266" s="78"/>
      <c r="R266" s="78"/>
      <c r="S266" s="78"/>
      <c r="T266" s="78"/>
      <c r="U266" s="78"/>
      <c r="V266" s="78"/>
    </row>
    <row r="267">
      <c r="D267" s="27"/>
      <c r="E267" s="27"/>
      <c r="F267" s="27"/>
      <c r="O267" s="78"/>
      <c r="P267" s="78"/>
      <c r="Q267" s="78"/>
      <c r="R267" s="78"/>
      <c r="S267" s="78"/>
      <c r="T267" s="78"/>
      <c r="U267" s="78"/>
      <c r="V267" s="78"/>
    </row>
    <row r="268">
      <c r="D268" s="27"/>
      <c r="E268" s="27"/>
      <c r="F268" s="27"/>
      <c r="O268" s="78"/>
      <c r="P268" s="78"/>
      <c r="Q268" s="78"/>
      <c r="R268" s="78"/>
      <c r="S268" s="78"/>
      <c r="T268" s="78"/>
      <c r="U268" s="78"/>
      <c r="V268" s="78"/>
    </row>
    <row r="269">
      <c r="D269" s="27"/>
      <c r="E269" s="27"/>
      <c r="F269" s="27"/>
      <c r="O269" s="78"/>
      <c r="P269" s="78"/>
      <c r="Q269" s="78"/>
      <c r="R269" s="78"/>
      <c r="S269" s="78"/>
      <c r="T269" s="78"/>
      <c r="U269" s="78"/>
      <c r="V269" s="78"/>
    </row>
    <row r="270">
      <c r="D270" s="27"/>
      <c r="E270" s="27"/>
      <c r="F270" s="27"/>
      <c r="O270" s="78"/>
      <c r="P270" s="78"/>
      <c r="Q270" s="78"/>
      <c r="R270" s="78"/>
      <c r="S270" s="78"/>
      <c r="T270" s="78"/>
      <c r="U270" s="78"/>
      <c r="V270" s="78"/>
    </row>
    <row r="271">
      <c r="D271" s="27"/>
      <c r="E271" s="27"/>
      <c r="F271" s="27"/>
      <c r="O271" s="78"/>
      <c r="P271" s="78"/>
      <c r="Q271" s="78"/>
      <c r="R271" s="78"/>
      <c r="S271" s="78"/>
      <c r="T271" s="78"/>
      <c r="U271" s="78"/>
      <c r="V271" s="78"/>
    </row>
    <row r="272">
      <c r="D272" s="27"/>
      <c r="E272" s="27"/>
      <c r="F272" s="27"/>
      <c r="O272" s="78"/>
      <c r="P272" s="78"/>
      <c r="Q272" s="78"/>
      <c r="R272" s="78"/>
      <c r="S272" s="78"/>
      <c r="T272" s="78"/>
      <c r="U272" s="78"/>
      <c r="V272" s="78"/>
    </row>
    <row r="273">
      <c r="D273" s="27"/>
      <c r="E273" s="27"/>
      <c r="F273" s="27"/>
      <c r="O273" s="78"/>
      <c r="P273" s="78"/>
      <c r="Q273" s="78"/>
      <c r="R273" s="78"/>
      <c r="S273" s="78"/>
      <c r="T273" s="78"/>
      <c r="U273" s="78"/>
      <c r="V273" s="78"/>
    </row>
    <row r="274">
      <c r="D274" s="27"/>
      <c r="E274" s="27"/>
      <c r="F274" s="27"/>
      <c r="O274" s="78"/>
      <c r="P274" s="78"/>
      <c r="Q274" s="78"/>
      <c r="R274" s="78"/>
      <c r="S274" s="78"/>
      <c r="T274" s="78"/>
      <c r="U274" s="78"/>
      <c r="V274" s="78"/>
    </row>
    <row r="275">
      <c r="D275" s="27"/>
      <c r="E275" s="27"/>
      <c r="F275" s="27"/>
      <c r="O275" s="78"/>
      <c r="P275" s="78"/>
      <c r="Q275" s="78"/>
      <c r="R275" s="78"/>
      <c r="S275" s="78"/>
      <c r="T275" s="78"/>
      <c r="U275" s="78"/>
      <c r="V275" s="78"/>
    </row>
    <row r="276">
      <c r="D276" s="27"/>
      <c r="E276" s="27"/>
      <c r="F276" s="27"/>
      <c r="O276" s="78"/>
      <c r="P276" s="78"/>
      <c r="Q276" s="78"/>
      <c r="R276" s="78"/>
      <c r="S276" s="78"/>
      <c r="T276" s="78"/>
      <c r="U276" s="78"/>
      <c r="V276" s="78"/>
    </row>
    <row r="277">
      <c r="D277" s="27"/>
      <c r="E277" s="27"/>
      <c r="F277" s="27"/>
      <c r="O277" s="78"/>
      <c r="P277" s="78"/>
      <c r="Q277" s="78"/>
      <c r="R277" s="78"/>
      <c r="S277" s="78"/>
      <c r="T277" s="78"/>
      <c r="U277" s="78"/>
      <c r="V277" s="78"/>
    </row>
    <row r="278">
      <c r="D278" s="27"/>
      <c r="E278" s="27"/>
      <c r="F278" s="27"/>
      <c r="O278" s="78"/>
      <c r="P278" s="78"/>
      <c r="Q278" s="78"/>
      <c r="R278" s="78"/>
      <c r="S278" s="78"/>
      <c r="T278" s="78"/>
      <c r="U278" s="78"/>
      <c r="V278" s="78"/>
    </row>
    <row r="279">
      <c r="D279" s="27"/>
      <c r="E279" s="27"/>
      <c r="F279" s="27"/>
      <c r="O279" s="78"/>
      <c r="P279" s="78"/>
      <c r="Q279" s="78"/>
      <c r="R279" s="78"/>
      <c r="S279" s="78"/>
      <c r="T279" s="78"/>
      <c r="U279" s="78"/>
      <c r="V279" s="78"/>
    </row>
    <row r="280">
      <c r="D280" s="27"/>
      <c r="E280" s="27"/>
      <c r="F280" s="27"/>
      <c r="O280" s="78"/>
      <c r="P280" s="78"/>
      <c r="Q280" s="78"/>
      <c r="R280" s="78"/>
      <c r="S280" s="78"/>
      <c r="T280" s="78"/>
      <c r="U280" s="78"/>
      <c r="V280" s="78"/>
    </row>
    <row r="281">
      <c r="D281" s="27"/>
      <c r="E281" s="27"/>
      <c r="F281" s="27"/>
      <c r="O281" s="78"/>
      <c r="P281" s="78"/>
      <c r="Q281" s="78"/>
      <c r="R281" s="78"/>
      <c r="S281" s="78"/>
      <c r="T281" s="78"/>
      <c r="U281" s="78"/>
      <c r="V281" s="78"/>
    </row>
    <row r="282">
      <c r="D282" s="27"/>
      <c r="E282" s="27"/>
      <c r="F282" s="27"/>
      <c r="O282" s="78"/>
      <c r="P282" s="78"/>
      <c r="Q282" s="78"/>
      <c r="R282" s="78"/>
      <c r="S282" s="78"/>
      <c r="T282" s="78"/>
      <c r="U282" s="78"/>
      <c r="V282" s="78"/>
    </row>
    <row r="283">
      <c r="D283" s="27"/>
      <c r="E283" s="27"/>
      <c r="F283" s="27"/>
      <c r="O283" s="78"/>
      <c r="P283" s="78"/>
      <c r="Q283" s="78"/>
      <c r="R283" s="78"/>
      <c r="S283" s="78"/>
      <c r="T283" s="78"/>
      <c r="U283" s="78"/>
      <c r="V283" s="78"/>
    </row>
    <row r="284">
      <c r="D284" s="27"/>
      <c r="E284" s="27"/>
      <c r="F284" s="27"/>
      <c r="O284" s="78"/>
      <c r="P284" s="78"/>
      <c r="Q284" s="78"/>
      <c r="R284" s="78"/>
      <c r="S284" s="78"/>
      <c r="T284" s="78"/>
      <c r="U284" s="78"/>
      <c r="V284" s="78"/>
    </row>
    <row r="285">
      <c r="D285" s="27"/>
      <c r="E285" s="27"/>
      <c r="F285" s="27"/>
      <c r="O285" s="78"/>
      <c r="P285" s="78"/>
      <c r="Q285" s="78"/>
      <c r="R285" s="78"/>
      <c r="S285" s="78"/>
      <c r="T285" s="78"/>
      <c r="U285" s="78"/>
      <c r="V285" s="78"/>
    </row>
    <row r="286">
      <c r="D286" s="27"/>
      <c r="E286" s="27"/>
      <c r="F286" s="27"/>
      <c r="O286" s="78"/>
      <c r="P286" s="78"/>
      <c r="Q286" s="78"/>
      <c r="R286" s="78"/>
      <c r="S286" s="78"/>
      <c r="T286" s="78"/>
      <c r="U286" s="78"/>
      <c r="V286" s="78"/>
    </row>
    <row r="287">
      <c r="D287" s="27"/>
      <c r="E287" s="27"/>
      <c r="F287" s="27"/>
      <c r="O287" s="78"/>
      <c r="P287" s="78"/>
      <c r="Q287" s="78"/>
      <c r="R287" s="78"/>
      <c r="S287" s="78"/>
      <c r="T287" s="78"/>
      <c r="U287" s="78"/>
      <c r="V287" s="78"/>
    </row>
    <row r="288">
      <c r="D288" s="27"/>
      <c r="E288" s="27"/>
      <c r="F288" s="27"/>
      <c r="O288" s="78"/>
      <c r="P288" s="78"/>
      <c r="Q288" s="78"/>
      <c r="R288" s="78"/>
      <c r="S288" s="78"/>
      <c r="T288" s="78"/>
      <c r="U288" s="78"/>
      <c r="V288" s="78"/>
    </row>
    <row r="289">
      <c r="D289" s="27"/>
      <c r="E289" s="27"/>
      <c r="F289" s="27"/>
      <c r="O289" s="78"/>
      <c r="P289" s="78"/>
      <c r="Q289" s="78"/>
      <c r="R289" s="78"/>
      <c r="S289" s="78"/>
      <c r="T289" s="78"/>
      <c r="U289" s="78"/>
      <c r="V289" s="78"/>
    </row>
    <row r="290">
      <c r="D290" s="27"/>
      <c r="E290" s="27"/>
      <c r="F290" s="27"/>
      <c r="O290" s="78"/>
      <c r="P290" s="78"/>
      <c r="Q290" s="78"/>
      <c r="R290" s="78"/>
      <c r="S290" s="78"/>
      <c r="T290" s="78"/>
      <c r="U290" s="78"/>
      <c r="V290" s="78"/>
    </row>
    <row r="291">
      <c r="D291" s="27"/>
      <c r="E291" s="27"/>
      <c r="F291" s="27"/>
      <c r="O291" s="78"/>
      <c r="P291" s="78"/>
      <c r="Q291" s="78"/>
      <c r="R291" s="78"/>
      <c r="S291" s="78"/>
      <c r="T291" s="78"/>
      <c r="U291" s="78"/>
      <c r="V291" s="78"/>
    </row>
    <row r="292">
      <c r="D292" s="27"/>
      <c r="E292" s="27"/>
      <c r="F292" s="27"/>
      <c r="O292" s="78"/>
      <c r="P292" s="78"/>
      <c r="Q292" s="78"/>
      <c r="R292" s="78"/>
      <c r="S292" s="78"/>
      <c r="T292" s="78"/>
      <c r="U292" s="78"/>
      <c r="V292" s="78"/>
    </row>
    <row r="293">
      <c r="D293" s="27"/>
      <c r="E293" s="27"/>
      <c r="F293" s="27"/>
      <c r="O293" s="78"/>
      <c r="P293" s="78"/>
      <c r="Q293" s="78"/>
      <c r="R293" s="78"/>
      <c r="S293" s="78"/>
      <c r="T293" s="78"/>
      <c r="U293" s="78"/>
      <c r="V293" s="78"/>
    </row>
    <row r="294">
      <c r="D294" s="27"/>
      <c r="E294" s="27"/>
      <c r="F294" s="27"/>
      <c r="O294" s="78"/>
      <c r="P294" s="78"/>
      <c r="Q294" s="78"/>
      <c r="R294" s="78"/>
      <c r="S294" s="78"/>
      <c r="T294" s="78"/>
      <c r="U294" s="78"/>
      <c r="V294" s="78"/>
    </row>
    <row r="295">
      <c r="D295" s="27"/>
      <c r="E295" s="27"/>
      <c r="F295" s="27"/>
      <c r="O295" s="78"/>
      <c r="P295" s="78"/>
      <c r="Q295" s="78"/>
      <c r="R295" s="78"/>
      <c r="S295" s="78"/>
      <c r="T295" s="78"/>
      <c r="U295" s="78"/>
      <c r="V295" s="78"/>
    </row>
    <row r="296">
      <c r="D296" s="27"/>
      <c r="E296" s="27"/>
      <c r="F296" s="27"/>
      <c r="O296" s="78"/>
      <c r="P296" s="78"/>
      <c r="Q296" s="78"/>
      <c r="R296" s="78"/>
      <c r="S296" s="78"/>
      <c r="T296" s="78"/>
      <c r="U296" s="78"/>
      <c r="V296" s="78"/>
    </row>
    <row r="297">
      <c r="D297" s="27"/>
      <c r="E297" s="27"/>
      <c r="F297" s="27"/>
      <c r="O297" s="78"/>
      <c r="P297" s="78"/>
      <c r="Q297" s="78"/>
      <c r="R297" s="78"/>
      <c r="S297" s="78"/>
      <c r="T297" s="78"/>
      <c r="U297" s="78"/>
      <c r="V297" s="78"/>
    </row>
    <row r="298">
      <c r="D298" s="27"/>
      <c r="E298" s="27"/>
      <c r="F298" s="27"/>
      <c r="O298" s="78"/>
      <c r="P298" s="78"/>
      <c r="Q298" s="78"/>
      <c r="R298" s="78"/>
      <c r="S298" s="78"/>
      <c r="T298" s="78"/>
      <c r="U298" s="78"/>
      <c r="V298" s="78"/>
    </row>
    <row r="299">
      <c r="D299" s="27"/>
      <c r="E299" s="27"/>
      <c r="F299" s="27"/>
      <c r="O299" s="78"/>
      <c r="P299" s="78"/>
      <c r="Q299" s="78"/>
      <c r="R299" s="78"/>
      <c r="S299" s="78"/>
      <c r="T299" s="78"/>
      <c r="U299" s="78"/>
      <c r="V299" s="78"/>
    </row>
    <row r="300">
      <c r="D300" s="27"/>
      <c r="E300" s="27"/>
      <c r="F300" s="27"/>
      <c r="O300" s="78"/>
      <c r="P300" s="78"/>
      <c r="Q300" s="78"/>
      <c r="R300" s="78"/>
      <c r="S300" s="78"/>
      <c r="T300" s="78"/>
      <c r="U300" s="78"/>
      <c r="V300" s="78"/>
    </row>
    <row r="301">
      <c r="D301" s="27"/>
      <c r="E301" s="27"/>
      <c r="F301" s="27"/>
      <c r="O301" s="78"/>
      <c r="P301" s="78"/>
      <c r="Q301" s="78"/>
      <c r="R301" s="78"/>
      <c r="S301" s="78"/>
      <c r="T301" s="78"/>
      <c r="U301" s="78"/>
      <c r="V301" s="78"/>
    </row>
    <row r="302">
      <c r="D302" s="27"/>
      <c r="E302" s="27"/>
      <c r="F302" s="27"/>
      <c r="O302" s="78"/>
      <c r="P302" s="78"/>
      <c r="Q302" s="78"/>
      <c r="R302" s="78"/>
      <c r="S302" s="78"/>
      <c r="T302" s="78"/>
      <c r="U302" s="78"/>
      <c r="V302" s="78"/>
    </row>
    <row r="303">
      <c r="D303" s="27"/>
      <c r="E303" s="27"/>
      <c r="F303" s="27"/>
      <c r="O303" s="78"/>
      <c r="P303" s="78"/>
      <c r="Q303" s="78"/>
      <c r="R303" s="78"/>
      <c r="S303" s="78"/>
      <c r="T303" s="78"/>
      <c r="U303" s="78"/>
      <c r="V303" s="78"/>
    </row>
    <row r="304">
      <c r="D304" s="27"/>
      <c r="E304" s="27"/>
      <c r="F304" s="27"/>
      <c r="O304" s="78"/>
      <c r="P304" s="78"/>
      <c r="Q304" s="78"/>
      <c r="R304" s="78"/>
      <c r="S304" s="78"/>
      <c r="T304" s="78"/>
      <c r="U304" s="78"/>
      <c r="V304" s="78"/>
    </row>
    <row r="305">
      <c r="D305" s="27"/>
      <c r="E305" s="27"/>
      <c r="F305" s="27"/>
      <c r="O305" s="78"/>
      <c r="P305" s="78"/>
      <c r="Q305" s="78"/>
      <c r="R305" s="78"/>
      <c r="S305" s="78"/>
      <c r="T305" s="78"/>
      <c r="U305" s="78"/>
      <c r="V305" s="78"/>
    </row>
    <row r="306">
      <c r="D306" s="27"/>
      <c r="E306" s="27"/>
      <c r="F306" s="27"/>
      <c r="O306" s="78"/>
      <c r="P306" s="78"/>
      <c r="Q306" s="78"/>
      <c r="R306" s="78"/>
      <c r="S306" s="78"/>
      <c r="T306" s="78"/>
      <c r="U306" s="78"/>
      <c r="V306" s="78"/>
    </row>
    <row r="307">
      <c r="D307" s="27"/>
      <c r="E307" s="27"/>
      <c r="F307" s="27"/>
      <c r="O307" s="78"/>
      <c r="P307" s="78"/>
      <c r="Q307" s="78"/>
      <c r="R307" s="78"/>
      <c r="S307" s="78"/>
      <c r="T307" s="78"/>
      <c r="U307" s="78"/>
      <c r="V307" s="78"/>
    </row>
    <row r="308">
      <c r="D308" s="27"/>
      <c r="E308" s="27"/>
      <c r="F308" s="27"/>
      <c r="O308" s="78"/>
      <c r="P308" s="78"/>
      <c r="Q308" s="78"/>
      <c r="R308" s="78"/>
      <c r="S308" s="78"/>
      <c r="T308" s="78"/>
      <c r="U308" s="78"/>
      <c r="V308" s="78"/>
    </row>
    <row r="309">
      <c r="D309" s="27"/>
      <c r="E309" s="27"/>
      <c r="F309" s="27"/>
      <c r="O309" s="78"/>
      <c r="P309" s="78"/>
      <c r="Q309" s="78"/>
      <c r="R309" s="78"/>
      <c r="S309" s="78"/>
      <c r="T309" s="78"/>
      <c r="U309" s="78"/>
      <c r="V309" s="78"/>
    </row>
    <row r="310">
      <c r="D310" s="27"/>
      <c r="E310" s="27"/>
      <c r="F310" s="27"/>
      <c r="O310" s="78"/>
      <c r="P310" s="78"/>
      <c r="Q310" s="78"/>
      <c r="R310" s="78"/>
      <c r="S310" s="78"/>
      <c r="T310" s="78"/>
      <c r="U310" s="78"/>
      <c r="V310" s="78"/>
    </row>
    <row r="311">
      <c r="D311" s="27"/>
      <c r="E311" s="27"/>
      <c r="F311" s="27"/>
      <c r="O311" s="78"/>
      <c r="P311" s="78"/>
      <c r="Q311" s="78"/>
      <c r="R311" s="78"/>
      <c r="S311" s="78"/>
      <c r="T311" s="78"/>
      <c r="U311" s="78"/>
      <c r="V311" s="78"/>
    </row>
    <row r="312">
      <c r="D312" s="27"/>
      <c r="E312" s="27"/>
      <c r="F312" s="27"/>
      <c r="O312" s="78"/>
      <c r="P312" s="78"/>
      <c r="Q312" s="78"/>
      <c r="R312" s="78"/>
      <c r="S312" s="78"/>
      <c r="T312" s="78"/>
      <c r="U312" s="78"/>
      <c r="V312" s="78"/>
    </row>
    <row r="313">
      <c r="D313" s="27"/>
      <c r="E313" s="27"/>
      <c r="F313" s="27"/>
      <c r="O313" s="78"/>
      <c r="P313" s="78"/>
      <c r="Q313" s="78"/>
      <c r="R313" s="78"/>
      <c r="S313" s="78"/>
      <c r="T313" s="78"/>
      <c r="U313" s="78"/>
      <c r="V313" s="78"/>
    </row>
    <row r="314">
      <c r="D314" s="27"/>
      <c r="E314" s="27"/>
      <c r="F314" s="27"/>
      <c r="O314" s="78"/>
      <c r="P314" s="78"/>
      <c r="Q314" s="78"/>
      <c r="R314" s="78"/>
      <c r="S314" s="78"/>
      <c r="T314" s="78"/>
      <c r="U314" s="78"/>
      <c r="V314" s="78"/>
    </row>
    <row r="315">
      <c r="D315" s="27"/>
      <c r="E315" s="27"/>
      <c r="F315" s="27"/>
      <c r="O315" s="78"/>
      <c r="P315" s="78"/>
      <c r="Q315" s="78"/>
      <c r="R315" s="78"/>
      <c r="S315" s="78"/>
      <c r="T315" s="78"/>
      <c r="U315" s="78"/>
      <c r="V315" s="78"/>
    </row>
    <row r="316">
      <c r="D316" s="27"/>
      <c r="E316" s="27"/>
      <c r="F316" s="27"/>
      <c r="O316" s="78"/>
      <c r="P316" s="78"/>
      <c r="Q316" s="78"/>
      <c r="R316" s="78"/>
      <c r="S316" s="78"/>
      <c r="T316" s="78"/>
      <c r="U316" s="78"/>
      <c r="V316" s="78"/>
    </row>
    <row r="317">
      <c r="D317" s="27"/>
      <c r="E317" s="27"/>
      <c r="F317" s="27"/>
      <c r="O317" s="78"/>
      <c r="P317" s="78"/>
      <c r="Q317" s="78"/>
      <c r="R317" s="78"/>
      <c r="S317" s="78"/>
      <c r="T317" s="78"/>
      <c r="U317" s="78"/>
      <c r="V317" s="78"/>
    </row>
    <row r="318">
      <c r="D318" s="27"/>
      <c r="E318" s="27"/>
      <c r="F318" s="27"/>
      <c r="O318" s="78"/>
      <c r="P318" s="78"/>
      <c r="Q318" s="78"/>
      <c r="R318" s="78"/>
      <c r="S318" s="78"/>
      <c r="T318" s="78"/>
      <c r="U318" s="78"/>
      <c r="V318" s="78"/>
    </row>
    <row r="319">
      <c r="D319" s="27"/>
      <c r="E319" s="27"/>
      <c r="F319" s="27"/>
      <c r="O319" s="78"/>
      <c r="P319" s="78"/>
      <c r="Q319" s="78"/>
      <c r="R319" s="78"/>
      <c r="S319" s="78"/>
      <c r="T319" s="78"/>
      <c r="U319" s="78"/>
      <c r="V319" s="78"/>
    </row>
    <row r="320">
      <c r="D320" s="27"/>
      <c r="E320" s="27"/>
      <c r="F320" s="27"/>
      <c r="O320" s="78"/>
      <c r="P320" s="78"/>
      <c r="Q320" s="78"/>
      <c r="R320" s="78"/>
      <c r="S320" s="78"/>
      <c r="T320" s="78"/>
      <c r="U320" s="78"/>
      <c r="V320" s="78"/>
    </row>
    <row r="321">
      <c r="D321" s="27"/>
      <c r="E321" s="27"/>
      <c r="F321" s="27"/>
      <c r="O321" s="78"/>
      <c r="P321" s="78"/>
      <c r="Q321" s="78"/>
      <c r="R321" s="78"/>
      <c r="S321" s="78"/>
      <c r="T321" s="78"/>
      <c r="U321" s="78"/>
      <c r="V321" s="78"/>
    </row>
    <row r="322">
      <c r="D322" s="27"/>
      <c r="E322" s="27"/>
      <c r="F322" s="27"/>
      <c r="O322" s="78"/>
      <c r="P322" s="78"/>
      <c r="Q322" s="78"/>
      <c r="R322" s="78"/>
      <c r="S322" s="78"/>
      <c r="T322" s="78"/>
      <c r="U322" s="78"/>
      <c r="V322" s="78"/>
    </row>
    <row r="323">
      <c r="D323" s="27"/>
      <c r="E323" s="27"/>
      <c r="F323" s="27"/>
      <c r="O323" s="78"/>
      <c r="P323" s="78"/>
      <c r="Q323" s="78"/>
      <c r="R323" s="78"/>
      <c r="S323" s="78"/>
      <c r="T323" s="78"/>
      <c r="U323" s="78"/>
      <c r="V323" s="78"/>
    </row>
    <row r="324">
      <c r="D324" s="27"/>
      <c r="E324" s="27"/>
      <c r="F324" s="27"/>
      <c r="O324" s="78"/>
      <c r="P324" s="78"/>
      <c r="Q324" s="78"/>
      <c r="R324" s="78"/>
      <c r="S324" s="78"/>
      <c r="T324" s="78"/>
      <c r="U324" s="78"/>
      <c r="V324" s="78"/>
    </row>
    <row r="325">
      <c r="D325" s="27"/>
      <c r="E325" s="27"/>
      <c r="F325" s="27"/>
      <c r="O325" s="78"/>
      <c r="P325" s="78"/>
      <c r="Q325" s="78"/>
      <c r="R325" s="78"/>
      <c r="S325" s="78"/>
      <c r="T325" s="78"/>
      <c r="U325" s="78"/>
      <c r="V325" s="78"/>
    </row>
    <row r="326">
      <c r="D326" s="27"/>
      <c r="E326" s="27"/>
      <c r="F326" s="27"/>
      <c r="O326" s="78"/>
      <c r="P326" s="78"/>
      <c r="Q326" s="78"/>
      <c r="R326" s="78"/>
      <c r="S326" s="78"/>
      <c r="T326" s="78"/>
      <c r="U326" s="78"/>
      <c r="V326" s="78"/>
    </row>
    <row r="327">
      <c r="D327" s="27"/>
      <c r="E327" s="27"/>
      <c r="F327" s="27"/>
      <c r="O327" s="78"/>
      <c r="P327" s="78"/>
      <c r="Q327" s="78"/>
      <c r="R327" s="78"/>
      <c r="S327" s="78"/>
      <c r="T327" s="78"/>
      <c r="U327" s="78"/>
      <c r="V327" s="78"/>
    </row>
    <row r="328">
      <c r="D328" s="27"/>
      <c r="E328" s="27"/>
      <c r="F328" s="27"/>
      <c r="O328" s="78"/>
      <c r="P328" s="78"/>
      <c r="Q328" s="78"/>
      <c r="R328" s="78"/>
      <c r="S328" s="78"/>
      <c r="T328" s="78"/>
      <c r="U328" s="78"/>
      <c r="V328" s="78"/>
    </row>
    <row r="329">
      <c r="D329" s="27"/>
      <c r="E329" s="27"/>
      <c r="F329" s="27"/>
      <c r="O329" s="78"/>
      <c r="P329" s="78"/>
      <c r="Q329" s="78"/>
      <c r="R329" s="78"/>
      <c r="S329" s="78"/>
      <c r="T329" s="78"/>
      <c r="U329" s="78"/>
      <c r="V329" s="78"/>
    </row>
    <row r="330">
      <c r="D330" s="27"/>
      <c r="E330" s="27"/>
      <c r="F330" s="27"/>
      <c r="O330" s="78"/>
      <c r="P330" s="78"/>
      <c r="Q330" s="78"/>
      <c r="R330" s="78"/>
      <c r="S330" s="78"/>
      <c r="T330" s="78"/>
      <c r="U330" s="78"/>
      <c r="V330" s="78"/>
    </row>
    <row r="331">
      <c r="D331" s="27"/>
      <c r="E331" s="27"/>
      <c r="F331" s="27"/>
      <c r="O331" s="78"/>
      <c r="P331" s="78"/>
      <c r="Q331" s="78"/>
      <c r="R331" s="78"/>
      <c r="S331" s="78"/>
      <c r="T331" s="78"/>
      <c r="U331" s="78"/>
      <c r="V331" s="78"/>
    </row>
    <row r="332">
      <c r="D332" s="27"/>
      <c r="E332" s="27"/>
      <c r="F332" s="27"/>
      <c r="O332" s="78"/>
      <c r="P332" s="78"/>
      <c r="Q332" s="78"/>
      <c r="R332" s="78"/>
      <c r="S332" s="78"/>
      <c r="T332" s="78"/>
      <c r="U332" s="78"/>
      <c r="V332" s="78"/>
    </row>
    <row r="333">
      <c r="D333" s="27"/>
      <c r="E333" s="27"/>
      <c r="F333" s="27"/>
      <c r="O333" s="78"/>
      <c r="P333" s="78"/>
      <c r="Q333" s="78"/>
      <c r="R333" s="78"/>
      <c r="S333" s="78"/>
      <c r="T333" s="78"/>
      <c r="U333" s="78"/>
      <c r="V333" s="78"/>
    </row>
    <row r="334">
      <c r="D334" s="27"/>
      <c r="E334" s="27"/>
      <c r="F334" s="27"/>
      <c r="O334" s="78"/>
      <c r="P334" s="78"/>
      <c r="Q334" s="78"/>
      <c r="R334" s="78"/>
      <c r="S334" s="78"/>
      <c r="T334" s="78"/>
      <c r="U334" s="78"/>
      <c r="V334" s="78"/>
    </row>
    <row r="335">
      <c r="D335" s="27"/>
      <c r="E335" s="27"/>
      <c r="F335" s="27"/>
      <c r="O335" s="78"/>
      <c r="P335" s="78"/>
      <c r="Q335" s="78"/>
      <c r="R335" s="78"/>
      <c r="S335" s="78"/>
      <c r="T335" s="78"/>
      <c r="U335" s="78"/>
      <c r="V335" s="78"/>
    </row>
    <row r="336">
      <c r="D336" s="27"/>
      <c r="E336" s="27"/>
      <c r="F336" s="27"/>
      <c r="O336" s="78"/>
      <c r="P336" s="78"/>
      <c r="Q336" s="78"/>
      <c r="R336" s="78"/>
      <c r="S336" s="78"/>
      <c r="T336" s="78"/>
      <c r="U336" s="78"/>
      <c r="V336" s="78"/>
    </row>
    <row r="337">
      <c r="D337" s="27"/>
      <c r="E337" s="27"/>
      <c r="F337" s="27"/>
      <c r="O337" s="78"/>
      <c r="P337" s="78"/>
      <c r="Q337" s="78"/>
      <c r="R337" s="78"/>
      <c r="S337" s="78"/>
      <c r="T337" s="78"/>
      <c r="U337" s="78"/>
      <c r="V337" s="78"/>
    </row>
    <row r="338">
      <c r="D338" s="27"/>
      <c r="E338" s="27"/>
      <c r="F338" s="27"/>
      <c r="O338" s="78"/>
      <c r="P338" s="78"/>
      <c r="Q338" s="78"/>
      <c r="R338" s="78"/>
      <c r="S338" s="78"/>
      <c r="T338" s="78"/>
      <c r="U338" s="78"/>
      <c r="V338" s="78"/>
    </row>
    <row r="339">
      <c r="D339" s="27"/>
      <c r="E339" s="27"/>
      <c r="F339" s="27"/>
      <c r="O339" s="78"/>
      <c r="P339" s="78"/>
      <c r="Q339" s="78"/>
      <c r="R339" s="78"/>
      <c r="S339" s="78"/>
      <c r="T339" s="78"/>
      <c r="U339" s="78"/>
      <c r="V339" s="78"/>
    </row>
    <row r="340">
      <c r="D340" s="27"/>
      <c r="E340" s="27"/>
      <c r="F340" s="27"/>
      <c r="O340" s="78"/>
      <c r="P340" s="78"/>
      <c r="Q340" s="78"/>
      <c r="R340" s="78"/>
      <c r="S340" s="78"/>
      <c r="T340" s="78"/>
      <c r="U340" s="78"/>
      <c r="V340" s="78"/>
    </row>
    <row r="341">
      <c r="D341" s="27"/>
      <c r="E341" s="27"/>
      <c r="F341" s="27"/>
      <c r="O341" s="78"/>
      <c r="P341" s="78"/>
      <c r="Q341" s="78"/>
      <c r="R341" s="78"/>
      <c r="S341" s="78"/>
      <c r="T341" s="78"/>
      <c r="U341" s="78"/>
      <c r="V341" s="78"/>
    </row>
    <row r="342">
      <c r="D342" s="27"/>
      <c r="E342" s="27"/>
      <c r="F342" s="27"/>
      <c r="O342" s="78"/>
      <c r="P342" s="78"/>
      <c r="Q342" s="78"/>
      <c r="R342" s="78"/>
      <c r="S342" s="78"/>
      <c r="T342" s="78"/>
      <c r="U342" s="78"/>
      <c r="V342" s="78"/>
    </row>
    <row r="343">
      <c r="D343" s="27"/>
      <c r="E343" s="27"/>
      <c r="F343" s="27"/>
      <c r="O343" s="78"/>
      <c r="P343" s="78"/>
      <c r="Q343" s="78"/>
      <c r="R343" s="78"/>
      <c r="S343" s="78"/>
      <c r="T343" s="78"/>
      <c r="U343" s="78"/>
      <c r="V343" s="78"/>
    </row>
    <row r="344">
      <c r="D344" s="27"/>
      <c r="E344" s="27"/>
      <c r="F344" s="27"/>
      <c r="O344" s="78"/>
      <c r="P344" s="78"/>
      <c r="Q344" s="78"/>
      <c r="R344" s="78"/>
      <c r="S344" s="78"/>
      <c r="T344" s="78"/>
      <c r="U344" s="78"/>
      <c r="V344" s="78"/>
    </row>
    <row r="345">
      <c r="D345" s="27"/>
      <c r="E345" s="27"/>
      <c r="F345" s="27"/>
      <c r="O345" s="78"/>
      <c r="P345" s="78"/>
      <c r="Q345" s="78"/>
      <c r="R345" s="78"/>
      <c r="S345" s="78"/>
      <c r="T345" s="78"/>
      <c r="U345" s="78"/>
      <c r="V345" s="78"/>
    </row>
    <row r="346">
      <c r="D346" s="27"/>
      <c r="E346" s="27"/>
      <c r="F346" s="27"/>
      <c r="O346" s="78"/>
      <c r="P346" s="78"/>
      <c r="Q346" s="78"/>
      <c r="R346" s="78"/>
      <c r="S346" s="78"/>
      <c r="T346" s="78"/>
      <c r="U346" s="78"/>
      <c r="V346" s="78"/>
    </row>
    <row r="347">
      <c r="D347" s="27"/>
      <c r="E347" s="27"/>
      <c r="F347" s="27"/>
      <c r="O347" s="78"/>
      <c r="P347" s="78"/>
      <c r="Q347" s="78"/>
      <c r="R347" s="78"/>
      <c r="S347" s="78"/>
      <c r="T347" s="78"/>
      <c r="U347" s="78"/>
      <c r="V347" s="78"/>
    </row>
    <row r="348">
      <c r="D348" s="27"/>
      <c r="E348" s="27"/>
      <c r="F348" s="27"/>
      <c r="O348" s="78"/>
      <c r="P348" s="78"/>
      <c r="Q348" s="78"/>
      <c r="R348" s="78"/>
      <c r="S348" s="78"/>
      <c r="T348" s="78"/>
      <c r="U348" s="78"/>
      <c r="V348" s="78"/>
    </row>
    <row r="349">
      <c r="D349" s="27"/>
      <c r="E349" s="27"/>
      <c r="F349" s="27"/>
      <c r="O349" s="78"/>
      <c r="P349" s="78"/>
      <c r="Q349" s="78"/>
      <c r="R349" s="78"/>
      <c r="S349" s="78"/>
      <c r="T349" s="78"/>
      <c r="U349" s="78"/>
      <c r="V349" s="78"/>
    </row>
    <row r="350">
      <c r="D350" s="27"/>
      <c r="E350" s="27"/>
      <c r="F350" s="27"/>
      <c r="O350" s="78"/>
      <c r="P350" s="78"/>
      <c r="Q350" s="78"/>
      <c r="R350" s="78"/>
      <c r="S350" s="78"/>
      <c r="T350" s="78"/>
      <c r="U350" s="78"/>
      <c r="V350" s="78"/>
    </row>
    <row r="351">
      <c r="D351" s="27"/>
      <c r="E351" s="27"/>
      <c r="F351" s="27"/>
      <c r="O351" s="78"/>
      <c r="P351" s="78"/>
      <c r="Q351" s="78"/>
      <c r="R351" s="78"/>
      <c r="S351" s="78"/>
      <c r="T351" s="78"/>
      <c r="U351" s="78"/>
      <c r="V351" s="78"/>
    </row>
    <row r="352">
      <c r="D352" s="27"/>
      <c r="E352" s="27"/>
      <c r="F352" s="27"/>
      <c r="O352" s="78"/>
      <c r="P352" s="78"/>
      <c r="Q352" s="78"/>
      <c r="R352" s="78"/>
      <c r="S352" s="78"/>
      <c r="T352" s="78"/>
      <c r="U352" s="78"/>
      <c r="V352" s="78"/>
    </row>
    <row r="353">
      <c r="D353" s="27"/>
      <c r="E353" s="27"/>
      <c r="F353" s="27"/>
      <c r="O353" s="78"/>
      <c r="P353" s="78"/>
      <c r="Q353" s="78"/>
      <c r="R353" s="78"/>
      <c r="S353" s="78"/>
      <c r="T353" s="78"/>
      <c r="U353" s="78"/>
      <c r="V353" s="78"/>
    </row>
    <row r="354">
      <c r="D354" s="27"/>
      <c r="E354" s="27"/>
      <c r="F354" s="27"/>
      <c r="O354" s="78"/>
      <c r="P354" s="78"/>
      <c r="Q354" s="78"/>
      <c r="R354" s="78"/>
      <c r="S354" s="78"/>
      <c r="T354" s="78"/>
      <c r="U354" s="78"/>
      <c r="V354" s="78"/>
    </row>
    <row r="355">
      <c r="D355" s="27"/>
      <c r="E355" s="27"/>
      <c r="F355" s="27"/>
      <c r="O355" s="78"/>
      <c r="P355" s="78"/>
      <c r="Q355" s="78"/>
      <c r="R355" s="78"/>
      <c r="S355" s="78"/>
      <c r="T355" s="78"/>
      <c r="U355" s="78"/>
      <c r="V355" s="78"/>
    </row>
    <row r="356">
      <c r="D356" s="27"/>
      <c r="E356" s="27"/>
      <c r="F356" s="27"/>
      <c r="O356" s="78"/>
      <c r="P356" s="78"/>
      <c r="Q356" s="78"/>
      <c r="R356" s="78"/>
      <c r="S356" s="78"/>
      <c r="T356" s="78"/>
      <c r="U356" s="78"/>
      <c r="V356" s="78"/>
    </row>
    <row r="357">
      <c r="D357" s="27"/>
      <c r="E357" s="27"/>
      <c r="F357" s="27"/>
      <c r="O357" s="78"/>
      <c r="P357" s="78"/>
      <c r="Q357" s="78"/>
      <c r="R357" s="78"/>
      <c r="S357" s="78"/>
      <c r="T357" s="78"/>
      <c r="U357" s="78"/>
      <c r="V357" s="78"/>
    </row>
    <row r="358">
      <c r="D358" s="27"/>
      <c r="E358" s="27"/>
      <c r="F358" s="27"/>
      <c r="O358" s="78"/>
      <c r="P358" s="78"/>
      <c r="Q358" s="78"/>
      <c r="R358" s="78"/>
      <c r="S358" s="78"/>
      <c r="T358" s="78"/>
      <c r="U358" s="78"/>
      <c r="V358" s="78"/>
    </row>
    <row r="359">
      <c r="D359" s="27"/>
      <c r="E359" s="27"/>
      <c r="F359" s="27"/>
      <c r="O359" s="78"/>
      <c r="P359" s="78"/>
      <c r="Q359" s="78"/>
      <c r="R359" s="78"/>
      <c r="S359" s="78"/>
      <c r="T359" s="78"/>
      <c r="U359" s="78"/>
      <c r="V359" s="78"/>
    </row>
    <row r="360">
      <c r="D360" s="27"/>
      <c r="E360" s="27"/>
      <c r="F360" s="27"/>
      <c r="O360" s="78"/>
      <c r="P360" s="78"/>
      <c r="Q360" s="78"/>
      <c r="R360" s="78"/>
      <c r="S360" s="78"/>
      <c r="T360" s="78"/>
      <c r="U360" s="78"/>
      <c r="V360" s="78"/>
    </row>
    <row r="361">
      <c r="D361" s="27"/>
      <c r="E361" s="27"/>
      <c r="F361" s="27"/>
      <c r="O361" s="78"/>
      <c r="P361" s="78"/>
      <c r="Q361" s="78"/>
      <c r="R361" s="78"/>
      <c r="S361" s="78"/>
      <c r="T361" s="78"/>
      <c r="U361" s="78"/>
      <c r="V361" s="78"/>
    </row>
    <row r="362">
      <c r="D362" s="27"/>
      <c r="E362" s="27"/>
      <c r="F362" s="27"/>
      <c r="O362" s="78"/>
      <c r="P362" s="78"/>
      <c r="Q362" s="78"/>
      <c r="R362" s="78"/>
      <c r="S362" s="78"/>
      <c r="T362" s="78"/>
      <c r="U362" s="78"/>
      <c r="V362" s="78"/>
    </row>
    <row r="363">
      <c r="D363" s="27"/>
      <c r="E363" s="27"/>
      <c r="F363" s="27"/>
      <c r="O363" s="78"/>
      <c r="P363" s="78"/>
      <c r="Q363" s="78"/>
      <c r="R363" s="78"/>
      <c r="S363" s="78"/>
      <c r="T363" s="78"/>
      <c r="U363" s="78"/>
      <c r="V363" s="78"/>
    </row>
    <row r="364">
      <c r="D364" s="27"/>
      <c r="E364" s="27"/>
      <c r="F364" s="27"/>
      <c r="O364" s="78"/>
      <c r="P364" s="78"/>
      <c r="Q364" s="78"/>
      <c r="R364" s="78"/>
      <c r="S364" s="78"/>
      <c r="T364" s="78"/>
      <c r="U364" s="78"/>
      <c r="V364" s="78"/>
    </row>
    <row r="365">
      <c r="D365" s="27"/>
      <c r="E365" s="27"/>
      <c r="F365" s="27"/>
      <c r="O365" s="78"/>
      <c r="P365" s="78"/>
      <c r="Q365" s="78"/>
      <c r="R365" s="78"/>
      <c r="S365" s="78"/>
      <c r="T365" s="78"/>
      <c r="U365" s="78"/>
      <c r="V365" s="78"/>
    </row>
    <row r="366">
      <c r="D366" s="27"/>
      <c r="E366" s="27"/>
      <c r="F366" s="27"/>
      <c r="O366" s="78"/>
      <c r="P366" s="78"/>
      <c r="Q366" s="78"/>
      <c r="R366" s="78"/>
      <c r="S366" s="78"/>
      <c r="T366" s="78"/>
      <c r="U366" s="78"/>
      <c r="V366" s="78"/>
    </row>
    <row r="367">
      <c r="D367" s="27"/>
      <c r="E367" s="27"/>
      <c r="F367" s="27"/>
      <c r="O367" s="78"/>
      <c r="P367" s="78"/>
      <c r="Q367" s="78"/>
      <c r="R367" s="78"/>
      <c r="S367" s="78"/>
      <c r="T367" s="78"/>
      <c r="U367" s="78"/>
      <c r="V367" s="78"/>
    </row>
    <row r="368">
      <c r="D368" s="27"/>
      <c r="E368" s="27"/>
      <c r="F368" s="27"/>
      <c r="O368" s="78"/>
      <c r="P368" s="78"/>
      <c r="Q368" s="78"/>
      <c r="R368" s="78"/>
      <c r="S368" s="78"/>
      <c r="T368" s="78"/>
      <c r="U368" s="78"/>
      <c r="V368" s="78"/>
    </row>
    <row r="369">
      <c r="D369" s="27"/>
      <c r="E369" s="27"/>
      <c r="F369" s="27"/>
      <c r="O369" s="78"/>
      <c r="P369" s="78"/>
      <c r="Q369" s="78"/>
      <c r="R369" s="78"/>
      <c r="S369" s="78"/>
      <c r="T369" s="78"/>
      <c r="U369" s="78"/>
      <c r="V369" s="78"/>
    </row>
    <row r="370">
      <c r="D370" s="27"/>
      <c r="E370" s="27"/>
      <c r="F370" s="27"/>
      <c r="O370" s="78"/>
      <c r="P370" s="78"/>
      <c r="Q370" s="78"/>
      <c r="R370" s="78"/>
      <c r="S370" s="78"/>
      <c r="T370" s="78"/>
      <c r="U370" s="78"/>
      <c r="V370" s="78"/>
    </row>
    <row r="371">
      <c r="D371" s="27"/>
      <c r="E371" s="27"/>
      <c r="F371" s="27"/>
      <c r="O371" s="78"/>
      <c r="P371" s="78"/>
      <c r="Q371" s="78"/>
      <c r="R371" s="78"/>
      <c r="S371" s="78"/>
      <c r="T371" s="78"/>
      <c r="U371" s="78"/>
      <c r="V371" s="78"/>
    </row>
    <row r="372">
      <c r="D372" s="27"/>
      <c r="E372" s="27"/>
      <c r="F372" s="27"/>
      <c r="O372" s="78"/>
      <c r="P372" s="78"/>
      <c r="Q372" s="78"/>
      <c r="R372" s="78"/>
      <c r="S372" s="78"/>
      <c r="T372" s="78"/>
      <c r="U372" s="78"/>
      <c r="V372" s="78"/>
    </row>
    <row r="373">
      <c r="D373" s="27"/>
      <c r="E373" s="27"/>
      <c r="F373" s="27"/>
      <c r="O373" s="78"/>
      <c r="P373" s="78"/>
      <c r="Q373" s="78"/>
      <c r="R373" s="78"/>
      <c r="S373" s="78"/>
      <c r="T373" s="78"/>
      <c r="U373" s="78"/>
      <c r="V373" s="78"/>
    </row>
    <row r="374">
      <c r="D374" s="27"/>
      <c r="E374" s="27"/>
      <c r="F374" s="27"/>
      <c r="O374" s="78"/>
      <c r="P374" s="78"/>
      <c r="Q374" s="78"/>
      <c r="R374" s="78"/>
      <c r="S374" s="78"/>
      <c r="T374" s="78"/>
      <c r="U374" s="78"/>
      <c r="V374" s="78"/>
    </row>
    <row r="375">
      <c r="D375" s="27"/>
      <c r="E375" s="27"/>
      <c r="F375" s="27"/>
      <c r="O375" s="78"/>
      <c r="P375" s="78"/>
      <c r="Q375" s="78"/>
      <c r="R375" s="78"/>
      <c r="S375" s="78"/>
      <c r="T375" s="78"/>
      <c r="U375" s="78"/>
      <c r="V375" s="78"/>
    </row>
    <row r="376">
      <c r="D376" s="27"/>
      <c r="E376" s="27"/>
      <c r="F376" s="27"/>
      <c r="O376" s="78"/>
      <c r="P376" s="78"/>
      <c r="Q376" s="78"/>
      <c r="R376" s="78"/>
      <c r="S376" s="78"/>
      <c r="T376" s="78"/>
      <c r="U376" s="78"/>
      <c r="V376" s="78"/>
    </row>
    <row r="377">
      <c r="D377" s="27"/>
      <c r="E377" s="27"/>
      <c r="F377" s="27"/>
      <c r="O377" s="78"/>
      <c r="P377" s="78"/>
      <c r="Q377" s="78"/>
      <c r="R377" s="78"/>
      <c r="S377" s="78"/>
      <c r="T377" s="78"/>
      <c r="U377" s="78"/>
      <c r="V377" s="78"/>
    </row>
    <row r="378">
      <c r="D378" s="27"/>
      <c r="E378" s="27"/>
      <c r="F378" s="27"/>
      <c r="O378" s="78"/>
      <c r="P378" s="78"/>
      <c r="Q378" s="78"/>
      <c r="R378" s="78"/>
      <c r="S378" s="78"/>
      <c r="T378" s="78"/>
      <c r="U378" s="78"/>
      <c r="V378" s="78"/>
    </row>
    <row r="379">
      <c r="D379" s="27"/>
      <c r="E379" s="27"/>
      <c r="F379" s="27"/>
      <c r="O379" s="78"/>
      <c r="P379" s="78"/>
      <c r="Q379" s="78"/>
      <c r="R379" s="78"/>
      <c r="S379" s="78"/>
      <c r="T379" s="78"/>
      <c r="U379" s="78"/>
      <c r="V379" s="78"/>
    </row>
    <row r="380">
      <c r="D380" s="27"/>
      <c r="E380" s="27"/>
      <c r="F380" s="27"/>
      <c r="O380" s="78"/>
      <c r="P380" s="78"/>
      <c r="Q380" s="78"/>
      <c r="R380" s="78"/>
      <c r="S380" s="78"/>
      <c r="T380" s="78"/>
      <c r="U380" s="78"/>
      <c r="V380" s="78"/>
    </row>
    <row r="381">
      <c r="D381" s="27"/>
      <c r="E381" s="27"/>
      <c r="F381" s="27"/>
      <c r="O381" s="78"/>
      <c r="P381" s="78"/>
      <c r="Q381" s="78"/>
      <c r="R381" s="78"/>
      <c r="S381" s="78"/>
      <c r="T381" s="78"/>
      <c r="U381" s="78"/>
      <c r="V381" s="78"/>
    </row>
    <row r="382">
      <c r="D382" s="27"/>
      <c r="E382" s="27"/>
      <c r="F382" s="27"/>
      <c r="O382" s="78"/>
      <c r="P382" s="78"/>
      <c r="Q382" s="78"/>
      <c r="R382" s="78"/>
      <c r="S382" s="78"/>
      <c r="T382" s="78"/>
      <c r="U382" s="78"/>
      <c r="V382" s="78"/>
    </row>
    <row r="383">
      <c r="D383" s="27"/>
      <c r="E383" s="27"/>
      <c r="F383" s="27"/>
      <c r="O383" s="78"/>
      <c r="P383" s="78"/>
      <c r="Q383" s="78"/>
      <c r="R383" s="78"/>
      <c r="S383" s="78"/>
      <c r="T383" s="78"/>
      <c r="U383" s="78"/>
      <c r="V383" s="78"/>
    </row>
    <row r="384">
      <c r="D384" s="27"/>
      <c r="E384" s="27"/>
      <c r="F384" s="27"/>
      <c r="O384" s="78"/>
      <c r="P384" s="78"/>
      <c r="Q384" s="78"/>
      <c r="R384" s="78"/>
      <c r="S384" s="78"/>
      <c r="T384" s="78"/>
      <c r="U384" s="78"/>
      <c r="V384" s="78"/>
    </row>
    <row r="385">
      <c r="D385" s="27"/>
      <c r="E385" s="27"/>
      <c r="F385" s="27"/>
      <c r="O385" s="78"/>
      <c r="P385" s="78"/>
      <c r="Q385" s="78"/>
      <c r="R385" s="78"/>
      <c r="S385" s="78"/>
      <c r="T385" s="78"/>
      <c r="U385" s="78"/>
      <c r="V385" s="78"/>
    </row>
    <row r="386">
      <c r="D386" s="27"/>
      <c r="E386" s="27"/>
      <c r="F386" s="27"/>
      <c r="O386" s="78"/>
      <c r="P386" s="78"/>
      <c r="Q386" s="78"/>
      <c r="R386" s="78"/>
      <c r="S386" s="78"/>
      <c r="T386" s="78"/>
      <c r="U386" s="78"/>
      <c r="V386" s="78"/>
    </row>
    <row r="387">
      <c r="D387" s="27"/>
      <c r="E387" s="27"/>
      <c r="F387" s="27"/>
      <c r="O387" s="78"/>
      <c r="P387" s="78"/>
      <c r="Q387" s="78"/>
      <c r="R387" s="78"/>
      <c r="S387" s="78"/>
      <c r="T387" s="78"/>
      <c r="U387" s="78"/>
      <c r="V387" s="78"/>
    </row>
    <row r="388">
      <c r="D388" s="27"/>
      <c r="E388" s="27"/>
      <c r="F388" s="27"/>
      <c r="O388" s="78"/>
      <c r="P388" s="78"/>
      <c r="Q388" s="78"/>
      <c r="R388" s="78"/>
      <c r="S388" s="78"/>
      <c r="T388" s="78"/>
      <c r="U388" s="78"/>
      <c r="V388" s="78"/>
    </row>
    <row r="389">
      <c r="D389" s="27"/>
      <c r="E389" s="27"/>
      <c r="F389" s="27"/>
      <c r="O389" s="78"/>
      <c r="P389" s="78"/>
      <c r="Q389" s="78"/>
      <c r="R389" s="78"/>
      <c r="S389" s="78"/>
      <c r="T389" s="78"/>
      <c r="U389" s="78"/>
      <c r="V389" s="78"/>
    </row>
    <row r="390">
      <c r="D390" s="27"/>
      <c r="E390" s="27"/>
      <c r="F390" s="27"/>
      <c r="O390" s="78"/>
      <c r="P390" s="78"/>
      <c r="Q390" s="78"/>
      <c r="R390" s="78"/>
      <c r="S390" s="78"/>
      <c r="T390" s="78"/>
      <c r="U390" s="78"/>
      <c r="V390" s="78"/>
    </row>
    <row r="391">
      <c r="D391" s="27"/>
      <c r="E391" s="27"/>
      <c r="F391" s="27"/>
      <c r="O391" s="78"/>
      <c r="P391" s="78"/>
      <c r="Q391" s="78"/>
      <c r="R391" s="78"/>
      <c r="S391" s="78"/>
      <c r="T391" s="78"/>
      <c r="U391" s="78"/>
      <c r="V391" s="78"/>
    </row>
    <row r="392">
      <c r="D392" s="27"/>
      <c r="E392" s="27"/>
      <c r="F392" s="27"/>
      <c r="O392" s="78"/>
      <c r="P392" s="78"/>
      <c r="Q392" s="78"/>
      <c r="R392" s="78"/>
      <c r="S392" s="78"/>
      <c r="T392" s="78"/>
      <c r="U392" s="78"/>
      <c r="V392" s="78"/>
    </row>
    <row r="393">
      <c r="D393" s="27"/>
      <c r="E393" s="27"/>
      <c r="F393" s="27"/>
      <c r="O393" s="78"/>
      <c r="P393" s="78"/>
      <c r="Q393" s="78"/>
      <c r="R393" s="78"/>
      <c r="S393" s="78"/>
      <c r="T393" s="78"/>
      <c r="U393" s="78"/>
      <c r="V393" s="78"/>
    </row>
    <row r="394">
      <c r="D394" s="27"/>
      <c r="E394" s="27"/>
      <c r="F394" s="27"/>
      <c r="O394" s="78"/>
      <c r="P394" s="78"/>
      <c r="Q394" s="78"/>
      <c r="R394" s="78"/>
      <c r="S394" s="78"/>
      <c r="T394" s="78"/>
      <c r="U394" s="78"/>
      <c r="V394" s="78"/>
    </row>
    <row r="395">
      <c r="D395" s="27"/>
      <c r="E395" s="27"/>
      <c r="F395" s="27"/>
      <c r="O395" s="78"/>
      <c r="P395" s="78"/>
      <c r="Q395" s="78"/>
      <c r="R395" s="78"/>
      <c r="S395" s="78"/>
      <c r="T395" s="78"/>
      <c r="U395" s="78"/>
      <c r="V395" s="78"/>
    </row>
    <row r="396">
      <c r="D396" s="27"/>
      <c r="E396" s="27"/>
      <c r="F396" s="27"/>
      <c r="O396" s="78"/>
      <c r="P396" s="78"/>
      <c r="Q396" s="78"/>
      <c r="R396" s="78"/>
      <c r="S396" s="78"/>
      <c r="T396" s="78"/>
      <c r="U396" s="78"/>
      <c r="V396" s="78"/>
    </row>
    <row r="397">
      <c r="D397" s="27"/>
      <c r="E397" s="27"/>
      <c r="F397" s="27"/>
      <c r="O397" s="78"/>
      <c r="P397" s="78"/>
      <c r="Q397" s="78"/>
      <c r="R397" s="78"/>
      <c r="S397" s="78"/>
      <c r="T397" s="78"/>
      <c r="U397" s="78"/>
      <c r="V397" s="78"/>
    </row>
    <row r="398">
      <c r="D398" s="27"/>
      <c r="E398" s="27"/>
      <c r="F398" s="27"/>
      <c r="O398" s="78"/>
      <c r="P398" s="78"/>
      <c r="Q398" s="78"/>
      <c r="R398" s="78"/>
      <c r="S398" s="78"/>
      <c r="T398" s="78"/>
      <c r="U398" s="78"/>
      <c r="V398" s="78"/>
    </row>
    <row r="399">
      <c r="D399" s="27"/>
      <c r="E399" s="27"/>
      <c r="F399" s="27"/>
      <c r="O399" s="78"/>
      <c r="P399" s="78"/>
      <c r="Q399" s="78"/>
      <c r="R399" s="78"/>
      <c r="S399" s="78"/>
      <c r="T399" s="78"/>
      <c r="U399" s="78"/>
      <c r="V399" s="78"/>
    </row>
    <row r="400">
      <c r="D400" s="27"/>
      <c r="E400" s="27"/>
      <c r="F400" s="27"/>
      <c r="O400" s="78"/>
      <c r="P400" s="78"/>
      <c r="Q400" s="78"/>
      <c r="R400" s="78"/>
      <c r="S400" s="78"/>
      <c r="T400" s="78"/>
      <c r="U400" s="78"/>
      <c r="V400" s="78"/>
    </row>
    <row r="401">
      <c r="D401" s="27"/>
      <c r="E401" s="27"/>
      <c r="F401" s="27"/>
      <c r="O401" s="78"/>
      <c r="P401" s="78"/>
      <c r="Q401" s="78"/>
      <c r="R401" s="78"/>
      <c r="S401" s="78"/>
      <c r="T401" s="78"/>
      <c r="U401" s="78"/>
      <c r="V401" s="78"/>
    </row>
    <row r="402">
      <c r="D402" s="27"/>
      <c r="E402" s="27"/>
      <c r="F402" s="27"/>
      <c r="O402" s="78"/>
      <c r="P402" s="78"/>
      <c r="Q402" s="78"/>
      <c r="R402" s="78"/>
      <c r="S402" s="78"/>
      <c r="T402" s="78"/>
      <c r="U402" s="78"/>
      <c r="V402" s="78"/>
    </row>
    <row r="403">
      <c r="D403" s="27"/>
      <c r="E403" s="27"/>
      <c r="F403" s="27"/>
      <c r="O403" s="78"/>
      <c r="P403" s="78"/>
      <c r="Q403" s="78"/>
      <c r="R403" s="78"/>
      <c r="S403" s="78"/>
      <c r="T403" s="78"/>
      <c r="U403" s="78"/>
      <c r="V403" s="78"/>
    </row>
    <row r="404">
      <c r="D404" s="27"/>
      <c r="E404" s="27"/>
      <c r="F404" s="27"/>
      <c r="O404" s="78"/>
      <c r="P404" s="78"/>
      <c r="Q404" s="78"/>
      <c r="R404" s="78"/>
      <c r="S404" s="78"/>
      <c r="T404" s="78"/>
      <c r="U404" s="78"/>
      <c r="V404" s="78"/>
    </row>
    <row r="405">
      <c r="D405" s="27"/>
      <c r="E405" s="27"/>
      <c r="F405" s="27"/>
      <c r="O405" s="78"/>
      <c r="P405" s="78"/>
      <c r="Q405" s="78"/>
      <c r="R405" s="78"/>
      <c r="S405" s="78"/>
      <c r="T405" s="78"/>
      <c r="U405" s="78"/>
      <c r="V405" s="78"/>
    </row>
    <row r="406">
      <c r="D406" s="27"/>
      <c r="E406" s="27"/>
      <c r="F406" s="27"/>
      <c r="O406" s="78"/>
      <c r="P406" s="78"/>
      <c r="Q406" s="78"/>
      <c r="R406" s="78"/>
      <c r="S406" s="78"/>
      <c r="T406" s="78"/>
      <c r="U406" s="78"/>
      <c r="V406" s="78"/>
    </row>
    <row r="407">
      <c r="D407" s="27"/>
      <c r="E407" s="27"/>
      <c r="F407" s="27"/>
      <c r="O407" s="78"/>
      <c r="P407" s="78"/>
      <c r="Q407" s="78"/>
      <c r="R407" s="78"/>
      <c r="S407" s="78"/>
      <c r="T407" s="78"/>
      <c r="U407" s="78"/>
      <c r="V407" s="78"/>
    </row>
    <row r="408">
      <c r="D408" s="27"/>
      <c r="E408" s="27"/>
      <c r="F408" s="27"/>
      <c r="O408" s="78"/>
      <c r="P408" s="78"/>
      <c r="Q408" s="78"/>
      <c r="R408" s="78"/>
      <c r="S408" s="78"/>
      <c r="T408" s="78"/>
      <c r="U408" s="78"/>
      <c r="V408" s="78"/>
    </row>
    <row r="409">
      <c r="D409" s="27"/>
      <c r="E409" s="27"/>
      <c r="F409" s="27"/>
      <c r="O409" s="78"/>
      <c r="P409" s="78"/>
      <c r="Q409" s="78"/>
      <c r="R409" s="78"/>
      <c r="S409" s="78"/>
      <c r="T409" s="78"/>
      <c r="U409" s="78"/>
      <c r="V409" s="78"/>
    </row>
    <row r="410">
      <c r="D410" s="27"/>
      <c r="E410" s="27"/>
      <c r="F410" s="27"/>
      <c r="O410" s="78"/>
      <c r="P410" s="78"/>
      <c r="Q410" s="78"/>
      <c r="R410" s="78"/>
      <c r="S410" s="78"/>
      <c r="T410" s="78"/>
      <c r="U410" s="78"/>
      <c r="V410" s="78"/>
    </row>
    <row r="411">
      <c r="D411" s="27"/>
      <c r="E411" s="27"/>
      <c r="F411" s="27"/>
      <c r="O411" s="78"/>
      <c r="P411" s="78"/>
      <c r="Q411" s="78"/>
      <c r="R411" s="78"/>
      <c r="S411" s="78"/>
      <c r="T411" s="78"/>
      <c r="U411" s="78"/>
      <c r="V411" s="78"/>
    </row>
    <row r="412">
      <c r="D412" s="27"/>
      <c r="E412" s="27"/>
      <c r="F412" s="27"/>
      <c r="O412" s="78"/>
      <c r="P412" s="78"/>
      <c r="Q412" s="78"/>
      <c r="R412" s="78"/>
      <c r="S412" s="78"/>
      <c r="T412" s="78"/>
      <c r="U412" s="78"/>
      <c r="V412" s="78"/>
    </row>
    <row r="413">
      <c r="D413" s="27"/>
      <c r="E413" s="27"/>
      <c r="F413" s="27"/>
      <c r="O413" s="78"/>
      <c r="P413" s="78"/>
      <c r="Q413" s="78"/>
      <c r="R413" s="78"/>
      <c r="S413" s="78"/>
      <c r="T413" s="78"/>
      <c r="U413" s="78"/>
      <c r="V413" s="78"/>
    </row>
    <row r="414">
      <c r="D414" s="27"/>
      <c r="E414" s="27"/>
      <c r="F414" s="27"/>
      <c r="O414" s="78"/>
      <c r="P414" s="78"/>
      <c r="Q414" s="78"/>
      <c r="R414" s="78"/>
      <c r="S414" s="78"/>
      <c r="T414" s="78"/>
      <c r="U414" s="78"/>
      <c r="V414" s="78"/>
    </row>
    <row r="415">
      <c r="D415" s="27"/>
      <c r="E415" s="27"/>
      <c r="F415" s="27"/>
      <c r="O415" s="78"/>
      <c r="P415" s="78"/>
      <c r="Q415" s="78"/>
      <c r="R415" s="78"/>
      <c r="S415" s="78"/>
      <c r="T415" s="78"/>
      <c r="U415" s="78"/>
      <c r="V415" s="78"/>
    </row>
    <row r="416">
      <c r="D416" s="27"/>
      <c r="E416" s="27"/>
      <c r="F416" s="27"/>
      <c r="O416" s="78"/>
      <c r="P416" s="78"/>
      <c r="Q416" s="78"/>
      <c r="R416" s="78"/>
      <c r="S416" s="78"/>
      <c r="T416" s="78"/>
      <c r="U416" s="78"/>
      <c r="V416" s="78"/>
    </row>
    <row r="417">
      <c r="D417" s="27"/>
      <c r="E417" s="27"/>
      <c r="F417" s="27"/>
      <c r="O417" s="78"/>
      <c r="P417" s="78"/>
      <c r="Q417" s="78"/>
      <c r="R417" s="78"/>
      <c r="S417" s="78"/>
      <c r="T417" s="78"/>
      <c r="U417" s="78"/>
      <c r="V417" s="78"/>
    </row>
    <row r="418">
      <c r="D418" s="27"/>
      <c r="E418" s="27"/>
      <c r="F418" s="27"/>
      <c r="O418" s="78"/>
      <c r="P418" s="78"/>
      <c r="Q418" s="78"/>
      <c r="R418" s="78"/>
      <c r="S418" s="78"/>
      <c r="T418" s="78"/>
      <c r="U418" s="78"/>
      <c r="V418" s="78"/>
    </row>
    <row r="419">
      <c r="D419" s="27"/>
      <c r="E419" s="27"/>
      <c r="F419" s="27"/>
      <c r="O419" s="78"/>
      <c r="P419" s="78"/>
      <c r="Q419" s="78"/>
      <c r="R419" s="78"/>
      <c r="S419" s="78"/>
      <c r="T419" s="78"/>
      <c r="U419" s="78"/>
      <c r="V419" s="78"/>
    </row>
    <row r="420">
      <c r="D420" s="27"/>
      <c r="E420" s="27"/>
      <c r="F420" s="27"/>
      <c r="O420" s="78"/>
      <c r="P420" s="78"/>
      <c r="Q420" s="78"/>
      <c r="R420" s="78"/>
      <c r="S420" s="78"/>
      <c r="T420" s="78"/>
      <c r="U420" s="78"/>
      <c r="V420" s="78"/>
    </row>
    <row r="421">
      <c r="D421" s="27"/>
      <c r="E421" s="27"/>
      <c r="F421" s="27"/>
      <c r="O421" s="78"/>
      <c r="P421" s="78"/>
      <c r="Q421" s="78"/>
      <c r="R421" s="78"/>
      <c r="S421" s="78"/>
      <c r="T421" s="78"/>
      <c r="U421" s="78"/>
      <c r="V421" s="78"/>
    </row>
    <row r="422">
      <c r="D422" s="27"/>
      <c r="E422" s="27"/>
      <c r="F422" s="27"/>
      <c r="O422" s="78"/>
      <c r="P422" s="78"/>
      <c r="Q422" s="78"/>
      <c r="R422" s="78"/>
      <c r="S422" s="78"/>
      <c r="T422" s="78"/>
      <c r="U422" s="78"/>
      <c r="V422" s="78"/>
    </row>
    <row r="423">
      <c r="D423" s="27"/>
      <c r="E423" s="27"/>
      <c r="F423" s="27"/>
      <c r="O423" s="78"/>
      <c r="P423" s="78"/>
      <c r="Q423" s="78"/>
      <c r="R423" s="78"/>
      <c r="S423" s="78"/>
      <c r="T423" s="78"/>
      <c r="U423" s="78"/>
      <c r="V423" s="78"/>
    </row>
    <row r="424">
      <c r="D424" s="27"/>
      <c r="E424" s="27"/>
      <c r="F424" s="27"/>
      <c r="O424" s="78"/>
      <c r="P424" s="78"/>
      <c r="Q424" s="78"/>
      <c r="R424" s="78"/>
      <c r="S424" s="78"/>
      <c r="T424" s="78"/>
      <c r="U424" s="78"/>
      <c r="V424" s="78"/>
    </row>
    <row r="425">
      <c r="D425" s="27"/>
      <c r="E425" s="27"/>
      <c r="F425" s="27"/>
      <c r="O425" s="78"/>
      <c r="P425" s="78"/>
      <c r="Q425" s="78"/>
      <c r="R425" s="78"/>
      <c r="S425" s="78"/>
      <c r="T425" s="78"/>
      <c r="U425" s="78"/>
      <c r="V425" s="78"/>
    </row>
    <row r="426">
      <c r="D426" s="27"/>
      <c r="E426" s="27"/>
      <c r="F426" s="27"/>
      <c r="O426" s="78"/>
      <c r="P426" s="78"/>
      <c r="Q426" s="78"/>
      <c r="R426" s="78"/>
      <c r="S426" s="78"/>
      <c r="T426" s="78"/>
      <c r="U426" s="78"/>
      <c r="V426" s="78"/>
    </row>
    <row r="427">
      <c r="D427" s="27"/>
      <c r="E427" s="27"/>
      <c r="F427" s="27"/>
      <c r="O427" s="78"/>
      <c r="P427" s="78"/>
      <c r="Q427" s="78"/>
      <c r="R427" s="78"/>
      <c r="S427" s="78"/>
      <c r="T427" s="78"/>
      <c r="U427" s="78"/>
      <c r="V427" s="78"/>
    </row>
    <row r="428">
      <c r="D428" s="27"/>
      <c r="E428" s="27"/>
      <c r="F428" s="27"/>
      <c r="O428" s="78"/>
      <c r="P428" s="78"/>
      <c r="Q428" s="78"/>
      <c r="R428" s="78"/>
      <c r="S428" s="78"/>
      <c r="T428" s="78"/>
      <c r="U428" s="78"/>
      <c r="V428" s="78"/>
    </row>
    <row r="429">
      <c r="D429" s="27"/>
      <c r="E429" s="27"/>
      <c r="F429" s="27"/>
      <c r="O429" s="78"/>
      <c r="P429" s="78"/>
      <c r="Q429" s="78"/>
      <c r="R429" s="78"/>
      <c r="S429" s="78"/>
      <c r="T429" s="78"/>
      <c r="U429" s="78"/>
      <c r="V429" s="78"/>
    </row>
    <row r="430">
      <c r="D430" s="27"/>
      <c r="E430" s="27"/>
      <c r="F430" s="27"/>
      <c r="O430" s="78"/>
      <c r="P430" s="78"/>
      <c r="Q430" s="78"/>
      <c r="R430" s="78"/>
      <c r="S430" s="78"/>
      <c r="T430" s="78"/>
      <c r="U430" s="78"/>
      <c r="V430" s="78"/>
    </row>
    <row r="431">
      <c r="D431" s="27"/>
      <c r="E431" s="27"/>
      <c r="F431" s="27"/>
      <c r="O431" s="78"/>
      <c r="P431" s="78"/>
      <c r="Q431" s="78"/>
      <c r="R431" s="78"/>
      <c r="S431" s="78"/>
      <c r="T431" s="78"/>
      <c r="U431" s="78"/>
      <c r="V431" s="78"/>
    </row>
    <row r="432">
      <c r="D432" s="27"/>
      <c r="E432" s="27"/>
      <c r="F432" s="27"/>
      <c r="O432" s="78"/>
      <c r="P432" s="78"/>
      <c r="Q432" s="78"/>
      <c r="R432" s="78"/>
      <c r="S432" s="78"/>
      <c r="T432" s="78"/>
      <c r="U432" s="78"/>
      <c r="V432" s="78"/>
    </row>
    <row r="433">
      <c r="D433" s="27"/>
      <c r="E433" s="27"/>
      <c r="F433" s="27"/>
      <c r="O433" s="78"/>
      <c r="P433" s="78"/>
      <c r="Q433" s="78"/>
      <c r="R433" s="78"/>
      <c r="S433" s="78"/>
      <c r="T433" s="78"/>
      <c r="U433" s="78"/>
      <c r="V433" s="78"/>
    </row>
    <row r="434">
      <c r="D434" s="27"/>
      <c r="E434" s="27"/>
      <c r="F434" s="27"/>
      <c r="O434" s="78"/>
      <c r="P434" s="78"/>
      <c r="Q434" s="78"/>
      <c r="R434" s="78"/>
      <c r="S434" s="78"/>
      <c r="T434" s="78"/>
      <c r="U434" s="78"/>
      <c r="V434" s="78"/>
    </row>
    <row r="435">
      <c r="D435" s="27"/>
      <c r="E435" s="27"/>
      <c r="F435" s="27"/>
      <c r="O435" s="78"/>
      <c r="P435" s="78"/>
      <c r="Q435" s="78"/>
      <c r="R435" s="78"/>
      <c r="S435" s="78"/>
      <c r="T435" s="78"/>
      <c r="U435" s="78"/>
      <c r="V435" s="78"/>
    </row>
    <row r="436">
      <c r="D436" s="27"/>
      <c r="E436" s="27"/>
      <c r="F436" s="27"/>
      <c r="O436" s="78"/>
      <c r="P436" s="78"/>
      <c r="Q436" s="78"/>
      <c r="R436" s="78"/>
      <c r="S436" s="78"/>
      <c r="T436" s="78"/>
      <c r="U436" s="78"/>
      <c r="V436" s="78"/>
    </row>
    <row r="437">
      <c r="D437" s="27"/>
      <c r="E437" s="27"/>
      <c r="F437" s="27"/>
      <c r="O437" s="78"/>
      <c r="P437" s="78"/>
      <c r="Q437" s="78"/>
      <c r="R437" s="78"/>
      <c r="S437" s="78"/>
      <c r="T437" s="78"/>
      <c r="U437" s="78"/>
      <c r="V437" s="78"/>
    </row>
    <row r="438">
      <c r="D438" s="27"/>
      <c r="E438" s="27"/>
      <c r="F438" s="27"/>
      <c r="O438" s="78"/>
      <c r="P438" s="78"/>
      <c r="Q438" s="78"/>
      <c r="R438" s="78"/>
      <c r="S438" s="78"/>
      <c r="T438" s="78"/>
      <c r="U438" s="78"/>
      <c r="V438" s="78"/>
    </row>
    <row r="439">
      <c r="D439" s="27"/>
      <c r="E439" s="27"/>
      <c r="F439" s="27"/>
      <c r="O439" s="78"/>
      <c r="P439" s="78"/>
      <c r="Q439" s="78"/>
      <c r="R439" s="78"/>
      <c r="S439" s="78"/>
      <c r="T439" s="78"/>
      <c r="U439" s="78"/>
      <c r="V439" s="78"/>
    </row>
    <row r="440">
      <c r="D440" s="27"/>
      <c r="E440" s="27"/>
      <c r="F440" s="27"/>
      <c r="O440" s="78"/>
      <c r="P440" s="78"/>
      <c r="Q440" s="78"/>
      <c r="R440" s="78"/>
      <c r="S440" s="78"/>
      <c r="T440" s="78"/>
      <c r="U440" s="78"/>
      <c r="V440" s="78"/>
    </row>
    <row r="441">
      <c r="D441" s="27"/>
      <c r="E441" s="27"/>
      <c r="F441" s="27"/>
      <c r="O441" s="78"/>
      <c r="P441" s="78"/>
      <c r="Q441" s="78"/>
      <c r="R441" s="78"/>
      <c r="S441" s="78"/>
      <c r="T441" s="78"/>
      <c r="U441" s="78"/>
      <c r="V441" s="78"/>
    </row>
    <row r="442">
      <c r="D442" s="27"/>
      <c r="E442" s="27"/>
      <c r="F442" s="27"/>
      <c r="O442" s="78"/>
      <c r="P442" s="78"/>
      <c r="Q442" s="78"/>
      <c r="R442" s="78"/>
      <c r="S442" s="78"/>
      <c r="T442" s="78"/>
      <c r="U442" s="78"/>
      <c r="V442" s="78"/>
    </row>
    <row r="443">
      <c r="D443" s="27"/>
      <c r="E443" s="27"/>
      <c r="F443" s="27"/>
      <c r="O443" s="78"/>
      <c r="P443" s="78"/>
      <c r="Q443" s="78"/>
      <c r="R443" s="78"/>
      <c r="S443" s="78"/>
      <c r="T443" s="78"/>
      <c r="U443" s="78"/>
      <c r="V443" s="78"/>
    </row>
    <row r="444">
      <c r="D444" s="27"/>
      <c r="E444" s="27"/>
      <c r="F444" s="27"/>
      <c r="O444" s="78"/>
      <c r="P444" s="78"/>
      <c r="Q444" s="78"/>
      <c r="R444" s="78"/>
      <c r="S444" s="78"/>
      <c r="T444" s="78"/>
      <c r="U444" s="78"/>
      <c r="V444" s="78"/>
    </row>
    <row r="445">
      <c r="D445" s="27"/>
      <c r="E445" s="27"/>
      <c r="F445" s="27"/>
      <c r="O445" s="78"/>
      <c r="P445" s="78"/>
      <c r="Q445" s="78"/>
      <c r="R445" s="78"/>
      <c r="S445" s="78"/>
      <c r="T445" s="78"/>
      <c r="U445" s="78"/>
      <c r="V445" s="78"/>
    </row>
    <row r="446">
      <c r="D446" s="27"/>
      <c r="E446" s="27"/>
      <c r="F446" s="27"/>
      <c r="O446" s="78"/>
      <c r="P446" s="78"/>
      <c r="Q446" s="78"/>
      <c r="R446" s="78"/>
      <c r="S446" s="78"/>
      <c r="T446" s="78"/>
      <c r="U446" s="78"/>
      <c r="V446" s="78"/>
    </row>
    <row r="447">
      <c r="D447" s="27"/>
      <c r="E447" s="27"/>
      <c r="F447" s="27"/>
      <c r="O447" s="78"/>
      <c r="P447" s="78"/>
      <c r="Q447" s="78"/>
      <c r="R447" s="78"/>
      <c r="S447" s="78"/>
      <c r="T447" s="78"/>
      <c r="U447" s="78"/>
      <c r="V447" s="78"/>
    </row>
    <row r="448">
      <c r="D448" s="27"/>
      <c r="E448" s="27"/>
      <c r="F448" s="27"/>
      <c r="O448" s="78"/>
      <c r="P448" s="78"/>
      <c r="Q448" s="78"/>
      <c r="R448" s="78"/>
      <c r="S448" s="78"/>
      <c r="T448" s="78"/>
      <c r="U448" s="78"/>
      <c r="V448" s="78"/>
    </row>
    <row r="449">
      <c r="D449" s="27"/>
      <c r="E449" s="27"/>
      <c r="F449" s="27"/>
      <c r="O449" s="78"/>
      <c r="P449" s="78"/>
      <c r="Q449" s="78"/>
      <c r="R449" s="78"/>
      <c r="S449" s="78"/>
      <c r="T449" s="78"/>
      <c r="U449" s="78"/>
      <c r="V449" s="78"/>
    </row>
    <row r="450">
      <c r="D450" s="27"/>
      <c r="E450" s="27"/>
      <c r="F450" s="27"/>
      <c r="O450" s="78"/>
      <c r="P450" s="78"/>
      <c r="Q450" s="78"/>
      <c r="R450" s="78"/>
      <c r="S450" s="78"/>
      <c r="T450" s="78"/>
      <c r="U450" s="78"/>
      <c r="V450" s="78"/>
    </row>
    <row r="451">
      <c r="D451" s="27"/>
      <c r="E451" s="27"/>
      <c r="F451" s="27"/>
      <c r="O451" s="78"/>
      <c r="P451" s="78"/>
      <c r="Q451" s="78"/>
      <c r="R451" s="78"/>
      <c r="S451" s="78"/>
      <c r="T451" s="78"/>
      <c r="U451" s="78"/>
      <c r="V451" s="78"/>
    </row>
    <row r="452">
      <c r="D452" s="27"/>
      <c r="E452" s="27"/>
      <c r="F452" s="27"/>
      <c r="O452" s="78"/>
      <c r="P452" s="78"/>
      <c r="Q452" s="78"/>
      <c r="R452" s="78"/>
      <c r="S452" s="78"/>
      <c r="T452" s="78"/>
      <c r="U452" s="78"/>
      <c r="V452" s="78"/>
    </row>
    <row r="453">
      <c r="D453" s="27"/>
      <c r="E453" s="27"/>
      <c r="F453" s="27"/>
      <c r="O453" s="78"/>
      <c r="P453" s="78"/>
      <c r="Q453" s="78"/>
      <c r="R453" s="78"/>
      <c r="S453" s="78"/>
      <c r="T453" s="78"/>
      <c r="U453" s="78"/>
      <c r="V453" s="78"/>
    </row>
    <row r="454">
      <c r="D454" s="27"/>
      <c r="E454" s="27"/>
      <c r="F454" s="27"/>
      <c r="O454" s="78"/>
      <c r="P454" s="78"/>
      <c r="Q454" s="78"/>
      <c r="R454" s="78"/>
      <c r="S454" s="78"/>
      <c r="T454" s="78"/>
      <c r="U454" s="78"/>
      <c r="V454" s="78"/>
    </row>
    <row r="455">
      <c r="D455" s="27"/>
      <c r="E455" s="27"/>
      <c r="F455" s="27"/>
      <c r="O455" s="78"/>
      <c r="P455" s="78"/>
      <c r="Q455" s="78"/>
      <c r="R455" s="78"/>
      <c r="S455" s="78"/>
      <c r="T455" s="78"/>
      <c r="U455" s="78"/>
      <c r="V455" s="78"/>
    </row>
    <row r="456">
      <c r="D456" s="27"/>
      <c r="E456" s="27"/>
      <c r="F456" s="27"/>
      <c r="O456" s="78"/>
      <c r="P456" s="78"/>
      <c r="Q456" s="78"/>
      <c r="R456" s="78"/>
      <c r="S456" s="78"/>
      <c r="T456" s="78"/>
      <c r="U456" s="78"/>
      <c r="V456" s="78"/>
    </row>
    <row r="457">
      <c r="D457" s="27"/>
      <c r="E457" s="27"/>
      <c r="F457" s="27"/>
      <c r="O457" s="78"/>
      <c r="P457" s="78"/>
      <c r="Q457" s="78"/>
      <c r="R457" s="78"/>
      <c r="S457" s="78"/>
      <c r="T457" s="78"/>
      <c r="U457" s="78"/>
      <c r="V457" s="78"/>
    </row>
    <row r="458">
      <c r="D458" s="27"/>
      <c r="E458" s="27"/>
      <c r="F458" s="27"/>
      <c r="O458" s="78"/>
      <c r="P458" s="78"/>
      <c r="Q458" s="78"/>
      <c r="R458" s="78"/>
      <c r="S458" s="78"/>
      <c r="T458" s="78"/>
      <c r="U458" s="78"/>
      <c r="V458" s="78"/>
    </row>
    <row r="459">
      <c r="D459" s="27"/>
      <c r="E459" s="27"/>
      <c r="F459" s="27"/>
      <c r="O459" s="78"/>
      <c r="P459" s="78"/>
      <c r="Q459" s="78"/>
      <c r="R459" s="78"/>
      <c r="S459" s="78"/>
      <c r="T459" s="78"/>
      <c r="U459" s="78"/>
      <c r="V459" s="78"/>
    </row>
    <row r="460">
      <c r="D460" s="27"/>
      <c r="E460" s="27"/>
      <c r="F460" s="27"/>
      <c r="O460" s="78"/>
      <c r="P460" s="78"/>
      <c r="Q460" s="78"/>
      <c r="R460" s="78"/>
      <c r="S460" s="78"/>
      <c r="T460" s="78"/>
      <c r="U460" s="78"/>
      <c r="V460" s="78"/>
    </row>
    <row r="461">
      <c r="D461" s="27"/>
      <c r="E461" s="27"/>
      <c r="F461" s="27"/>
      <c r="O461" s="78"/>
      <c r="P461" s="78"/>
      <c r="Q461" s="78"/>
      <c r="R461" s="78"/>
      <c r="S461" s="78"/>
      <c r="T461" s="78"/>
      <c r="U461" s="78"/>
      <c r="V461" s="78"/>
    </row>
    <row r="462">
      <c r="D462" s="27"/>
      <c r="E462" s="27"/>
      <c r="F462" s="27"/>
      <c r="O462" s="78"/>
      <c r="P462" s="78"/>
      <c r="Q462" s="78"/>
      <c r="R462" s="78"/>
      <c r="S462" s="78"/>
      <c r="T462" s="78"/>
      <c r="U462" s="78"/>
      <c r="V462" s="78"/>
    </row>
    <row r="463">
      <c r="D463" s="27"/>
      <c r="E463" s="27"/>
      <c r="F463" s="27"/>
      <c r="O463" s="78"/>
      <c r="P463" s="78"/>
      <c r="Q463" s="78"/>
      <c r="R463" s="78"/>
      <c r="S463" s="78"/>
      <c r="T463" s="78"/>
      <c r="U463" s="78"/>
      <c r="V463" s="78"/>
    </row>
    <row r="464">
      <c r="D464" s="27"/>
      <c r="E464" s="27"/>
      <c r="F464" s="27"/>
      <c r="O464" s="78"/>
      <c r="P464" s="78"/>
      <c r="Q464" s="78"/>
      <c r="R464" s="78"/>
      <c r="S464" s="78"/>
      <c r="T464" s="78"/>
      <c r="U464" s="78"/>
      <c r="V464" s="78"/>
    </row>
    <row r="465">
      <c r="D465" s="27"/>
      <c r="E465" s="27"/>
      <c r="F465" s="27"/>
      <c r="O465" s="78"/>
      <c r="P465" s="78"/>
      <c r="Q465" s="78"/>
      <c r="R465" s="78"/>
      <c r="S465" s="78"/>
      <c r="T465" s="78"/>
      <c r="U465" s="78"/>
      <c r="V465" s="78"/>
    </row>
    <row r="466">
      <c r="D466" s="27"/>
      <c r="E466" s="27"/>
      <c r="F466" s="27"/>
      <c r="O466" s="78"/>
      <c r="P466" s="78"/>
      <c r="Q466" s="78"/>
      <c r="R466" s="78"/>
      <c r="S466" s="78"/>
      <c r="T466" s="78"/>
      <c r="U466" s="78"/>
      <c r="V466" s="78"/>
    </row>
    <row r="467">
      <c r="D467" s="27"/>
      <c r="E467" s="27"/>
      <c r="F467" s="27"/>
      <c r="O467" s="78"/>
      <c r="P467" s="78"/>
      <c r="Q467" s="78"/>
      <c r="R467" s="78"/>
      <c r="S467" s="78"/>
      <c r="T467" s="78"/>
      <c r="U467" s="78"/>
      <c r="V467" s="78"/>
    </row>
    <row r="468">
      <c r="D468" s="27"/>
      <c r="E468" s="27"/>
      <c r="F468" s="27"/>
      <c r="O468" s="78"/>
      <c r="P468" s="78"/>
      <c r="Q468" s="78"/>
      <c r="R468" s="78"/>
      <c r="S468" s="78"/>
      <c r="T468" s="78"/>
      <c r="U468" s="78"/>
      <c r="V468" s="78"/>
    </row>
    <row r="469">
      <c r="D469" s="27"/>
      <c r="E469" s="27"/>
      <c r="F469" s="27"/>
      <c r="O469" s="78"/>
      <c r="P469" s="78"/>
      <c r="Q469" s="78"/>
      <c r="R469" s="78"/>
      <c r="S469" s="78"/>
      <c r="T469" s="78"/>
      <c r="U469" s="78"/>
      <c r="V469" s="78"/>
    </row>
    <row r="470">
      <c r="D470" s="27"/>
      <c r="E470" s="27"/>
      <c r="F470" s="27"/>
      <c r="O470" s="78"/>
      <c r="P470" s="78"/>
      <c r="Q470" s="78"/>
      <c r="R470" s="78"/>
      <c r="S470" s="78"/>
      <c r="T470" s="78"/>
      <c r="U470" s="78"/>
      <c r="V470" s="78"/>
    </row>
    <row r="471">
      <c r="D471" s="27"/>
      <c r="E471" s="27"/>
      <c r="F471" s="27"/>
      <c r="O471" s="78"/>
      <c r="P471" s="78"/>
      <c r="Q471" s="78"/>
      <c r="R471" s="78"/>
      <c r="S471" s="78"/>
      <c r="T471" s="78"/>
      <c r="U471" s="78"/>
      <c r="V471" s="78"/>
    </row>
    <row r="472">
      <c r="D472" s="27"/>
      <c r="E472" s="27"/>
      <c r="F472" s="27"/>
      <c r="O472" s="78"/>
      <c r="P472" s="78"/>
      <c r="Q472" s="78"/>
      <c r="R472" s="78"/>
      <c r="S472" s="78"/>
      <c r="T472" s="78"/>
      <c r="U472" s="78"/>
      <c r="V472" s="78"/>
    </row>
    <row r="473">
      <c r="D473" s="27"/>
      <c r="E473" s="27"/>
      <c r="F473" s="27"/>
      <c r="O473" s="78"/>
      <c r="P473" s="78"/>
      <c r="Q473" s="78"/>
      <c r="R473" s="78"/>
      <c r="S473" s="78"/>
      <c r="T473" s="78"/>
      <c r="U473" s="78"/>
      <c r="V473" s="78"/>
    </row>
    <row r="474">
      <c r="D474" s="27"/>
      <c r="E474" s="27"/>
      <c r="F474" s="27"/>
      <c r="O474" s="78"/>
      <c r="P474" s="78"/>
      <c r="Q474" s="78"/>
      <c r="R474" s="78"/>
      <c r="S474" s="78"/>
      <c r="T474" s="78"/>
      <c r="U474" s="78"/>
      <c r="V474" s="78"/>
    </row>
    <row r="475">
      <c r="D475" s="27"/>
      <c r="E475" s="27"/>
      <c r="F475" s="27"/>
      <c r="O475" s="78"/>
      <c r="P475" s="78"/>
      <c r="Q475" s="78"/>
      <c r="R475" s="78"/>
      <c r="S475" s="78"/>
      <c r="T475" s="78"/>
      <c r="U475" s="78"/>
      <c r="V475" s="78"/>
    </row>
    <row r="476">
      <c r="D476" s="27"/>
      <c r="E476" s="27"/>
      <c r="F476" s="27"/>
      <c r="O476" s="78"/>
      <c r="P476" s="78"/>
      <c r="Q476" s="78"/>
      <c r="R476" s="78"/>
      <c r="S476" s="78"/>
      <c r="T476" s="78"/>
      <c r="U476" s="78"/>
      <c r="V476" s="78"/>
    </row>
    <row r="477">
      <c r="D477" s="27"/>
      <c r="E477" s="27"/>
      <c r="F477" s="27"/>
      <c r="O477" s="78"/>
      <c r="P477" s="78"/>
      <c r="Q477" s="78"/>
      <c r="R477" s="78"/>
      <c r="S477" s="78"/>
      <c r="T477" s="78"/>
      <c r="U477" s="78"/>
      <c r="V477" s="78"/>
    </row>
    <row r="478">
      <c r="D478" s="27"/>
      <c r="E478" s="27"/>
      <c r="F478" s="27"/>
      <c r="O478" s="78"/>
      <c r="P478" s="78"/>
      <c r="Q478" s="78"/>
      <c r="R478" s="78"/>
      <c r="S478" s="78"/>
      <c r="T478" s="78"/>
      <c r="U478" s="78"/>
      <c r="V478" s="78"/>
    </row>
    <row r="479">
      <c r="D479" s="27"/>
      <c r="E479" s="27"/>
      <c r="F479" s="27"/>
      <c r="O479" s="78"/>
      <c r="P479" s="78"/>
      <c r="Q479" s="78"/>
      <c r="R479" s="78"/>
      <c r="S479" s="78"/>
      <c r="T479" s="78"/>
      <c r="U479" s="78"/>
      <c r="V479" s="78"/>
    </row>
    <row r="480">
      <c r="D480" s="27"/>
      <c r="E480" s="27"/>
      <c r="F480" s="27"/>
      <c r="O480" s="78"/>
      <c r="P480" s="78"/>
      <c r="Q480" s="78"/>
      <c r="R480" s="78"/>
      <c r="S480" s="78"/>
      <c r="T480" s="78"/>
      <c r="U480" s="78"/>
      <c r="V480" s="78"/>
    </row>
    <row r="481">
      <c r="D481" s="27"/>
      <c r="E481" s="27"/>
      <c r="F481" s="27"/>
      <c r="O481" s="78"/>
      <c r="P481" s="78"/>
      <c r="Q481" s="78"/>
      <c r="R481" s="78"/>
      <c r="S481" s="78"/>
      <c r="T481" s="78"/>
      <c r="U481" s="78"/>
      <c r="V481" s="78"/>
    </row>
    <row r="482">
      <c r="D482" s="27"/>
      <c r="E482" s="27"/>
      <c r="F482" s="27"/>
      <c r="O482" s="78"/>
      <c r="P482" s="78"/>
      <c r="Q482" s="78"/>
      <c r="R482" s="78"/>
      <c r="S482" s="78"/>
      <c r="T482" s="78"/>
      <c r="U482" s="78"/>
      <c r="V482" s="78"/>
    </row>
    <row r="483">
      <c r="D483" s="27"/>
      <c r="E483" s="27"/>
      <c r="F483" s="27"/>
      <c r="O483" s="78"/>
      <c r="P483" s="78"/>
      <c r="Q483" s="78"/>
      <c r="R483" s="78"/>
      <c r="S483" s="78"/>
      <c r="T483" s="78"/>
      <c r="U483" s="78"/>
      <c r="V483" s="78"/>
    </row>
    <row r="484">
      <c r="D484" s="27"/>
      <c r="E484" s="27"/>
      <c r="F484" s="27"/>
      <c r="O484" s="78"/>
      <c r="P484" s="78"/>
      <c r="Q484" s="78"/>
      <c r="R484" s="78"/>
      <c r="S484" s="78"/>
      <c r="T484" s="78"/>
      <c r="U484" s="78"/>
      <c r="V484" s="78"/>
    </row>
    <row r="485">
      <c r="D485" s="27"/>
      <c r="E485" s="27"/>
      <c r="F485" s="27"/>
      <c r="O485" s="78"/>
      <c r="P485" s="78"/>
      <c r="Q485" s="78"/>
      <c r="R485" s="78"/>
      <c r="S485" s="78"/>
      <c r="T485" s="78"/>
      <c r="U485" s="78"/>
      <c r="V485" s="78"/>
    </row>
    <row r="486">
      <c r="D486" s="27"/>
      <c r="E486" s="27"/>
      <c r="F486" s="27"/>
      <c r="O486" s="78"/>
      <c r="P486" s="78"/>
      <c r="Q486" s="78"/>
      <c r="R486" s="78"/>
      <c r="S486" s="78"/>
      <c r="T486" s="78"/>
      <c r="U486" s="78"/>
      <c r="V486" s="78"/>
    </row>
    <row r="487">
      <c r="D487" s="27"/>
      <c r="E487" s="27"/>
      <c r="F487" s="27"/>
      <c r="O487" s="78"/>
      <c r="P487" s="78"/>
      <c r="Q487" s="78"/>
      <c r="R487" s="78"/>
      <c r="S487" s="78"/>
      <c r="T487" s="78"/>
      <c r="U487" s="78"/>
      <c r="V487" s="78"/>
    </row>
    <row r="488">
      <c r="D488" s="27"/>
      <c r="E488" s="27"/>
      <c r="F488" s="27"/>
      <c r="O488" s="78"/>
      <c r="P488" s="78"/>
      <c r="Q488" s="78"/>
      <c r="R488" s="78"/>
      <c r="S488" s="78"/>
      <c r="T488" s="78"/>
      <c r="U488" s="78"/>
      <c r="V488" s="78"/>
    </row>
    <row r="489">
      <c r="D489" s="27"/>
      <c r="E489" s="27"/>
      <c r="F489" s="27"/>
      <c r="O489" s="78"/>
      <c r="P489" s="78"/>
      <c r="Q489" s="78"/>
      <c r="R489" s="78"/>
      <c r="S489" s="78"/>
      <c r="T489" s="78"/>
      <c r="U489" s="78"/>
      <c r="V489" s="78"/>
    </row>
    <row r="490">
      <c r="D490" s="27"/>
      <c r="E490" s="27"/>
      <c r="F490" s="27"/>
      <c r="O490" s="78"/>
      <c r="P490" s="78"/>
      <c r="Q490" s="78"/>
      <c r="R490" s="78"/>
      <c r="S490" s="78"/>
      <c r="T490" s="78"/>
      <c r="U490" s="78"/>
      <c r="V490" s="78"/>
    </row>
    <row r="491">
      <c r="D491" s="27"/>
      <c r="E491" s="27"/>
      <c r="F491" s="27"/>
      <c r="O491" s="78"/>
      <c r="P491" s="78"/>
      <c r="Q491" s="78"/>
      <c r="R491" s="78"/>
      <c r="S491" s="78"/>
      <c r="T491" s="78"/>
      <c r="U491" s="78"/>
      <c r="V491" s="78"/>
    </row>
    <row r="492">
      <c r="D492" s="27"/>
      <c r="E492" s="27"/>
      <c r="F492" s="27"/>
      <c r="O492" s="78"/>
      <c r="P492" s="78"/>
      <c r="Q492" s="78"/>
      <c r="R492" s="78"/>
      <c r="S492" s="78"/>
      <c r="T492" s="78"/>
      <c r="U492" s="78"/>
      <c r="V492" s="78"/>
    </row>
    <row r="493">
      <c r="D493" s="27"/>
      <c r="E493" s="27"/>
      <c r="F493" s="27"/>
      <c r="O493" s="78"/>
      <c r="P493" s="78"/>
      <c r="Q493" s="78"/>
      <c r="R493" s="78"/>
      <c r="S493" s="78"/>
      <c r="T493" s="78"/>
      <c r="U493" s="78"/>
      <c r="V493" s="78"/>
    </row>
    <row r="494">
      <c r="D494" s="27"/>
      <c r="E494" s="27"/>
      <c r="F494" s="27"/>
      <c r="O494" s="78"/>
      <c r="P494" s="78"/>
      <c r="Q494" s="78"/>
      <c r="R494" s="78"/>
      <c r="S494" s="78"/>
      <c r="T494" s="78"/>
      <c r="U494" s="78"/>
      <c r="V494" s="78"/>
    </row>
    <row r="495">
      <c r="D495" s="27"/>
      <c r="E495" s="27"/>
      <c r="F495" s="27"/>
      <c r="O495" s="78"/>
      <c r="P495" s="78"/>
      <c r="Q495" s="78"/>
      <c r="R495" s="78"/>
      <c r="S495" s="78"/>
      <c r="T495" s="78"/>
      <c r="U495" s="78"/>
      <c r="V495" s="78"/>
    </row>
    <row r="496">
      <c r="D496" s="27"/>
      <c r="E496" s="27"/>
      <c r="F496" s="27"/>
      <c r="O496" s="78"/>
      <c r="P496" s="78"/>
      <c r="Q496" s="78"/>
      <c r="R496" s="78"/>
      <c r="S496" s="78"/>
      <c r="T496" s="78"/>
      <c r="U496" s="78"/>
      <c r="V496" s="78"/>
    </row>
    <row r="497">
      <c r="D497" s="27"/>
      <c r="E497" s="27"/>
      <c r="F497" s="27"/>
      <c r="O497" s="78"/>
      <c r="P497" s="78"/>
      <c r="Q497" s="78"/>
      <c r="R497" s="78"/>
      <c r="S497" s="78"/>
      <c r="T497" s="78"/>
      <c r="U497" s="78"/>
      <c r="V497" s="78"/>
    </row>
    <row r="498">
      <c r="D498" s="27"/>
      <c r="E498" s="27"/>
      <c r="F498" s="27"/>
      <c r="O498" s="78"/>
      <c r="P498" s="78"/>
      <c r="Q498" s="78"/>
      <c r="R498" s="78"/>
      <c r="S498" s="78"/>
      <c r="T498" s="78"/>
      <c r="U498" s="78"/>
      <c r="V498" s="78"/>
    </row>
    <row r="499">
      <c r="D499" s="27"/>
      <c r="E499" s="27"/>
      <c r="F499" s="27"/>
      <c r="O499" s="78"/>
      <c r="P499" s="78"/>
      <c r="Q499" s="78"/>
      <c r="R499" s="78"/>
      <c r="S499" s="78"/>
      <c r="T499" s="78"/>
      <c r="U499" s="78"/>
      <c r="V499" s="78"/>
    </row>
    <row r="500">
      <c r="D500" s="27"/>
      <c r="E500" s="27"/>
      <c r="F500" s="27"/>
      <c r="O500" s="78"/>
      <c r="P500" s="78"/>
      <c r="Q500" s="78"/>
      <c r="R500" s="78"/>
      <c r="S500" s="78"/>
      <c r="T500" s="78"/>
      <c r="U500" s="78"/>
      <c r="V500" s="78"/>
    </row>
    <row r="501">
      <c r="D501" s="27"/>
      <c r="E501" s="27"/>
      <c r="F501" s="27"/>
      <c r="O501" s="78"/>
      <c r="P501" s="78"/>
      <c r="Q501" s="78"/>
      <c r="R501" s="78"/>
      <c r="S501" s="78"/>
      <c r="T501" s="78"/>
      <c r="U501" s="78"/>
      <c r="V501" s="78"/>
    </row>
    <row r="502">
      <c r="D502" s="27"/>
      <c r="E502" s="27"/>
      <c r="F502" s="27"/>
      <c r="O502" s="78"/>
      <c r="P502" s="78"/>
      <c r="Q502" s="78"/>
      <c r="R502" s="78"/>
      <c r="S502" s="78"/>
      <c r="T502" s="78"/>
      <c r="U502" s="78"/>
      <c r="V502" s="78"/>
    </row>
    <row r="503">
      <c r="D503" s="27"/>
      <c r="E503" s="27"/>
      <c r="F503" s="27"/>
      <c r="O503" s="78"/>
      <c r="P503" s="78"/>
      <c r="Q503" s="78"/>
      <c r="R503" s="78"/>
      <c r="S503" s="78"/>
      <c r="T503" s="78"/>
      <c r="U503" s="78"/>
      <c r="V503" s="78"/>
    </row>
    <row r="504">
      <c r="D504" s="27"/>
      <c r="E504" s="27"/>
      <c r="F504" s="27"/>
      <c r="O504" s="78"/>
      <c r="P504" s="78"/>
      <c r="Q504" s="78"/>
      <c r="R504" s="78"/>
      <c r="S504" s="78"/>
      <c r="T504" s="78"/>
      <c r="U504" s="78"/>
      <c r="V504" s="78"/>
    </row>
    <row r="505">
      <c r="D505" s="27"/>
      <c r="E505" s="27"/>
      <c r="F505" s="27"/>
      <c r="O505" s="78"/>
      <c r="P505" s="78"/>
      <c r="Q505" s="78"/>
      <c r="R505" s="78"/>
      <c r="S505" s="78"/>
      <c r="T505" s="78"/>
      <c r="U505" s="78"/>
      <c r="V505" s="78"/>
    </row>
    <row r="506">
      <c r="D506" s="27"/>
      <c r="E506" s="27"/>
      <c r="F506" s="27"/>
      <c r="O506" s="78"/>
      <c r="P506" s="78"/>
      <c r="Q506" s="78"/>
      <c r="R506" s="78"/>
      <c r="S506" s="78"/>
      <c r="T506" s="78"/>
      <c r="U506" s="78"/>
      <c r="V506" s="78"/>
    </row>
    <row r="507">
      <c r="D507" s="27"/>
      <c r="E507" s="27"/>
      <c r="F507" s="27"/>
      <c r="O507" s="78"/>
      <c r="P507" s="78"/>
      <c r="Q507" s="78"/>
      <c r="R507" s="78"/>
      <c r="S507" s="78"/>
      <c r="T507" s="78"/>
      <c r="U507" s="78"/>
      <c r="V507" s="78"/>
    </row>
    <row r="508">
      <c r="D508" s="27"/>
      <c r="E508" s="27"/>
      <c r="F508" s="27"/>
      <c r="O508" s="78"/>
      <c r="P508" s="78"/>
      <c r="Q508" s="78"/>
      <c r="R508" s="78"/>
      <c r="S508" s="78"/>
      <c r="T508" s="78"/>
      <c r="U508" s="78"/>
      <c r="V508" s="78"/>
    </row>
    <row r="509">
      <c r="D509" s="27"/>
      <c r="E509" s="27"/>
      <c r="F509" s="27"/>
      <c r="O509" s="78"/>
      <c r="P509" s="78"/>
      <c r="Q509" s="78"/>
      <c r="R509" s="78"/>
      <c r="S509" s="78"/>
      <c r="T509" s="78"/>
      <c r="U509" s="78"/>
      <c r="V509" s="78"/>
    </row>
    <row r="510">
      <c r="D510" s="27"/>
      <c r="E510" s="27"/>
      <c r="F510" s="27"/>
      <c r="O510" s="78"/>
      <c r="P510" s="78"/>
      <c r="Q510" s="78"/>
      <c r="R510" s="78"/>
      <c r="S510" s="78"/>
      <c r="T510" s="78"/>
      <c r="U510" s="78"/>
      <c r="V510" s="78"/>
    </row>
    <row r="511">
      <c r="D511" s="27"/>
      <c r="E511" s="27"/>
      <c r="F511" s="27"/>
      <c r="O511" s="78"/>
      <c r="P511" s="78"/>
      <c r="Q511" s="78"/>
      <c r="R511" s="78"/>
      <c r="S511" s="78"/>
      <c r="T511" s="78"/>
      <c r="U511" s="78"/>
      <c r="V511" s="78"/>
    </row>
    <row r="512">
      <c r="D512" s="27"/>
      <c r="E512" s="27"/>
      <c r="F512" s="27"/>
      <c r="O512" s="78"/>
      <c r="P512" s="78"/>
      <c r="Q512" s="78"/>
      <c r="R512" s="78"/>
      <c r="S512" s="78"/>
      <c r="T512" s="78"/>
      <c r="U512" s="78"/>
      <c r="V512" s="78"/>
    </row>
    <row r="513">
      <c r="D513" s="27"/>
      <c r="E513" s="27"/>
      <c r="F513" s="27"/>
      <c r="O513" s="78"/>
      <c r="P513" s="78"/>
      <c r="Q513" s="78"/>
      <c r="R513" s="78"/>
      <c r="S513" s="78"/>
      <c r="T513" s="78"/>
      <c r="U513" s="78"/>
      <c r="V513" s="78"/>
    </row>
    <row r="514">
      <c r="D514" s="27"/>
      <c r="E514" s="27"/>
      <c r="F514" s="27"/>
      <c r="O514" s="78"/>
      <c r="P514" s="78"/>
      <c r="Q514" s="78"/>
      <c r="R514" s="78"/>
      <c r="S514" s="78"/>
      <c r="T514" s="78"/>
      <c r="U514" s="78"/>
      <c r="V514" s="78"/>
    </row>
    <row r="515">
      <c r="D515" s="27"/>
      <c r="E515" s="27"/>
      <c r="F515" s="27"/>
      <c r="O515" s="78"/>
      <c r="P515" s="78"/>
      <c r="Q515" s="78"/>
      <c r="R515" s="78"/>
      <c r="S515" s="78"/>
      <c r="T515" s="78"/>
      <c r="U515" s="78"/>
      <c r="V515" s="78"/>
    </row>
    <row r="516">
      <c r="D516" s="27"/>
      <c r="E516" s="27"/>
      <c r="F516" s="27"/>
      <c r="O516" s="78"/>
      <c r="P516" s="78"/>
      <c r="Q516" s="78"/>
      <c r="R516" s="78"/>
      <c r="S516" s="78"/>
      <c r="T516" s="78"/>
      <c r="U516" s="78"/>
      <c r="V516" s="78"/>
    </row>
    <row r="517">
      <c r="D517" s="27"/>
      <c r="E517" s="27"/>
      <c r="F517" s="27"/>
      <c r="O517" s="78"/>
      <c r="P517" s="78"/>
      <c r="Q517" s="78"/>
      <c r="R517" s="78"/>
      <c r="S517" s="78"/>
      <c r="T517" s="78"/>
      <c r="U517" s="78"/>
      <c r="V517" s="78"/>
    </row>
    <row r="518">
      <c r="D518" s="27"/>
      <c r="E518" s="27"/>
      <c r="F518" s="27"/>
      <c r="O518" s="78"/>
      <c r="P518" s="78"/>
      <c r="Q518" s="78"/>
      <c r="R518" s="78"/>
      <c r="S518" s="78"/>
      <c r="T518" s="78"/>
      <c r="U518" s="78"/>
      <c r="V518" s="78"/>
    </row>
    <row r="519">
      <c r="D519" s="27"/>
      <c r="E519" s="27"/>
      <c r="F519" s="27"/>
      <c r="O519" s="78"/>
      <c r="P519" s="78"/>
      <c r="Q519" s="78"/>
      <c r="R519" s="78"/>
      <c r="S519" s="78"/>
      <c r="T519" s="78"/>
      <c r="U519" s="78"/>
      <c r="V519" s="78"/>
    </row>
    <row r="520">
      <c r="D520" s="27"/>
      <c r="E520" s="27"/>
      <c r="F520" s="27"/>
      <c r="O520" s="78"/>
      <c r="P520" s="78"/>
      <c r="Q520" s="78"/>
      <c r="R520" s="78"/>
      <c r="S520" s="78"/>
      <c r="T520" s="78"/>
      <c r="U520" s="78"/>
      <c r="V520" s="78"/>
    </row>
    <row r="521">
      <c r="D521" s="27"/>
      <c r="E521" s="27"/>
      <c r="F521" s="27"/>
      <c r="O521" s="78"/>
      <c r="P521" s="78"/>
      <c r="Q521" s="78"/>
      <c r="R521" s="78"/>
      <c r="S521" s="78"/>
      <c r="T521" s="78"/>
      <c r="U521" s="78"/>
      <c r="V521" s="78"/>
    </row>
    <row r="522">
      <c r="D522" s="27"/>
      <c r="E522" s="27"/>
      <c r="F522" s="27"/>
      <c r="O522" s="78"/>
      <c r="P522" s="78"/>
      <c r="Q522" s="78"/>
      <c r="R522" s="78"/>
      <c r="S522" s="78"/>
      <c r="T522" s="78"/>
      <c r="U522" s="78"/>
      <c r="V522" s="78"/>
    </row>
    <row r="523">
      <c r="D523" s="27"/>
      <c r="E523" s="27"/>
      <c r="F523" s="27"/>
      <c r="O523" s="78"/>
      <c r="P523" s="78"/>
      <c r="Q523" s="78"/>
      <c r="R523" s="78"/>
      <c r="S523" s="78"/>
      <c r="T523" s="78"/>
      <c r="U523" s="78"/>
      <c r="V523" s="78"/>
    </row>
    <row r="524">
      <c r="D524" s="27"/>
      <c r="E524" s="27"/>
      <c r="F524" s="27"/>
      <c r="O524" s="78"/>
      <c r="P524" s="78"/>
      <c r="Q524" s="78"/>
      <c r="R524" s="78"/>
      <c r="S524" s="78"/>
      <c r="T524" s="78"/>
      <c r="U524" s="78"/>
      <c r="V524" s="78"/>
    </row>
    <row r="525">
      <c r="D525" s="27"/>
      <c r="E525" s="27"/>
      <c r="F525" s="27"/>
      <c r="O525" s="78"/>
      <c r="P525" s="78"/>
      <c r="Q525" s="78"/>
      <c r="R525" s="78"/>
      <c r="S525" s="78"/>
      <c r="T525" s="78"/>
      <c r="U525" s="78"/>
      <c r="V525" s="78"/>
    </row>
    <row r="526">
      <c r="D526" s="27"/>
      <c r="E526" s="27"/>
      <c r="F526" s="27"/>
      <c r="O526" s="78"/>
      <c r="P526" s="78"/>
      <c r="Q526" s="78"/>
      <c r="R526" s="78"/>
      <c r="S526" s="78"/>
      <c r="T526" s="78"/>
      <c r="U526" s="78"/>
      <c r="V526" s="78"/>
    </row>
    <row r="527">
      <c r="D527" s="27"/>
      <c r="E527" s="27"/>
      <c r="F527" s="27"/>
      <c r="O527" s="78"/>
      <c r="P527" s="78"/>
      <c r="Q527" s="78"/>
      <c r="R527" s="78"/>
      <c r="S527" s="78"/>
      <c r="T527" s="78"/>
      <c r="U527" s="78"/>
      <c r="V527" s="78"/>
    </row>
    <row r="528">
      <c r="D528" s="27"/>
      <c r="E528" s="27"/>
      <c r="F528" s="27"/>
      <c r="O528" s="78"/>
      <c r="P528" s="78"/>
      <c r="Q528" s="78"/>
      <c r="R528" s="78"/>
      <c r="S528" s="78"/>
      <c r="T528" s="78"/>
      <c r="U528" s="78"/>
      <c r="V528" s="78"/>
    </row>
    <row r="529">
      <c r="D529" s="27"/>
      <c r="E529" s="27"/>
      <c r="F529" s="27"/>
      <c r="O529" s="78"/>
      <c r="P529" s="78"/>
      <c r="Q529" s="78"/>
      <c r="R529" s="78"/>
      <c r="S529" s="78"/>
      <c r="T529" s="78"/>
      <c r="U529" s="78"/>
      <c r="V529" s="78"/>
    </row>
    <row r="530">
      <c r="D530" s="27"/>
      <c r="E530" s="27"/>
      <c r="F530" s="27"/>
      <c r="O530" s="78"/>
      <c r="P530" s="78"/>
      <c r="Q530" s="78"/>
      <c r="R530" s="78"/>
      <c r="S530" s="78"/>
      <c r="T530" s="78"/>
      <c r="U530" s="78"/>
      <c r="V530" s="78"/>
    </row>
    <row r="531">
      <c r="D531" s="27"/>
      <c r="E531" s="27"/>
      <c r="F531" s="27"/>
      <c r="O531" s="78"/>
      <c r="P531" s="78"/>
      <c r="Q531" s="78"/>
      <c r="R531" s="78"/>
      <c r="S531" s="78"/>
      <c r="T531" s="78"/>
      <c r="U531" s="78"/>
      <c r="V531" s="78"/>
    </row>
    <row r="532">
      <c r="D532" s="27"/>
      <c r="E532" s="27"/>
      <c r="F532" s="27"/>
      <c r="O532" s="78"/>
      <c r="P532" s="78"/>
      <c r="Q532" s="78"/>
      <c r="R532" s="78"/>
      <c r="S532" s="78"/>
      <c r="T532" s="78"/>
      <c r="U532" s="78"/>
      <c r="V532" s="78"/>
    </row>
    <row r="533">
      <c r="D533" s="27"/>
      <c r="E533" s="27"/>
      <c r="F533" s="27"/>
      <c r="O533" s="78"/>
      <c r="P533" s="78"/>
      <c r="Q533" s="78"/>
      <c r="R533" s="78"/>
      <c r="S533" s="78"/>
      <c r="T533" s="78"/>
      <c r="U533" s="78"/>
      <c r="V533" s="78"/>
    </row>
    <row r="534">
      <c r="D534" s="27"/>
      <c r="E534" s="27"/>
      <c r="F534" s="27"/>
      <c r="O534" s="78"/>
      <c r="P534" s="78"/>
      <c r="Q534" s="78"/>
      <c r="R534" s="78"/>
      <c r="S534" s="78"/>
      <c r="T534" s="78"/>
      <c r="U534" s="78"/>
      <c r="V534" s="78"/>
    </row>
    <row r="535">
      <c r="D535" s="27"/>
      <c r="E535" s="27"/>
      <c r="F535" s="27"/>
      <c r="O535" s="78"/>
      <c r="P535" s="78"/>
      <c r="Q535" s="78"/>
      <c r="R535" s="78"/>
      <c r="S535" s="78"/>
      <c r="T535" s="78"/>
      <c r="U535" s="78"/>
      <c r="V535" s="78"/>
    </row>
    <row r="536">
      <c r="D536" s="27"/>
      <c r="E536" s="27"/>
      <c r="F536" s="27"/>
      <c r="O536" s="78"/>
      <c r="P536" s="78"/>
      <c r="Q536" s="78"/>
      <c r="R536" s="78"/>
      <c r="S536" s="78"/>
      <c r="T536" s="78"/>
      <c r="U536" s="78"/>
      <c r="V536" s="78"/>
    </row>
    <row r="537">
      <c r="D537" s="27"/>
      <c r="E537" s="27"/>
      <c r="F537" s="27"/>
      <c r="O537" s="78"/>
      <c r="P537" s="78"/>
      <c r="Q537" s="78"/>
      <c r="R537" s="78"/>
      <c r="S537" s="78"/>
      <c r="T537" s="78"/>
      <c r="U537" s="78"/>
      <c r="V537" s="78"/>
    </row>
    <row r="538">
      <c r="D538" s="27"/>
      <c r="E538" s="27"/>
      <c r="F538" s="27"/>
      <c r="O538" s="78"/>
      <c r="P538" s="78"/>
      <c r="Q538" s="78"/>
      <c r="R538" s="78"/>
      <c r="S538" s="78"/>
      <c r="T538" s="78"/>
      <c r="U538" s="78"/>
      <c r="V538" s="78"/>
    </row>
    <row r="539">
      <c r="D539" s="27"/>
      <c r="E539" s="27"/>
      <c r="F539" s="27"/>
      <c r="O539" s="78"/>
      <c r="P539" s="78"/>
      <c r="Q539" s="78"/>
      <c r="R539" s="78"/>
      <c r="S539" s="78"/>
      <c r="T539" s="78"/>
      <c r="U539" s="78"/>
      <c r="V539" s="78"/>
    </row>
    <row r="540">
      <c r="D540" s="27"/>
      <c r="E540" s="27"/>
      <c r="F540" s="27"/>
      <c r="O540" s="78"/>
      <c r="P540" s="78"/>
      <c r="Q540" s="78"/>
      <c r="R540" s="78"/>
      <c r="S540" s="78"/>
      <c r="T540" s="78"/>
      <c r="U540" s="78"/>
      <c r="V540" s="78"/>
    </row>
    <row r="541">
      <c r="D541" s="27"/>
      <c r="E541" s="27"/>
      <c r="F541" s="27"/>
      <c r="O541" s="78"/>
      <c r="P541" s="78"/>
      <c r="Q541" s="78"/>
      <c r="R541" s="78"/>
      <c r="S541" s="78"/>
      <c r="T541" s="78"/>
      <c r="U541" s="78"/>
      <c r="V541" s="78"/>
    </row>
    <row r="542">
      <c r="D542" s="27"/>
      <c r="E542" s="27"/>
      <c r="F542" s="27"/>
      <c r="O542" s="78"/>
      <c r="P542" s="78"/>
      <c r="Q542" s="78"/>
      <c r="R542" s="78"/>
      <c r="S542" s="78"/>
      <c r="T542" s="78"/>
      <c r="U542" s="78"/>
      <c r="V542" s="78"/>
    </row>
    <row r="543">
      <c r="D543" s="27"/>
      <c r="E543" s="27"/>
      <c r="F543" s="27"/>
      <c r="O543" s="78"/>
      <c r="P543" s="78"/>
      <c r="Q543" s="78"/>
      <c r="R543" s="78"/>
      <c r="S543" s="78"/>
      <c r="T543" s="78"/>
      <c r="U543" s="78"/>
      <c r="V543" s="78"/>
    </row>
    <row r="544">
      <c r="D544" s="27"/>
      <c r="E544" s="27"/>
      <c r="F544" s="27"/>
      <c r="O544" s="78"/>
      <c r="P544" s="78"/>
      <c r="Q544" s="78"/>
      <c r="R544" s="78"/>
      <c r="S544" s="78"/>
      <c r="T544" s="78"/>
      <c r="U544" s="78"/>
      <c r="V544" s="78"/>
    </row>
    <row r="545">
      <c r="D545" s="27"/>
      <c r="E545" s="27"/>
      <c r="F545" s="27"/>
      <c r="O545" s="78"/>
      <c r="P545" s="78"/>
      <c r="Q545" s="78"/>
      <c r="R545" s="78"/>
      <c r="S545" s="78"/>
      <c r="T545" s="78"/>
      <c r="U545" s="78"/>
      <c r="V545" s="78"/>
    </row>
    <row r="546">
      <c r="D546" s="27"/>
      <c r="E546" s="27"/>
      <c r="F546" s="27"/>
      <c r="O546" s="78"/>
      <c r="P546" s="78"/>
      <c r="Q546" s="78"/>
      <c r="R546" s="78"/>
      <c r="S546" s="78"/>
      <c r="T546" s="78"/>
      <c r="U546" s="78"/>
      <c r="V546" s="78"/>
    </row>
    <row r="547">
      <c r="D547" s="27"/>
      <c r="E547" s="27"/>
      <c r="F547" s="27"/>
      <c r="O547" s="78"/>
      <c r="P547" s="78"/>
      <c r="Q547" s="78"/>
      <c r="R547" s="78"/>
      <c r="S547" s="78"/>
      <c r="T547" s="78"/>
      <c r="U547" s="78"/>
      <c r="V547" s="78"/>
    </row>
    <row r="548">
      <c r="D548" s="27"/>
      <c r="E548" s="27"/>
      <c r="F548" s="27"/>
      <c r="O548" s="78"/>
      <c r="P548" s="78"/>
      <c r="Q548" s="78"/>
      <c r="R548" s="78"/>
      <c r="S548" s="78"/>
      <c r="T548" s="78"/>
      <c r="U548" s="78"/>
      <c r="V548" s="78"/>
    </row>
    <row r="549">
      <c r="D549" s="27"/>
      <c r="E549" s="27"/>
      <c r="F549" s="27"/>
      <c r="O549" s="78"/>
      <c r="P549" s="78"/>
      <c r="Q549" s="78"/>
      <c r="R549" s="78"/>
      <c r="S549" s="78"/>
      <c r="T549" s="78"/>
      <c r="U549" s="78"/>
      <c r="V549" s="78"/>
    </row>
    <row r="550">
      <c r="D550" s="27"/>
      <c r="E550" s="27"/>
      <c r="F550" s="27"/>
      <c r="O550" s="78"/>
      <c r="P550" s="78"/>
      <c r="Q550" s="78"/>
      <c r="R550" s="78"/>
      <c r="S550" s="78"/>
      <c r="T550" s="78"/>
      <c r="U550" s="78"/>
      <c r="V550" s="78"/>
    </row>
    <row r="551">
      <c r="D551" s="27"/>
      <c r="E551" s="27"/>
      <c r="F551" s="27"/>
      <c r="O551" s="78"/>
      <c r="P551" s="78"/>
      <c r="Q551" s="78"/>
      <c r="R551" s="78"/>
      <c r="S551" s="78"/>
      <c r="T551" s="78"/>
      <c r="U551" s="78"/>
      <c r="V551" s="78"/>
    </row>
    <row r="552">
      <c r="D552" s="27"/>
      <c r="E552" s="27"/>
      <c r="F552" s="27"/>
      <c r="O552" s="78"/>
      <c r="P552" s="78"/>
      <c r="Q552" s="78"/>
      <c r="R552" s="78"/>
      <c r="S552" s="78"/>
      <c r="T552" s="78"/>
      <c r="U552" s="78"/>
      <c r="V552" s="78"/>
    </row>
    <row r="553">
      <c r="D553" s="27"/>
      <c r="E553" s="27"/>
      <c r="F553" s="27"/>
      <c r="O553" s="78"/>
      <c r="P553" s="78"/>
      <c r="Q553" s="78"/>
      <c r="R553" s="78"/>
      <c r="S553" s="78"/>
      <c r="T553" s="78"/>
      <c r="U553" s="78"/>
      <c r="V553" s="78"/>
    </row>
    <row r="554">
      <c r="D554" s="27"/>
      <c r="E554" s="27"/>
      <c r="F554" s="27"/>
      <c r="O554" s="78"/>
      <c r="P554" s="78"/>
      <c r="Q554" s="78"/>
      <c r="R554" s="78"/>
      <c r="S554" s="78"/>
      <c r="T554" s="78"/>
      <c r="U554" s="78"/>
      <c r="V554" s="78"/>
    </row>
    <row r="555">
      <c r="D555" s="27"/>
      <c r="E555" s="27"/>
      <c r="F555" s="27"/>
      <c r="O555" s="78"/>
      <c r="P555" s="78"/>
      <c r="Q555" s="78"/>
      <c r="R555" s="78"/>
      <c r="S555" s="78"/>
      <c r="T555" s="78"/>
      <c r="U555" s="78"/>
      <c r="V555" s="78"/>
    </row>
    <row r="556">
      <c r="D556" s="27"/>
      <c r="E556" s="27"/>
      <c r="F556" s="27"/>
      <c r="O556" s="78"/>
      <c r="P556" s="78"/>
      <c r="Q556" s="78"/>
      <c r="R556" s="78"/>
      <c r="S556" s="78"/>
      <c r="T556" s="78"/>
      <c r="U556" s="78"/>
      <c r="V556" s="78"/>
    </row>
    <row r="557">
      <c r="D557" s="27"/>
      <c r="E557" s="27"/>
      <c r="F557" s="27"/>
      <c r="O557" s="78"/>
      <c r="P557" s="78"/>
      <c r="Q557" s="78"/>
      <c r="R557" s="78"/>
      <c r="S557" s="78"/>
      <c r="T557" s="78"/>
      <c r="U557" s="78"/>
      <c r="V557" s="78"/>
    </row>
    <row r="558">
      <c r="D558" s="27"/>
      <c r="E558" s="27"/>
      <c r="F558" s="27"/>
      <c r="O558" s="78"/>
      <c r="P558" s="78"/>
      <c r="Q558" s="78"/>
      <c r="R558" s="78"/>
      <c r="S558" s="78"/>
      <c r="T558" s="78"/>
      <c r="U558" s="78"/>
      <c r="V558" s="78"/>
    </row>
    <row r="559">
      <c r="D559" s="27"/>
      <c r="E559" s="27"/>
      <c r="F559" s="27"/>
      <c r="O559" s="78"/>
      <c r="P559" s="78"/>
      <c r="Q559" s="78"/>
      <c r="R559" s="78"/>
      <c r="S559" s="78"/>
      <c r="T559" s="78"/>
      <c r="U559" s="78"/>
      <c r="V559" s="78"/>
    </row>
    <row r="560">
      <c r="D560" s="27"/>
      <c r="E560" s="27"/>
      <c r="F560" s="27"/>
      <c r="O560" s="78"/>
      <c r="P560" s="78"/>
      <c r="Q560" s="78"/>
      <c r="R560" s="78"/>
      <c r="S560" s="78"/>
      <c r="T560" s="78"/>
      <c r="U560" s="78"/>
      <c r="V560" s="78"/>
    </row>
    <row r="561">
      <c r="D561" s="27"/>
      <c r="E561" s="27"/>
      <c r="F561" s="27"/>
      <c r="O561" s="78"/>
      <c r="P561" s="78"/>
      <c r="Q561" s="78"/>
      <c r="R561" s="78"/>
      <c r="S561" s="78"/>
      <c r="T561" s="78"/>
      <c r="U561" s="78"/>
      <c r="V561" s="78"/>
    </row>
    <row r="562">
      <c r="D562" s="27"/>
      <c r="E562" s="27"/>
      <c r="F562" s="27"/>
      <c r="O562" s="78"/>
      <c r="P562" s="78"/>
      <c r="Q562" s="78"/>
      <c r="R562" s="78"/>
      <c r="S562" s="78"/>
      <c r="T562" s="78"/>
      <c r="U562" s="78"/>
      <c r="V562" s="78"/>
    </row>
    <row r="563">
      <c r="D563" s="27"/>
      <c r="E563" s="27"/>
      <c r="F563" s="27"/>
      <c r="O563" s="78"/>
      <c r="P563" s="78"/>
      <c r="Q563" s="78"/>
      <c r="R563" s="78"/>
      <c r="S563" s="78"/>
      <c r="T563" s="78"/>
      <c r="U563" s="78"/>
      <c r="V563" s="78"/>
    </row>
    <row r="564">
      <c r="D564" s="27"/>
      <c r="E564" s="27"/>
      <c r="F564" s="27"/>
      <c r="O564" s="78"/>
      <c r="P564" s="78"/>
      <c r="Q564" s="78"/>
      <c r="R564" s="78"/>
      <c r="S564" s="78"/>
      <c r="T564" s="78"/>
      <c r="U564" s="78"/>
      <c r="V564" s="78"/>
    </row>
    <row r="565">
      <c r="D565" s="27"/>
      <c r="E565" s="27"/>
      <c r="F565" s="27"/>
      <c r="O565" s="78"/>
      <c r="P565" s="78"/>
      <c r="Q565" s="78"/>
      <c r="R565" s="78"/>
      <c r="S565" s="78"/>
      <c r="T565" s="78"/>
      <c r="U565" s="78"/>
      <c r="V565" s="78"/>
    </row>
    <row r="566">
      <c r="D566" s="27"/>
      <c r="E566" s="27"/>
      <c r="F566" s="27"/>
      <c r="O566" s="78"/>
      <c r="P566" s="78"/>
      <c r="Q566" s="78"/>
      <c r="R566" s="78"/>
      <c r="S566" s="78"/>
      <c r="T566" s="78"/>
      <c r="U566" s="78"/>
      <c r="V566" s="78"/>
    </row>
    <row r="567">
      <c r="D567" s="27"/>
      <c r="E567" s="27"/>
      <c r="F567" s="27"/>
      <c r="O567" s="78"/>
      <c r="P567" s="78"/>
      <c r="Q567" s="78"/>
      <c r="R567" s="78"/>
      <c r="S567" s="78"/>
      <c r="T567" s="78"/>
      <c r="U567" s="78"/>
      <c r="V567" s="78"/>
    </row>
    <row r="568">
      <c r="D568" s="27"/>
      <c r="E568" s="27"/>
      <c r="F568" s="27"/>
      <c r="O568" s="78"/>
      <c r="P568" s="78"/>
      <c r="Q568" s="78"/>
      <c r="R568" s="78"/>
      <c r="S568" s="78"/>
      <c r="T568" s="78"/>
      <c r="U568" s="78"/>
      <c r="V568" s="78"/>
    </row>
    <row r="569">
      <c r="D569" s="27"/>
      <c r="E569" s="27"/>
      <c r="F569" s="27"/>
      <c r="O569" s="78"/>
      <c r="P569" s="78"/>
      <c r="Q569" s="78"/>
      <c r="R569" s="78"/>
      <c r="S569" s="78"/>
      <c r="T569" s="78"/>
      <c r="U569" s="78"/>
      <c r="V569" s="78"/>
    </row>
    <row r="570">
      <c r="D570" s="27"/>
      <c r="E570" s="27"/>
      <c r="F570" s="27"/>
      <c r="O570" s="78"/>
      <c r="P570" s="78"/>
      <c r="Q570" s="78"/>
      <c r="R570" s="78"/>
      <c r="S570" s="78"/>
      <c r="T570" s="78"/>
      <c r="U570" s="78"/>
      <c r="V570" s="78"/>
    </row>
    <row r="571">
      <c r="D571" s="27"/>
      <c r="E571" s="27"/>
      <c r="F571" s="27"/>
      <c r="O571" s="78"/>
      <c r="P571" s="78"/>
      <c r="Q571" s="78"/>
      <c r="R571" s="78"/>
      <c r="S571" s="78"/>
      <c r="T571" s="78"/>
      <c r="U571" s="78"/>
      <c r="V571" s="78"/>
    </row>
    <row r="572">
      <c r="D572" s="27"/>
      <c r="E572" s="27"/>
      <c r="F572" s="27"/>
      <c r="O572" s="78"/>
      <c r="P572" s="78"/>
      <c r="Q572" s="78"/>
      <c r="R572" s="78"/>
      <c r="S572" s="78"/>
      <c r="T572" s="78"/>
      <c r="U572" s="78"/>
      <c r="V572" s="78"/>
    </row>
    <row r="573">
      <c r="D573" s="27"/>
      <c r="E573" s="27"/>
      <c r="F573" s="27"/>
      <c r="O573" s="78"/>
      <c r="P573" s="78"/>
      <c r="Q573" s="78"/>
      <c r="R573" s="78"/>
      <c r="S573" s="78"/>
      <c r="T573" s="78"/>
      <c r="U573" s="78"/>
      <c r="V573" s="78"/>
    </row>
    <row r="574">
      <c r="D574" s="27"/>
      <c r="E574" s="27"/>
      <c r="F574" s="27"/>
      <c r="O574" s="78"/>
      <c r="P574" s="78"/>
      <c r="Q574" s="78"/>
      <c r="R574" s="78"/>
      <c r="S574" s="78"/>
      <c r="T574" s="78"/>
      <c r="U574" s="78"/>
      <c r="V574" s="78"/>
    </row>
    <row r="575">
      <c r="D575" s="27"/>
      <c r="E575" s="27"/>
      <c r="F575" s="27"/>
      <c r="O575" s="78"/>
      <c r="P575" s="78"/>
      <c r="Q575" s="78"/>
      <c r="R575" s="78"/>
      <c r="S575" s="78"/>
      <c r="T575" s="78"/>
      <c r="U575" s="78"/>
      <c r="V575" s="78"/>
    </row>
    <row r="576">
      <c r="D576" s="27"/>
      <c r="E576" s="27"/>
      <c r="F576" s="27"/>
      <c r="O576" s="78"/>
      <c r="P576" s="78"/>
      <c r="Q576" s="78"/>
      <c r="R576" s="78"/>
      <c r="S576" s="78"/>
      <c r="T576" s="78"/>
      <c r="U576" s="78"/>
      <c r="V576" s="78"/>
    </row>
    <row r="577">
      <c r="D577" s="27"/>
      <c r="E577" s="27"/>
      <c r="F577" s="27"/>
      <c r="O577" s="78"/>
      <c r="P577" s="78"/>
      <c r="Q577" s="78"/>
      <c r="R577" s="78"/>
      <c r="S577" s="78"/>
      <c r="T577" s="78"/>
      <c r="U577" s="78"/>
      <c r="V577" s="78"/>
    </row>
    <row r="578">
      <c r="D578" s="27"/>
      <c r="E578" s="27"/>
      <c r="F578" s="27"/>
      <c r="O578" s="78"/>
      <c r="P578" s="78"/>
      <c r="Q578" s="78"/>
      <c r="R578" s="78"/>
      <c r="S578" s="78"/>
      <c r="T578" s="78"/>
      <c r="U578" s="78"/>
      <c r="V578" s="78"/>
    </row>
    <row r="579">
      <c r="D579" s="27"/>
      <c r="E579" s="27"/>
      <c r="F579" s="27"/>
      <c r="O579" s="78"/>
      <c r="P579" s="78"/>
      <c r="Q579" s="78"/>
      <c r="R579" s="78"/>
      <c r="S579" s="78"/>
      <c r="T579" s="78"/>
      <c r="U579" s="78"/>
      <c r="V579" s="78"/>
    </row>
    <row r="580">
      <c r="D580" s="27"/>
      <c r="E580" s="27"/>
      <c r="F580" s="27"/>
      <c r="O580" s="78"/>
      <c r="P580" s="78"/>
      <c r="Q580" s="78"/>
      <c r="R580" s="78"/>
      <c r="S580" s="78"/>
      <c r="T580" s="78"/>
      <c r="U580" s="78"/>
      <c r="V580" s="78"/>
    </row>
    <row r="581">
      <c r="D581" s="27"/>
      <c r="E581" s="27"/>
      <c r="F581" s="27"/>
      <c r="O581" s="78"/>
      <c r="P581" s="78"/>
      <c r="Q581" s="78"/>
      <c r="R581" s="78"/>
      <c r="S581" s="78"/>
      <c r="T581" s="78"/>
      <c r="U581" s="78"/>
      <c r="V581" s="78"/>
    </row>
    <row r="582">
      <c r="D582" s="27"/>
      <c r="E582" s="27"/>
      <c r="F582" s="27"/>
      <c r="O582" s="78"/>
      <c r="P582" s="78"/>
      <c r="Q582" s="78"/>
      <c r="R582" s="78"/>
      <c r="S582" s="78"/>
      <c r="T582" s="78"/>
      <c r="U582" s="78"/>
      <c r="V582" s="78"/>
    </row>
    <row r="583">
      <c r="D583" s="27"/>
      <c r="E583" s="27"/>
      <c r="F583" s="27"/>
      <c r="O583" s="78"/>
      <c r="P583" s="78"/>
      <c r="Q583" s="78"/>
      <c r="R583" s="78"/>
      <c r="S583" s="78"/>
      <c r="T583" s="78"/>
      <c r="U583" s="78"/>
      <c r="V583" s="78"/>
    </row>
    <row r="584">
      <c r="D584" s="27"/>
      <c r="E584" s="27"/>
      <c r="F584" s="27"/>
      <c r="O584" s="78"/>
      <c r="P584" s="78"/>
      <c r="Q584" s="78"/>
      <c r="R584" s="78"/>
      <c r="S584" s="78"/>
      <c r="T584" s="78"/>
      <c r="U584" s="78"/>
      <c r="V584" s="78"/>
    </row>
    <row r="585">
      <c r="D585" s="27"/>
      <c r="E585" s="27"/>
      <c r="F585" s="27"/>
      <c r="O585" s="78"/>
      <c r="P585" s="78"/>
      <c r="Q585" s="78"/>
      <c r="R585" s="78"/>
      <c r="S585" s="78"/>
      <c r="T585" s="78"/>
      <c r="U585" s="78"/>
      <c r="V585" s="78"/>
    </row>
    <row r="586">
      <c r="D586" s="27"/>
      <c r="E586" s="27"/>
      <c r="F586" s="27"/>
      <c r="O586" s="78"/>
      <c r="P586" s="78"/>
      <c r="Q586" s="78"/>
      <c r="R586" s="78"/>
      <c r="S586" s="78"/>
      <c r="T586" s="78"/>
      <c r="U586" s="78"/>
      <c r="V586" s="78"/>
    </row>
    <row r="587">
      <c r="D587" s="27"/>
      <c r="E587" s="27"/>
      <c r="F587" s="27"/>
      <c r="O587" s="78"/>
      <c r="P587" s="78"/>
      <c r="Q587" s="78"/>
      <c r="R587" s="78"/>
      <c r="S587" s="78"/>
      <c r="T587" s="78"/>
      <c r="U587" s="78"/>
      <c r="V587" s="78"/>
    </row>
    <row r="588">
      <c r="D588" s="27"/>
      <c r="E588" s="27"/>
      <c r="F588" s="27"/>
      <c r="O588" s="78"/>
      <c r="P588" s="78"/>
      <c r="Q588" s="78"/>
      <c r="R588" s="78"/>
      <c r="S588" s="78"/>
      <c r="T588" s="78"/>
      <c r="U588" s="78"/>
      <c r="V588" s="78"/>
    </row>
    <row r="589">
      <c r="D589" s="27"/>
      <c r="E589" s="27"/>
      <c r="F589" s="27"/>
      <c r="O589" s="78"/>
      <c r="P589" s="78"/>
      <c r="Q589" s="78"/>
      <c r="R589" s="78"/>
      <c r="S589" s="78"/>
      <c r="T589" s="78"/>
      <c r="U589" s="78"/>
      <c r="V589" s="78"/>
    </row>
    <row r="590">
      <c r="D590" s="27"/>
      <c r="E590" s="27"/>
      <c r="F590" s="27"/>
      <c r="O590" s="78"/>
      <c r="P590" s="78"/>
      <c r="Q590" s="78"/>
      <c r="R590" s="78"/>
      <c r="S590" s="78"/>
      <c r="T590" s="78"/>
      <c r="U590" s="78"/>
      <c r="V590" s="78"/>
    </row>
    <row r="591">
      <c r="D591" s="27"/>
      <c r="E591" s="27"/>
      <c r="F591" s="27"/>
      <c r="O591" s="78"/>
      <c r="P591" s="78"/>
      <c r="Q591" s="78"/>
      <c r="R591" s="78"/>
      <c r="S591" s="78"/>
      <c r="T591" s="78"/>
      <c r="U591" s="78"/>
      <c r="V591" s="78"/>
    </row>
    <row r="592">
      <c r="D592" s="27"/>
      <c r="E592" s="27"/>
      <c r="F592" s="27"/>
      <c r="O592" s="78"/>
      <c r="P592" s="78"/>
      <c r="Q592" s="78"/>
      <c r="R592" s="78"/>
      <c r="S592" s="78"/>
      <c r="T592" s="78"/>
      <c r="U592" s="78"/>
      <c r="V592" s="78"/>
    </row>
    <row r="593">
      <c r="D593" s="27"/>
      <c r="E593" s="27"/>
      <c r="F593" s="27"/>
      <c r="O593" s="78"/>
      <c r="P593" s="78"/>
      <c r="Q593" s="78"/>
      <c r="R593" s="78"/>
      <c r="S593" s="78"/>
      <c r="T593" s="78"/>
      <c r="U593" s="78"/>
      <c r="V593" s="78"/>
    </row>
    <row r="594">
      <c r="D594" s="27"/>
      <c r="E594" s="27"/>
      <c r="F594" s="27"/>
      <c r="O594" s="78"/>
      <c r="P594" s="78"/>
      <c r="Q594" s="78"/>
      <c r="R594" s="78"/>
      <c r="S594" s="78"/>
      <c r="T594" s="78"/>
      <c r="U594" s="78"/>
      <c r="V594" s="78"/>
    </row>
    <row r="595">
      <c r="D595" s="27"/>
      <c r="E595" s="27"/>
      <c r="F595" s="27"/>
      <c r="O595" s="78"/>
      <c r="P595" s="78"/>
      <c r="Q595" s="78"/>
      <c r="R595" s="78"/>
      <c r="S595" s="78"/>
      <c r="T595" s="78"/>
      <c r="U595" s="78"/>
      <c r="V595" s="78"/>
    </row>
    <row r="596">
      <c r="D596" s="27"/>
      <c r="E596" s="27"/>
      <c r="F596" s="27"/>
      <c r="O596" s="78"/>
      <c r="P596" s="78"/>
      <c r="Q596" s="78"/>
      <c r="R596" s="78"/>
      <c r="S596" s="78"/>
      <c r="T596" s="78"/>
      <c r="U596" s="78"/>
      <c r="V596" s="78"/>
    </row>
    <row r="597">
      <c r="D597" s="27"/>
      <c r="E597" s="27"/>
      <c r="F597" s="27"/>
      <c r="O597" s="78"/>
      <c r="P597" s="78"/>
      <c r="Q597" s="78"/>
      <c r="R597" s="78"/>
      <c r="S597" s="78"/>
      <c r="T597" s="78"/>
      <c r="U597" s="78"/>
      <c r="V597" s="78"/>
    </row>
    <row r="598">
      <c r="D598" s="27"/>
      <c r="E598" s="27"/>
      <c r="F598" s="27"/>
      <c r="O598" s="78"/>
      <c r="P598" s="78"/>
      <c r="Q598" s="78"/>
      <c r="R598" s="78"/>
      <c r="S598" s="78"/>
      <c r="T598" s="78"/>
      <c r="U598" s="78"/>
      <c r="V598" s="78"/>
    </row>
    <row r="599">
      <c r="D599" s="27"/>
      <c r="E599" s="27"/>
      <c r="F599" s="27"/>
      <c r="O599" s="78"/>
      <c r="P599" s="78"/>
      <c r="Q599" s="78"/>
      <c r="R599" s="78"/>
      <c r="S599" s="78"/>
      <c r="T599" s="78"/>
      <c r="U599" s="78"/>
      <c r="V599" s="78"/>
    </row>
    <row r="600">
      <c r="D600" s="27"/>
      <c r="E600" s="27"/>
      <c r="F600" s="27"/>
      <c r="O600" s="78"/>
      <c r="P600" s="78"/>
      <c r="Q600" s="78"/>
      <c r="R600" s="78"/>
      <c r="S600" s="78"/>
      <c r="T600" s="78"/>
      <c r="U600" s="78"/>
      <c r="V600" s="78"/>
    </row>
    <row r="601">
      <c r="D601" s="27"/>
      <c r="E601" s="27"/>
      <c r="F601" s="27"/>
      <c r="O601" s="78"/>
      <c r="P601" s="78"/>
      <c r="Q601" s="78"/>
      <c r="R601" s="78"/>
      <c r="S601" s="78"/>
      <c r="T601" s="78"/>
      <c r="U601" s="78"/>
      <c r="V601" s="78"/>
    </row>
    <row r="602">
      <c r="D602" s="27"/>
      <c r="E602" s="27"/>
      <c r="F602" s="27"/>
      <c r="O602" s="78"/>
      <c r="P602" s="78"/>
      <c r="Q602" s="78"/>
      <c r="R602" s="78"/>
      <c r="S602" s="78"/>
      <c r="T602" s="78"/>
      <c r="U602" s="78"/>
      <c r="V602" s="78"/>
    </row>
    <row r="603">
      <c r="D603" s="27"/>
      <c r="E603" s="27"/>
      <c r="F603" s="27"/>
      <c r="O603" s="78"/>
      <c r="P603" s="78"/>
      <c r="Q603" s="78"/>
      <c r="R603" s="78"/>
      <c r="S603" s="78"/>
      <c r="T603" s="78"/>
      <c r="U603" s="78"/>
      <c r="V603" s="78"/>
    </row>
    <row r="604">
      <c r="D604" s="27"/>
      <c r="E604" s="27"/>
      <c r="F604" s="27"/>
      <c r="O604" s="78"/>
      <c r="P604" s="78"/>
      <c r="Q604" s="78"/>
      <c r="R604" s="78"/>
      <c r="S604" s="78"/>
      <c r="T604" s="78"/>
      <c r="U604" s="78"/>
      <c r="V604" s="78"/>
    </row>
    <row r="605">
      <c r="D605" s="27"/>
      <c r="E605" s="27"/>
      <c r="F605" s="27"/>
      <c r="O605" s="78"/>
      <c r="P605" s="78"/>
      <c r="Q605" s="78"/>
      <c r="R605" s="78"/>
      <c r="S605" s="78"/>
      <c r="T605" s="78"/>
      <c r="U605" s="78"/>
      <c r="V605" s="78"/>
    </row>
    <row r="606">
      <c r="D606" s="27"/>
      <c r="E606" s="27"/>
      <c r="F606" s="27"/>
      <c r="O606" s="78"/>
      <c r="P606" s="78"/>
      <c r="Q606" s="78"/>
      <c r="R606" s="78"/>
      <c r="S606" s="78"/>
      <c r="T606" s="78"/>
      <c r="U606" s="78"/>
      <c r="V606" s="78"/>
    </row>
    <row r="607">
      <c r="D607" s="27"/>
      <c r="E607" s="27"/>
      <c r="F607" s="27"/>
      <c r="O607" s="78"/>
      <c r="P607" s="78"/>
      <c r="Q607" s="78"/>
      <c r="R607" s="78"/>
      <c r="S607" s="78"/>
      <c r="T607" s="78"/>
      <c r="U607" s="78"/>
      <c r="V607" s="78"/>
    </row>
    <row r="608">
      <c r="D608" s="27"/>
      <c r="E608" s="27"/>
      <c r="F608" s="27"/>
      <c r="O608" s="78"/>
      <c r="P608" s="78"/>
      <c r="Q608" s="78"/>
      <c r="R608" s="78"/>
      <c r="S608" s="78"/>
      <c r="T608" s="78"/>
      <c r="U608" s="78"/>
      <c r="V608" s="78"/>
    </row>
    <row r="609">
      <c r="D609" s="27"/>
      <c r="E609" s="27"/>
      <c r="F609" s="27"/>
      <c r="O609" s="78"/>
      <c r="P609" s="78"/>
      <c r="Q609" s="78"/>
      <c r="R609" s="78"/>
      <c r="S609" s="78"/>
      <c r="T609" s="78"/>
      <c r="U609" s="78"/>
      <c r="V609" s="78"/>
    </row>
    <row r="610">
      <c r="D610" s="27"/>
      <c r="E610" s="27"/>
      <c r="F610" s="27"/>
      <c r="O610" s="78"/>
      <c r="P610" s="78"/>
      <c r="Q610" s="78"/>
      <c r="R610" s="78"/>
      <c r="S610" s="78"/>
      <c r="T610" s="78"/>
      <c r="U610" s="78"/>
      <c r="V610" s="78"/>
    </row>
    <row r="611">
      <c r="D611" s="27"/>
      <c r="E611" s="27"/>
      <c r="F611" s="27"/>
      <c r="O611" s="78"/>
      <c r="P611" s="78"/>
      <c r="Q611" s="78"/>
      <c r="R611" s="78"/>
      <c r="S611" s="78"/>
      <c r="T611" s="78"/>
      <c r="U611" s="78"/>
      <c r="V611" s="78"/>
    </row>
    <row r="612">
      <c r="D612" s="27"/>
      <c r="E612" s="27"/>
      <c r="F612" s="27"/>
      <c r="O612" s="78"/>
      <c r="P612" s="78"/>
      <c r="Q612" s="78"/>
      <c r="R612" s="78"/>
      <c r="S612" s="78"/>
      <c r="T612" s="78"/>
      <c r="U612" s="78"/>
      <c r="V612" s="78"/>
    </row>
    <row r="613">
      <c r="D613" s="27"/>
      <c r="E613" s="27"/>
      <c r="F613" s="27"/>
      <c r="O613" s="78"/>
      <c r="P613" s="78"/>
      <c r="Q613" s="78"/>
      <c r="R613" s="78"/>
      <c r="S613" s="78"/>
      <c r="T613" s="78"/>
      <c r="U613" s="78"/>
      <c r="V613" s="78"/>
    </row>
    <row r="614">
      <c r="D614" s="27"/>
      <c r="E614" s="27"/>
      <c r="F614" s="27"/>
      <c r="O614" s="78"/>
      <c r="P614" s="78"/>
      <c r="Q614" s="78"/>
      <c r="R614" s="78"/>
      <c r="S614" s="78"/>
      <c r="T614" s="78"/>
      <c r="U614" s="78"/>
      <c r="V614" s="78"/>
    </row>
    <row r="615">
      <c r="D615" s="27"/>
      <c r="E615" s="27"/>
      <c r="F615" s="27"/>
      <c r="O615" s="78"/>
      <c r="P615" s="78"/>
      <c r="Q615" s="78"/>
      <c r="R615" s="78"/>
      <c r="S615" s="78"/>
      <c r="T615" s="78"/>
      <c r="U615" s="78"/>
      <c r="V615" s="78"/>
    </row>
    <row r="616">
      <c r="D616" s="27"/>
      <c r="E616" s="27"/>
      <c r="F616" s="27"/>
      <c r="O616" s="78"/>
      <c r="P616" s="78"/>
      <c r="Q616" s="78"/>
      <c r="R616" s="78"/>
      <c r="S616" s="78"/>
      <c r="T616" s="78"/>
      <c r="U616" s="78"/>
      <c r="V616" s="78"/>
    </row>
    <row r="617">
      <c r="D617" s="27"/>
      <c r="E617" s="27"/>
      <c r="F617" s="27"/>
      <c r="O617" s="78"/>
      <c r="P617" s="78"/>
      <c r="Q617" s="78"/>
      <c r="R617" s="78"/>
      <c r="S617" s="78"/>
      <c r="T617" s="78"/>
      <c r="U617" s="78"/>
      <c r="V617" s="78"/>
    </row>
    <row r="618">
      <c r="D618" s="27"/>
      <c r="E618" s="27"/>
      <c r="F618" s="27"/>
      <c r="O618" s="78"/>
      <c r="P618" s="78"/>
      <c r="Q618" s="78"/>
      <c r="R618" s="78"/>
      <c r="S618" s="78"/>
      <c r="T618" s="78"/>
      <c r="U618" s="78"/>
      <c r="V618" s="78"/>
    </row>
    <row r="619">
      <c r="D619" s="27"/>
      <c r="E619" s="27"/>
      <c r="F619" s="27"/>
      <c r="O619" s="78"/>
      <c r="P619" s="78"/>
      <c r="Q619" s="78"/>
      <c r="R619" s="78"/>
      <c r="S619" s="78"/>
      <c r="T619" s="78"/>
      <c r="U619" s="78"/>
      <c r="V619" s="78"/>
    </row>
    <row r="620">
      <c r="D620" s="27"/>
      <c r="E620" s="27"/>
      <c r="F620" s="27"/>
      <c r="O620" s="78"/>
      <c r="P620" s="78"/>
      <c r="Q620" s="78"/>
      <c r="R620" s="78"/>
      <c r="S620" s="78"/>
      <c r="T620" s="78"/>
      <c r="U620" s="78"/>
      <c r="V620" s="78"/>
    </row>
    <row r="621">
      <c r="D621" s="27"/>
      <c r="E621" s="27"/>
      <c r="F621" s="27"/>
      <c r="O621" s="78"/>
      <c r="P621" s="78"/>
      <c r="Q621" s="78"/>
      <c r="R621" s="78"/>
      <c r="S621" s="78"/>
      <c r="T621" s="78"/>
      <c r="U621" s="78"/>
      <c r="V621" s="78"/>
    </row>
    <row r="622">
      <c r="D622" s="27"/>
      <c r="E622" s="27"/>
      <c r="F622" s="27"/>
      <c r="O622" s="78"/>
      <c r="P622" s="78"/>
      <c r="Q622" s="78"/>
      <c r="R622" s="78"/>
      <c r="S622" s="78"/>
      <c r="T622" s="78"/>
      <c r="U622" s="78"/>
      <c r="V622" s="78"/>
    </row>
    <row r="623">
      <c r="D623" s="27"/>
      <c r="E623" s="27"/>
      <c r="F623" s="27"/>
      <c r="O623" s="78"/>
      <c r="P623" s="78"/>
      <c r="Q623" s="78"/>
      <c r="R623" s="78"/>
      <c r="S623" s="78"/>
      <c r="T623" s="78"/>
      <c r="U623" s="78"/>
      <c r="V623" s="78"/>
    </row>
    <row r="624">
      <c r="D624" s="27"/>
      <c r="E624" s="27"/>
      <c r="F624" s="27"/>
      <c r="O624" s="78"/>
      <c r="P624" s="78"/>
      <c r="Q624" s="78"/>
      <c r="R624" s="78"/>
      <c r="S624" s="78"/>
      <c r="T624" s="78"/>
      <c r="U624" s="78"/>
      <c r="V624" s="78"/>
    </row>
    <row r="625">
      <c r="D625" s="27"/>
      <c r="E625" s="27"/>
      <c r="F625" s="27"/>
      <c r="O625" s="78"/>
      <c r="P625" s="78"/>
      <c r="Q625" s="78"/>
      <c r="R625" s="78"/>
      <c r="S625" s="78"/>
      <c r="T625" s="78"/>
      <c r="U625" s="78"/>
      <c r="V625" s="78"/>
    </row>
    <row r="626">
      <c r="D626" s="27"/>
      <c r="E626" s="27"/>
      <c r="F626" s="27"/>
      <c r="O626" s="78"/>
      <c r="P626" s="78"/>
      <c r="Q626" s="78"/>
      <c r="R626" s="78"/>
      <c r="S626" s="78"/>
      <c r="T626" s="78"/>
      <c r="U626" s="78"/>
      <c r="V626" s="78"/>
    </row>
    <row r="627">
      <c r="D627" s="27"/>
      <c r="E627" s="27"/>
      <c r="F627" s="27"/>
      <c r="O627" s="78"/>
      <c r="P627" s="78"/>
      <c r="Q627" s="78"/>
      <c r="R627" s="78"/>
      <c r="S627" s="78"/>
      <c r="T627" s="78"/>
      <c r="U627" s="78"/>
      <c r="V627" s="78"/>
    </row>
    <row r="628">
      <c r="D628" s="27"/>
      <c r="E628" s="27"/>
      <c r="F628" s="27"/>
      <c r="O628" s="78"/>
      <c r="P628" s="78"/>
      <c r="Q628" s="78"/>
      <c r="R628" s="78"/>
      <c r="S628" s="78"/>
      <c r="T628" s="78"/>
      <c r="U628" s="78"/>
      <c r="V628" s="78"/>
    </row>
    <row r="629">
      <c r="D629" s="27"/>
      <c r="E629" s="27"/>
      <c r="F629" s="27"/>
      <c r="O629" s="78"/>
      <c r="P629" s="78"/>
      <c r="Q629" s="78"/>
      <c r="R629" s="78"/>
      <c r="S629" s="78"/>
      <c r="T629" s="78"/>
      <c r="U629" s="78"/>
      <c r="V629" s="78"/>
    </row>
    <row r="630">
      <c r="D630" s="27"/>
      <c r="E630" s="27"/>
      <c r="F630" s="27"/>
      <c r="O630" s="78"/>
      <c r="P630" s="78"/>
      <c r="Q630" s="78"/>
      <c r="R630" s="78"/>
      <c r="S630" s="78"/>
      <c r="T630" s="78"/>
      <c r="U630" s="78"/>
      <c r="V630" s="78"/>
    </row>
    <row r="631">
      <c r="D631" s="27"/>
      <c r="E631" s="27"/>
      <c r="F631" s="27"/>
      <c r="O631" s="78"/>
      <c r="P631" s="78"/>
      <c r="Q631" s="78"/>
      <c r="R631" s="78"/>
      <c r="S631" s="78"/>
      <c r="T631" s="78"/>
      <c r="U631" s="78"/>
      <c r="V631" s="78"/>
    </row>
    <row r="632">
      <c r="D632" s="27"/>
      <c r="E632" s="27"/>
      <c r="F632" s="27"/>
      <c r="O632" s="78"/>
      <c r="P632" s="78"/>
      <c r="Q632" s="78"/>
      <c r="R632" s="78"/>
      <c r="S632" s="78"/>
      <c r="T632" s="78"/>
      <c r="U632" s="78"/>
      <c r="V632" s="78"/>
    </row>
    <row r="633">
      <c r="D633" s="27"/>
      <c r="E633" s="27"/>
      <c r="F633" s="27"/>
      <c r="O633" s="78"/>
      <c r="P633" s="78"/>
      <c r="Q633" s="78"/>
      <c r="R633" s="78"/>
      <c r="S633" s="78"/>
      <c r="T633" s="78"/>
      <c r="U633" s="78"/>
      <c r="V633" s="78"/>
    </row>
    <row r="634">
      <c r="D634" s="27"/>
      <c r="E634" s="27"/>
      <c r="F634" s="27"/>
      <c r="O634" s="78"/>
      <c r="P634" s="78"/>
      <c r="Q634" s="78"/>
      <c r="R634" s="78"/>
      <c r="S634" s="78"/>
      <c r="T634" s="78"/>
      <c r="U634" s="78"/>
      <c r="V634" s="78"/>
    </row>
    <row r="635">
      <c r="D635" s="27"/>
      <c r="E635" s="27"/>
      <c r="F635" s="27"/>
      <c r="O635" s="78"/>
      <c r="P635" s="78"/>
      <c r="Q635" s="78"/>
      <c r="R635" s="78"/>
      <c r="S635" s="78"/>
      <c r="T635" s="78"/>
      <c r="U635" s="78"/>
      <c r="V635" s="78"/>
    </row>
    <row r="636">
      <c r="D636" s="27"/>
      <c r="E636" s="27"/>
      <c r="F636" s="27"/>
      <c r="O636" s="78"/>
      <c r="P636" s="78"/>
      <c r="Q636" s="78"/>
      <c r="R636" s="78"/>
      <c r="S636" s="78"/>
      <c r="T636" s="78"/>
      <c r="U636" s="78"/>
      <c r="V636" s="78"/>
    </row>
    <row r="637">
      <c r="D637" s="27"/>
      <c r="E637" s="27"/>
      <c r="F637" s="27"/>
      <c r="O637" s="78"/>
      <c r="P637" s="78"/>
      <c r="Q637" s="78"/>
      <c r="R637" s="78"/>
      <c r="S637" s="78"/>
      <c r="T637" s="78"/>
      <c r="U637" s="78"/>
      <c r="V637" s="78"/>
    </row>
    <row r="638">
      <c r="D638" s="27"/>
      <c r="E638" s="27"/>
      <c r="F638" s="27"/>
      <c r="O638" s="78"/>
      <c r="P638" s="78"/>
      <c r="Q638" s="78"/>
      <c r="R638" s="78"/>
      <c r="S638" s="78"/>
      <c r="T638" s="78"/>
      <c r="U638" s="78"/>
      <c r="V638" s="78"/>
    </row>
    <row r="639">
      <c r="D639" s="27"/>
      <c r="E639" s="27"/>
      <c r="F639" s="27"/>
      <c r="O639" s="78"/>
      <c r="P639" s="78"/>
      <c r="Q639" s="78"/>
      <c r="R639" s="78"/>
      <c r="S639" s="78"/>
      <c r="T639" s="78"/>
      <c r="U639" s="78"/>
      <c r="V639" s="78"/>
    </row>
    <row r="640">
      <c r="D640" s="27"/>
      <c r="E640" s="27"/>
      <c r="F640" s="27"/>
      <c r="O640" s="78"/>
      <c r="P640" s="78"/>
      <c r="Q640" s="78"/>
      <c r="R640" s="78"/>
      <c r="S640" s="78"/>
      <c r="T640" s="78"/>
      <c r="U640" s="78"/>
      <c r="V640" s="78"/>
    </row>
    <row r="641">
      <c r="D641" s="27"/>
      <c r="E641" s="27"/>
      <c r="F641" s="27"/>
      <c r="O641" s="78"/>
      <c r="P641" s="78"/>
      <c r="Q641" s="78"/>
      <c r="R641" s="78"/>
      <c r="S641" s="78"/>
      <c r="T641" s="78"/>
      <c r="U641" s="78"/>
      <c r="V641" s="78"/>
    </row>
    <row r="642">
      <c r="D642" s="27"/>
      <c r="E642" s="27"/>
      <c r="F642" s="27"/>
      <c r="O642" s="78"/>
      <c r="P642" s="78"/>
      <c r="Q642" s="78"/>
      <c r="R642" s="78"/>
      <c r="S642" s="78"/>
      <c r="T642" s="78"/>
      <c r="U642" s="78"/>
      <c r="V642" s="78"/>
    </row>
    <row r="643">
      <c r="D643" s="27"/>
      <c r="E643" s="27"/>
      <c r="F643" s="27"/>
      <c r="O643" s="78"/>
      <c r="P643" s="78"/>
      <c r="Q643" s="78"/>
      <c r="R643" s="78"/>
      <c r="S643" s="78"/>
      <c r="T643" s="78"/>
      <c r="U643" s="78"/>
      <c r="V643" s="78"/>
    </row>
    <row r="644">
      <c r="D644" s="27"/>
      <c r="E644" s="27"/>
      <c r="F644" s="27"/>
      <c r="O644" s="78"/>
      <c r="P644" s="78"/>
      <c r="Q644" s="78"/>
      <c r="R644" s="78"/>
      <c r="S644" s="78"/>
      <c r="T644" s="78"/>
      <c r="U644" s="78"/>
      <c r="V644" s="78"/>
    </row>
    <row r="645">
      <c r="D645" s="27"/>
      <c r="E645" s="27"/>
      <c r="F645" s="27"/>
      <c r="O645" s="78"/>
      <c r="P645" s="78"/>
      <c r="Q645" s="78"/>
      <c r="R645" s="78"/>
      <c r="S645" s="78"/>
      <c r="T645" s="78"/>
      <c r="U645" s="78"/>
      <c r="V645" s="78"/>
    </row>
    <row r="646">
      <c r="D646" s="27"/>
      <c r="E646" s="27"/>
      <c r="F646" s="27"/>
      <c r="O646" s="78"/>
      <c r="P646" s="78"/>
      <c r="Q646" s="78"/>
      <c r="R646" s="78"/>
      <c r="S646" s="78"/>
      <c r="T646" s="78"/>
      <c r="U646" s="78"/>
      <c r="V646" s="78"/>
    </row>
    <row r="647">
      <c r="D647" s="27"/>
      <c r="E647" s="27"/>
      <c r="F647" s="27"/>
      <c r="O647" s="78"/>
      <c r="P647" s="78"/>
      <c r="Q647" s="78"/>
      <c r="R647" s="78"/>
      <c r="S647" s="78"/>
      <c r="T647" s="78"/>
      <c r="U647" s="78"/>
      <c r="V647" s="78"/>
    </row>
    <row r="648">
      <c r="D648" s="27"/>
      <c r="E648" s="27"/>
      <c r="F648" s="27"/>
      <c r="O648" s="78"/>
      <c r="P648" s="78"/>
      <c r="Q648" s="78"/>
      <c r="R648" s="78"/>
      <c r="S648" s="78"/>
      <c r="T648" s="78"/>
      <c r="U648" s="78"/>
      <c r="V648" s="78"/>
    </row>
    <row r="649">
      <c r="D649" s="27"/>
      <c r="E649" s="27"/>
      <c r="F649" s="27"/>
      <c r="O649" s="78"/>
      <c r="P649" s="78"/>
      <c r="Q649" s="78"/>
      <c r="R649" s="78"/>
      <c r="S649" s="78"/>
      <c r="T649" s="78"/>
      <c r="U649" s="78"/>
      <c r="V649" s="78"/>
    </row>
    <row r="650">
      <c r="D650" s="27"/>
      <c r="E650" s="27"/>
      <c r="F650" s="27"/>
      <c r="O650" s="78"/>
      <c r="P650" s="78"/>
      <c r="Q650" s="78"/>
      <c r="R650" s="78"/>
      <c r="S650" s="78"/>
      <c r="T650" s="78"/>
      <c r="U650" s="78"/>
      <c r="V650" s="78"/>
    </row>
    <row r="651">
      <c r="D651" s="27"/>
      <c r="E651" s="27"/>
      <c r="F651" s="27"/>
      <c r="O651" s="78"/>
      <c r="P651" s="78"/>
      <c r="Q651" s="78"/>
      <c r="R651" s="78"/>
      <c r="S651" s="78"/>
      <c r="T651" s="78"/>
      <c r="U651" s="78"/>
      <c r="V651" s="78"/>
    </row>
    <row r="652">
      <c r="D652" s="27"/>
      <c r="E652" s="27"/>
      <c r="F652" s="27"/>
      <c r="O652" s="78"/>
      <c r="P652" s="78"/>
      <c r="Q652" s="78"/>
      <c r="R652" s="78"/>
      <c r="S652" s="78"/>
      <c r="T652" s="78"/>
      <c r="U652" s="78"/>
      <c r="V652" s="78"/>
    </row>
    <row r="653">
      <c r="D653" s="27"/>
      <c r="E653" s="27"/>
      <c r="F653" s="27"/>
      <c r="O653" s="78"/>
      <c r="P653" s="78"/>
      <c r="Q653" s="78"/>
      <c r="R653" s="78"/>
      <c r="S653" s="78"/>
      <c r="T653" s="78"/>
      <c r="U653" s="78"/>
      <c r="V653" s="78"/>
    </row>
    <row r="654">
      <c r="D654" s="27"/>
      <c r="E654" s="27"/>
      <c r="F654" s="27"/>
      <c r="O654" s="78"/>
      <c r="P654" s="78"/>
      <c r="Q654" s="78"/>
      <c r="R654" s="78"/>
      <c r="S654" s="78"/>
      <c r="T654" s="78"/>
      <c r="U654" s="78"/>
      <c r="V654" s="78"/>
    </row>
    <row r="655">
      <c r="D655" s="27"/>
      <c r="E655" s="27"/>
      <c r="F655" s="27"/>
      <c r="O655" s="78"/>
      <c r="P655" s="78"/>
      <c r="Q655" s="78"/>
      <c r="R655" s="78"/>
      <c r="S655" s="78"/>
      <c r="T655" s="78"/>
      <c r="U655" s="78"/>
      <c r="V655" s="78"/>
    </row>
    <row r="656">
      <c r="D656" s="27"/>
      <c r="E656" s="27"/>
      <c r="F656" s="27"/>
      <c r="O656" s="78"/>
      <c r="P656" s="78"/>
      <c r="Q656" s="78"/>
      <c r="R656" s="78"/>
      <c r="S656" s="78"/>
      <c r="T656" s="78"/>
      <c r="U656" s="78"/>
      <c r="V656" s="78"/>
    </row>
    <row r="657">
      <c r="D657" s="27"/>
      <c r="E657" s="27"/>
      <c r="F657" s="27"/>
      <c r="O657" s="78"/>
      <c r="P657" s="78"/>
      <c r="Q657" s="78"/>
      <c r="R657" s="78"/>
      <c r="S657" s="78"/>
      <c r="T657" s="78"/>
      <c r="U657" s="78"/>
      <c r="V657" s="78"/>
    </row>
    <row r="658">
      <c r="D658" s="27"/>
      <c r="E658" s="27"/>
      <c r="F658" s="27"/>
      <c r="O658" s="78"/>
      <c r="P658" s="78"/>
      <c r="Q658" s="78"/>
      <c r="R658" s="78"/>
      <c r="S658" s="78"/>
      <c r="T658" s="78"/>
      <c r="U658" s="78"/>
      <c r="V658" s="78"/>
    </row>
    <row r="659">
      <c r="D659" s="27"/>
      <c r="E659" s="27"/>
      <c r="F659" s="27"/>
      <c r="O659" s="78"/>
      <c r="P659" s="78"/>
      <c r="Q659" s="78"/>
      <c r="R659" s="78"/>
      <c r="S659" s="78"/>
      <c r="T659" s="78"/>
      <c r="U659" s="78"/>
      <c r="V659" s="78"/>
    </row>
    <row r="660">
      <c r="D660" s="27"/>
      <c r="E660" s="27"/>
      <c r="F660" s="27"/>
      <c r="O660" s="78"/>
      <c r="P660" s="78"/>
      <c r="Q660" s="78"/>
      <c r="R660" s="78"/>
      <c r="S660" s="78"/>
      <c r="T660" s="78"/>
      <c r="U660" s="78"/>
      <c r="V660" s="78"/>
    </row>
    <row r="661">
      <c r="D661" s="27"/>
      <c r="E661" s="27"/>
      <c r="F661" s="27"/>
      <c r="O661" s="78"/>
      <c r="P661" s="78"/>
      <c r="Q661" s="78"/>
      <c r="R661" s="78"/>
      <c r="S661" s="78"/>
      <c r="T661" s="78"/>
      <c r="U661" s="78"/>
      <c r="V661" s="78"/>
    </row>
    <row r="662">
      <c r="D662" s="27"/>
      <c r="E662" s="27"/>
      <c r="F662" s="27"/>
      <c r="O662" s="78"/>
      <c r="P662" s="78"/>
      <c r="Q662" s="78"/>
      <c r="R662" s="78"/>
      <c r="S662" s="78"/>
      <c r="T662" s="78"/>
      <c r="U662" s="78"/>
      <c r="V662" s="78"/>
    </row>
    <row r="663">
      <c r="D663" s="27"/>
      <c r="E663" s="27"/>
      <c r="F663" s="27"/>
      <c r="O663" s="78"/>
      <c r="P663" s="78"/>
      <c r="Q663" s="78"/>
      <c r="R663" s="78"/>
      <c r="S663" s="78"/>
      <c r="T663" s="78"/>
      <c r="U663" s="78"/>
      <c r="V663" s="78"/>
    </row>
    <row r="664">
      <c r="D664" s="27"/>
      <c r="E664" s="27"/>
      <c r="F664" s="27"/>
      <c r="O664" s="78"/>
      <c r="P664" s="78"/>
      <c r="Q664" s="78"/>
      <c r="R664" s="78"/>
      <c r="S664" s="78"/>
      <c r="T664" s="78"/>
      <c r="U664" s="78"/>
      <c r="V664" s="78"/>
    </row>
    <row r="665">
      <c r="D665" s="27"/>
      <c r="E665" s="27"/>
      <c r="F665" s="27"/>
      <c r="O665" s="78"/>
      <c r="P665" s="78"/>
      <c r="Q665" s="78"/>
      <c r="R665" s="78"/>
      <c r="S665" s="78"/>
      <c r="T665" s="78"/>
      <c r="U665" s="78"/>
      <c r="V665" s="78"/>
    </row>
    <row r="666">
      <c r="D666" s="27"/>
      <c r="E666" s="27"/>
      <c r="F666" s="27"/>
      <c r="O666" s="78"/>
      <c r="P666" s="78"/>
      <c r="Q666" s="78"/>
      <c r="R666" s="78"/>
      <c r="S666" s="78"/>
      <c r="T666" s="78"/>
      <c r="U666" s="78"/>
      <c r="V666" s="78"/>
    </row>
    <row r="667">
      <c r="D667" s="27"/>
      <c r="E667" s="27"/>
      <c r="F667" s="27"/>
      <c r="O667" s="78"/>
      <c r="P667" s="78"/>
      <c r="Q667" s="78"/>
      <c r="R667" s="78"/>
      <c r="S667" s="78"/>
      <c r="T667" s="78"/>
      <c r="U667" s="78"/>
      <c r="V667" s="78"/>
    </row>
    <row r="668">
      <c r="D668" s="27"/>
      <c r="E668" s="27"/>
      <c r="F668" s="27"/>
      <c r="O668" s="78"/>
      <c r="P668" s="78"/>
      <c r="Q668" s="78"/>
      <c r="R668" s="78"/>
      <c r="S668" s="78"/>
      <c r="T668" s="78"/>
      <c r="U668" s="78"/>
      <c r="V668" s="78"/>
    </row>
    <row r="669">
      <c r="D669" s="27"/>
      <c r="E669" s="27"/>
      <c r="F669" s="27"/>
      <c r="O669" s="78"/>
      <c r="P669" s="78"/>
      <c r="Q669" s="78"/>
      <c r="R669" s="78"/>
      <c r="S669" s="78"/>
      <c r="T669" s="78"/>
      <c r="U669" s="78"/>
      <c r="V669" s="78"/>
    </row>
    <row r="670">
      <c r="D670" s="27"/>
      <c r="E670" s="27"/>
      <c r="F670" s="27"/>
      <c r="O670" s="78"/>
      <c r="P670" s="78"/>
      <c r="Q670" s="78"/>
      <c r="R670" s="78"/>
      <c r="S670" s="78"/>
      <c r="T670" s="78"/>
      <c r="U670" s="78"/>
      <c r="V670" s="78"/>
    </row>
    <row r="671">
      <c r="D671" s="27"/>
      <c r="E671" s="27"/>
      <c r="F671" s="27"/>
      <c r="O671" s="78"/>
      <c r="P671" s="78"/>
      <c r="Q671" s="78"/>
      <c r="R671" s="78"/>
      <c r="S671" s="78"/>
      <c r="T671" s="78"/>
      <c r="U671" s="78"/>
      <c r="V671" s="78"/>
    </row>
    <row r="672">
      <c r="D672" s="27"/>
      <c r="E672" s="27"/>
      <c r="F672" s="27"/>
      <c r="O672" s="78"/>
      <c r="P672" s="78"/>
      <c r="Q672" s="78"/>
      <c r="R672" s="78"/>
      <c r="S672" s="78"/>
      <c r="T672" s="78"/>
      <c r="U672" s="78"/>
      <c r="V672" s="78"/>
    </row>
    <row r="673">
      <c r="D673" s="27"/>
      <c r="E673" s="27"/>
      <c r="F673" s="27"/>
      <c r="O673" s="78"/>
      <c r="P673" s="78"/>
      <c r="Q673" s="78"/>
      <c r="R673" s="78"/>
      <c r="S673" s="78"/>
      <c r="T673" s="78"/>
      <c r="U673" s="78"/>
      <c r="V673" s="78"/>
    </row>
    <row r="674">
      <c r="D674" s="27"/>
      <c r="E674" s="27"/>
      <c r="F674" s="27"/>
      <c r="O674" s="78"/>
      <c r="P674" s="78"/>
      <c r="Q674" s="78"/>
      <c r="R674" s="78"/>
      <c r="S674" s="78"/>
      <c r="T674" s="78"/>
      <c r="U674" s="78"/>
      <c r="V674" s="78"/>
    </row>
    <row r="675">
      <c r="D675" s="27"/>
      <c r="E675" s="27"/>
      <c r="F675" s="27"/>
      <c r="O675" s="78"/>
      <c r="P675" s="78"/>
      <c r="Q675" s="78"/>
      <c r="R675" s="78"/>
      <c r="S675" s="78"/>
      <c r="T675" s="78"/>
      <c r="U675" s="78"/>
      <c r="V675" s="78"/>
    </row>
    <row r="676">
      <c r="D676" s="27"/>
      <c r="E676" s="27"/>
      <c r="F676" s="27"/>
      <c r="O676" s="78"/>
      <c r="P676" s="78"/>
      <c r="Q676" s="78"/>
      <c r="R676" s="78"/>
      <c r="S676" s="78"/>
      <c r="T676" s="78"/>
      <c r="U676" s="78"/>
      <c r="V676" s="78"/>
    </row>
    <row r="677">
      <c r="D677" s="27"/>
      <c r="E677" s="27"/>
      <c r="F677" s="27"/>
      <c r="O677" s="78"/>
      <c r="P677" s="78"/>
      <c r="Q677" s="78"/>
      <c r="R677" s="78"/>
      <c r="S677" s="78"/>
      <c r="T677" s="78"/>
      <c r="U677" s="78"/>
      <c r="V677" s="78"/>
    </row>
    <row r="678">
      <c r="D678" s="27"/>
      <c r="E678" s="27"/>
      <c r="F678" s="27"/>
      <c r="O678" s="78"/>
      <c r="P678" s="78"/>
      <c r="Q678" s="78"/>
      <c r="R678" s="78"/>
      <c r="S678" s="78"/>
      <c r="T678" s="78"/>
      <c r="U678" s="78"/>
      <c r="V678" s="78"/>
    </row>
    <row r="679">
      <c r="D679" s="27"/>
      <c r="E679" s="27"/>
      <c r="F679" s="27"/>
      <c r="O679" s="78"/>
      <c r="P679" s="78"/>
      <c r="Q679" s="78"/>
      <c r="R679" s="78"/>
      <c r="S679" s="78"/>
      <c r="T679" s="78"/>
      <c r="U679" s="78"/>
      <c r="V679" s="78"/>
    </row>
    <row r="680">
      <c r="D680" s="27"/>
      <c r="E680" s="27"/>
      <c r="F680" s="27"/>
      <c r="O680" s="78"/>
      <c r="P680" s="78"/>
      <c r="Q680" s="78"/>
      <c r="R680" s="78"/>
      <c r="S680" s="78"/>
      <c r="T680" s="78"/>
      <c r="U680" s="78"/>
      <c r="V680" s="78"/>
    </row>
    <row r="681">
      <c r="D681" s="27"/>
      <c r="E681" s="27"/>
      <c r="F681" s="27"/>
      <c r="O681" s="78"/>
      <c r="P681" s="78"/>
      <c r="Q681" s="78"/>
      <c r="R681" s="78"/>
      <c r="S681" s="78"/>
      <c r="T681" s="78"/>
      <c r="U681" s="78"/>
      <c r="V681" s="78"/>
    </row>
    <row r="682">
      <c r="D682" s="27"/>
      <c r="E682" s="27"/>
      <c r="F682" s="27"/>
      <c r="O682" s="78"/>
      <c r="P682" s="78"/>
      <c r="Q682" s="78"/>
      <c r="R682" s="78"/>
      <c r="S682" s="78"/>
      <c r="T682" s="78"/>
      <c r="U682" s="78"/>
      <c r="V682" s="78"/>
    </row>
    <row r="683">
      <c r="D683" s="27"/>
      <c r="E683" s="27"/>
      <c r="F683" s="27"/>
      <c r="O683" s="78"/>
      <c r="P683" s="78"/>
      <c r="Q683" s="78"/>
      <c r="R683" s="78"/>
      <c r="S683" s="78"/>
      <c r="T683" s="78"/>
      <c r="U683" s="78"/>
      <c r="V683" s="78"/>
    </row>
    <row r="684">
      <c r="D684" s="27"/>
      <c r="E684" s="27"/>
      <c r="F684" s="27"/>
      <c r="O684" s="78"/>
      <c r="P684" s="78"/>
      <c r="Q684" s="78"/>
      <c r="R684" s="78"/>
      <c r="S684" s="78"/>
      <c r="T684" s="78"/>
      <c r="U684" s="78"/>
      <c r="V684" s="78"/>
    </row>
    <row r="685">
      <c r="D685" s="27"/>
      <c r="E685" s="27"/>
      <c r="F685" s="27"/>
      <c r="O685" s="78"/>
      <c r="P685" s="78"/>
      <c r="Q685" s="78"/>
      <c r="R685" s="78"/>
      <c r="S685" s="78"/>
      <c r="T685" s="78"/>
      <c r="U685" s="78"/>
      <c r="V685" s="78"/>
    </row>
    <row r="686">
      <c r="D686" s="27"/>
      <c r="E686" s="27"/>
      <c r="F686" s="27"/>
      <c r="O686" s="78"/>
      <c r="P686" s="78"/>
      <c r="Q686" s="78"/>
      <c r="R686" s="78"/>
      <c r="S686" s="78"/>
      <c r="T686" s="78"/>
      <c r="U686" s="78"/>
      <c r="V686" s="78"/>
    </row>
    <row r="687">
      <c r="D687" s="27"/>
      <c r="E687" s="27"/>
      <c r="F687" s="27"/>
      <c r="O687" s="78"/>
      <c r="P687" s="78"/>
      <c r="Q687" s="78"/>
      <c r="R687" s="78"/>
      <c r="S687" s="78"/>
      <c r="T687" s="78"/>
      <c r="U687" s="78"/>
      <c r="V687" s="78"/>
    </row>
    <row r="688">
      <c r="D688" s="27"/>
      <c r="E688" s="27"/>
      <c r="F688" s="27"/>
      <c r="O688" s="78"/>
      <c r="P688" s="78"/>
      <c r="Q688" s="78"/>
      <c r="R688" s="78"/>
      <c r="S688" s="78"/>
      <c r="T688" s="78"/>
      <c r="U688" s="78"/>
      <c r="V688" s="78"/>
    </row>
    <row r="689">
      <c r="D689" s="27"/>
      <c r="E689" s="27"/>
      <c r="F689" s="27"/>
      <c r="O689" s="78"/>
      <c r="P689" s="78"/>
      <c r="Q689" s="78"/>
      <c r="R689" s="78"/>
      <c r="S689" s="78"/>
      <c r="T689" s="78"/>
      <c r="U689" s="78"/>
      <c r="V689" s="78"/>
    </row>
    <row r="690">
      <c r="D690" s="27"/>
      <c r="E690" s="27"/>
      <c r="F690" s="27"/>
      <c r="O690" s="78"/>
      <c r="P690" s="78"/>
      <c r="Q690" s="78"/>
      <c r="R690" s="78"/>
      <c r="S690" s="78"/>
      <c r="T690" s="78"/>
      <c r="U690" s="78"/>
      <c r="V690" s="78"/>
    </row>
    <row r="691">
      <c r="D691" s="27"/>
      <c r="E691" s="27"/>
      <c r="F691" s="27"/>
      <c r="O691" s="78"/>
      <c r="P691" s="78"/>
      <c r="Q691" s="78"/>
      <c r="R691" s="78"/>
      <c r="S691" s="78"/>
      <c r="T691" s="78"/>
      <c r="U691" s="78"/>
      <c r="V691" s="78"/>
    </row>
    <row r="692">
      <c r="D692" s="27"/>
      <c r="E692" s="27"/>
      <c r="F692" s="27"/>
      <c r="O692" s="78"/>
      <c r="P692" s="78"/>
      <c r="Q692" s="78"/>
      <c r="R692" s="78"/>
      <c r="S692" s="78"/>
      <c r="T692" s="78"/>
      <c r="U692" s="78"/>
      <c r="V692" s="78"/>
    </row>
    <row r="693">
      <c r="D693" s="27"/>
      <c r="E693" s="27"/>
      <c r="F693" s="27"/>
      <c r="O693" s="78"/>
      <c r="P693" s="78"/>
      <c r="Q693" s="78"/>
      <c r="R693" s="78"/>
      <c r="S693" s="78"/>
      <c r="T693" s="78"/>
      <c r="U693" s="78"/>
      <c r="V693" s="78"/>
    </row>
    <row r="694">
      <c r="D694" s="27"/>
      <c r="E694" s="27"/>
      <c r="F694" s="27"/>
      <c r="O694" s="78"/>
      <c r="P694" s="78"/>
      <c r="Q694" s="78"/>
      <c r="R694" s="78"/>
      <c r="S694" s="78"/>
      <c r="T694" s="78"/>
      <c r="U694" s="78"/>
      <c r="V694" s="78"/>
    </row>
    <row r="695">
      <c r="D695" s="27"/>
      <c r="E695" s="27"/>
      <c r="F695" s="27"/>
      <c r="O695" s="78"/>
      <c r="P695" s="78"/>
      <c r="Q695" s="78"/>
      <c r="R695" s="78"/>
      <c r="S695" s="78"/>
      <c r="T695" s="78"/>
      <c r="U695" s="78"/>
      <c r="V695" s="78"/>
    </row>
    <row r="696">
      <c r="D696" s="27"/>
      <c r="E696" s="27"/>
      <c r="F696" s="27"/>
      <c r="O696" s="78"/>
      <c r="P696" s="78"/>
      <c r="Q696" s="78"/>
      <c r="R696" s="78"/>
      <c r="S696" s="78"/>
      <c r="T696" s="78"/>
      <c r="U696" s="78"/>
      <c r="V696" s="78"/>
    </row>
    <row r="697">
      <c r="D697" s="27"/>
      <c r="E697" s="27"/>
      <c r="F697" s="27"/>
      <c r="O697" s="78"/>
      <c r="P697" s="78"/>
      <c r="Q697" s="78"/>
      <c r="R697" s="78"/>
      <c r="S697" s="78"/>
      <c r="T697" s="78"/>
      <c r="U697" s="78"/>
      <c r="V697" s="78"/>
    </row>
    <row r="698">
      <c r="D698" s="27"/>
      <c r="E698" s="27"/>
      <c r="F698" s="27"/>
      <c r="O698" s="78"/>
      <c r="P698" s="78"/>
      <c r="Q698" s="78"/>
      <c r="R698" s="78"/>
      <c r="S698" s="78"/>
      <c r="T698" s="78"/>
      <c r="U698" s="78"/>
      <c r="V698" s="78"/>
    </row>
    <row r="699">
      <c r="D699" s="27"/>
      <c r="E699" s="27"/>
      <c r="F699" s="27"/>
      <c r="O699" s="78"/>
      <c r="P699" s="78"/>
      <c r="Q699" s="78"/>
      <c r="R699" s="78"/>
      <c r="S699" s="78"/>
      <c r="T699" s="78"/>
      <c r="U699" s="78"/>
      <c r="V699" s="78"/>
    </row>
    <row r="700">
      <c r="D700" s="27"/>
      <c r="E700" s="27"/>
      <c r="F700" s="27"/>
      <c r="O700" s="78"/>
      <c r="P700" s="78"/>
      <c r="Q700" s="78"/>
      <c r="R700" s="78"/>
      <c r="S700" s="78"/>
      <c r="T700" s="78"/>
      <c r="U700" s="78"/>
      <c r="V700" s="78"/>
    </row>
    <row r="701">
      <c r="D701" s="27"/>
      <c r="E701" s="27"/>
      <c r="F701" s="27"/>
      <c r="O701" s="78"/>
      <c r="P701" s="78"/>
      <c r="Q701" s="78"/>
      <c r="R701" s="78"/>
      <c r="S701" s="78"/>
      <c r="T701" s="78"/>
      <c r="U701" s="78"/>
      <c r="V701" s="78"/>
    </row>
    <row r="702">
      <c r="D702" s="27"/>
      <c r="E702" s="27"/>
      <c r="F702" s="27"/>
      <c r="O702" s="78"/>
      <c r="P702" s="78"/>
      <c r="Q702" s="78"/>
      <c r="R702" s="78"/>
      <c r="S702" s="78"/>
      <c r="T702" s="78"/>
      <c r="U702" s="78"/>
      <c r="V702" s="78"/>
    </row>
    <row r="703">
      <c r="D703" s="27"/>
      <c r="E703" s="27"/>
      <c r="F703" s="27"/>
      <c r="O703" s="78"/>
      <c r="P703" s="78"/>
      <c r="Q703" s="78"/>
      <c r="R703" s="78"/>
      <c r="S703" s="78"/>
      <c r="T703" s="78"/>
      <c r="U703" s="78"/>
      <c r="V703" s="78"/>
    </row>
    <row r="704">
      <c r="D704" s="27"/>
      <c r="E704" s="27"/>
      <c r="F704" s="27"/>
      <c r="O704" s="78"/>
      <c r="P704" s="78"/>
      <c r="Q704" s="78"/>
      <c r="R704" s="78"/>
      <c r="S704" s="78"/>
      <c r="T704" s="78"/>
      <c r="U704" s="78"/>
      <c r="V704" s="78"/>
    </row>
    <row r="705">
      <c r="D705" s="27"/>
      <c r="E705" s="27"/>
      <c r="F705" s="27"/>
      <c r="O705" s="78"/>
      <c r="P705" s="78"/>
      <c r="Q705" s="78"/>
      <c r="R705" s="78"/>
      <c r="S705" s="78"/>
      <c r="T705" s="78"/>
      <c r="U705" s="78"/>
      <c r="V705" s="78"/>
    </row>
    <row r="706">
      <c r="D706" s="27"/>
      <c r="E706" s="27"/>
      <c r="F706" s="27"/>
      <c r="O706" s="78"/>
      <c r="P706" s="78"/>
      <c r="Q706" s="78"/>
      <c r="R706" s="78"/>
      <c r="S706" s="78"/>
      <c r="T706" s="78"/>
      <c r="U706" s="78"/>
      <c r="V706" s="78"/>
    </row>
    <row r="707">
      <c r="D707" s="27"/>
      <c r="E707" s="27"/>
      <c r="F707" s="27"/>
      <c r="O707" s="78"/>
      <c r="P707" s="78"/>
      <c r="Q707" s="78"/>
      <c r="R707" s="78"/>
      <c r="S707" s="78"/>
      <c r="T707" s="78"/>
      <c r="U707" s="78"/>
      <c r="V707" s="78"/>
    </row>
    <row r="708">
      <c r="D708" s="27"/>
      <c r="E708" s="27"/>
      <c r="F708" s="27"/>
      <c r="O708" s="78"/>
      <c r="P708" s="78"/>
      <c r="Q708" s="78"/>
      <c r="R708" s="78"/>
      <c r="S708" s="78"/>
      <c r="T708" s="78"/>
      <c r="U708" s="78"/>
      <c r="V708" s="78"/>
    </row>
    <row r="709">
      <c r="D709" s="27"/>
      <c r="E709" s="27"/>
      <c r="F709" s="27"/>
      <c r="O709" s="78"/>
      <c r="P709" s="78"/>
      <c r="Q709" s="78"/>
      <c r="R709" s="78"/>
      <c r="S709" s="78"/>
      <c r="T709" s="78"/>
      <c r="U709" s="78"/>
      <c r="V709" s="78"/>
    </row>
    <row r="710">
      <c r="D710" s="27"/>
      <c r="E710" s="27"/>
      <c r="F710" s="27"/>
      <c r="O710" s="78"/>
      <c r="P710" s="78"/>
      <c r="Q710" s="78"/>
      <c r="R710" s="78"/>
      <c r="S710" s="78"/>
      <c r="T710" s="78"/>
      <c r="U710" s="78"/>
      <c r="V710" s="78"/>
    </row>
    <row r="711">
      <c r="D711" s="27"/>
      <c r="E711" s="27"/>
      <c r="F711" s="27"/>
      <c r="O711" s="78"/>
      <c r="P711" s="78"/>
      <c r="Q711" s="78"/>
      <c r="R711" s="78"/>
      <c r="S711" s="78"/>
      <c r="T711" s="78"/>
      <c r="U711" s="78"/>
      <c r="V711" s="78"/>
    </row>
    <row r="712">
      <c r="D712" s="27"/>
      <c r="E712" s="27"/>
      <c r="F712" s="27"/>
      <c r="O712" s="78"/>
      <c r="P712" s="78"/>
      <c r="Q712" s="78"/>
      <c r="R712" s="78"/>
      <c r="S712" s="78"/>
      <c r="T712" s="78"/>
      <c r="U712" s="78"/>
      <c r="V712" s="78"/>
    </row>
    <row r="713">
      <c r="D713" s="27"/>
      <c r="E713" s="27"/>
      <c r="F713" s="27"/>
      <c r="O713" s="78"/>
      <c r="P713" s="78"/>
      <c r="Q713" s="78"/>
      <c r="R713" s="78"/>
      <c r="S713" s="78"/>
      <c r="T713" s="78"/>
      <c r="U713" s="78"/>
      <c r="V713" s="78"/>
    </row>
    <row r="714">
      <c r="D714" s="27"/>
      <c r="E714" s="27"/>
      <c r="F714" s="27"/>
      <c r="O714" s="78"/>
      <c r="P714" s="78"/>
      <c r="Q714" s="78"/>
      <c r="R714" s="78"/>
      <c r="S714" s="78"/>
      <c r="T714" s="78"/>
      <c r="U714" s="78"/>
      <c r="V714" s="78"/>
    </row>
    <row r="715">
      <c r="D715" s="27"/>
      <c r="E715" s="27"/>
      <c r="F715" s="27"/>
      <c r="O715" s="78"/>
      <c r="P715" s="78"/>
      <c r="Q715" s="78"/>
      <c r="R715" s="78"/>
      <c r="S715" s="78"/>
      <c r="T715" s="78"/>
      <c r="U715" s="78"/>
      <c r="V715" s="78"/>
    </row>
    <row r="716">
      <c r="D716" s="27"/>
      <c r="E716" s="27"/>
      <c r="F716" s="27"/>
      <c r="O716" s="78"/>
      <c r="P716" s="78"/>
      <c r="Q716" s="78"/>
      <c r="R716" s="78"/>
      <c r="S716" s="78"/>
      <c r="T716" s="78"/>
      <c r="U716" s="78"/>
      <c r="V716" s="78"/>
    </row>
    <row r="717">
      <c r="D717" s="27"/>
      <c r="E717" s="27"/>
      <c r="F717" s="27"/>
      <c r="O717" s="78"/>
      <c r="P717" s="78"/>
      <c r="Q717" s="78"/>
      <c r="R717" s="78"/>
      <c r="S717" s="78"/>
      <c r="T717" s="78"/>
      <c r="U717" s="78"/>
      <c r="V717" s="78"/>
    </row>
    <row r="718">
      <c r="D718" s="27"/>
      <c r="E718" s="27"/>
      <c r="F718" s="27"/>
      <c r="O718" s="78"/>
      <c r="P718" s="78"/>
      <c r="Q718" s="78"/>
      <c r="R718" s="78"/>
      <c r="S718" s="78"/>
      <c r="T718" s="78"/>
      <c r="U718" s="78"/>
      <c r="V718" s="78"/>
    </row>
    <row r="719">
      <c r="D719" s="27"/>
      <c r="E719" s="27"/>
      <c r="F719" s="27"/>
      <c r="O719" s="78"/>
      <c r="P719" s="78"/>
      <c r="Q719" s="78"/>
      <c r="R719" s="78"/>
      <c r="S719" s="78"/>
      <c r="T719" s="78"/>
      <c r="U719" s="78"/>
      <c r="V719" s="78"/>
    </row>
    <row r="720">
      <c r="D720" s="27"/>
      <c r="E720" s="27"/>
      <c r="F720" s="27"/>
      <c r="O720" s="78"/>
      <c r="P720" s="78"/>
      <c r="Q720" s="78"/>
      <c r="R720" s="78"/>
      <c r="S720" s="78"/>
      <c r="T720" s="78"/>
      <c r="U720" s="78"/>
      <c r="V720" s="78"/>
    </row>
    <row r="721">
      <c r="D721" s="27"/>
      <c r="E721" s="27"/>
      <c r="F721" s="27"/>
      <c r="O721" s="78"/>
      <c r="P721" s="78"/>
      <c r="Q721" s="78"/>
      <c r="R721" s="78"/>
      <c r="S721" s="78"/>
      <c r="T721" s="78"/>
      <c r="U721" s="78"/>
      <c r="V721" s="78"/>
    </row>
    <row r="722">
      <c r="D722" s="27"/>
      <c r="E722" s="27"/>
      <c r="F722" s="27"/>
      <c r="O722" s="78"/>
      <c r="P722" s="78"/>
      <c r="Q722" s="78"/>
      <c r="R722" s="78"/>
      <c r="S722" s="78"/>
      <c r="T722" s="78"/>
      <c r="U722" s="78"/>
      <c r="V722" s="78"/>
    </row>
    <row r="723">
      <c r="D723" s="27"/>
      <c r="E723" s="27"/>
      <c r="F723" s="27"/>
      <c r="O723" s="78"/>
      <c r="P723" s="78"/>
      <c r="Q723" s="78"/>
      <c r="R723" s="78"/>
      <c r="S723" s="78"/>
      <c r="T723" s="78"/>
      <c r="U723" s="78"/>
      <c r="V723" s="78"/>
    </row>
    <row r="724">
      <c r="D724" s="27"/>
      <c r="E724" s="27"/>
      <c r="F724" s="27"/>
      <c r="O724" s="78"/>
      <c r="P724" s="78"/>
      <c r="Q724" s="78"/>
      <c r="R724" s="78"/>
      <c r="S724" s="78"/>
      <c r="T724" s="78"/>
      <c r="U724" s="78"/>
      <c r="V724" s="78"/>
    </row>
    <row r="725">
      <c r="D725" s="27"/>
      <c r="E725" s="27"/>
      <c r="F725" s="27"/>
      <c r="O725" s="78"/>
      <c r="P725" s="78"/>
      <c r="Q725" s="78"/>
      <c r="R725" s="78"/>
      <c r="S725" s="78"/>
      <c r="T725" s="78"/>
      <c r="U725" s="78"/>
      <c r="V725" s="78"/>
    </row>
    <row r="726">
      <c r="D726" s="27"/>
      <c r="E726" s="27"/>
      <c r="F726" s="27"/>
      <c r="O726" s="78"/>
      <c r="P726" s="78"/>
      <c r="Q726" s="78"/>
      <c r="R726" s="78"/>
      <c r="S726" s="78"/>
      <c r="T726" s="78"/>
      <c r="U726" s="78"/>
      <c r="V726" s="78"/>
    </row>
    <row r="727">
      <c r="D727" s="27"/>
      <c r="E727" s="27"/>
      <c r="F727" s="27"/>
      <c r="O727" s="78"/>
      <c r="P727" s="78"/>
      <c r="Q727" s="78"/>
      <c r="R727" s="78"/>
      <c r="S727" s="78"/>
      <c r="T727" s="78"/>
      <c r="U727" s="78"/>
      <c r="V727" s="78"/>
    </row>
    <row r="728">
      <c r="D728" s="27"/>
      <c r="E728" s="27"/>
      <c r="F728" s="27"/>
      <c r="O728" s="78"/>
      <c r="P728" s="78"/>
      <c r="Q728" s="78"/>
      <c r="R728" s="78"/>
      <c r="S728" s="78"/>
      <c r="T728" s="78"/>
      <c r="U728" s="78"/>
      <c r="V728" s="78"/>
    </row>
    <row r="729">
      <c r="D729" s="27"/>
      <c r="E729" s="27"/>
      <c r="F729" s="27"/>
      <c r="O729" s="78"/>
      <c r="P729" s="78"/>
      <c r="Q729" s="78"/>
      <c r="R729" s="78"/>
      <c r="S729" s="78"/>
      <c r="T729" s="78"/>
      <c r="U729" s="78"/>
      <c r="V729" s="78"/>
    </row>
    <row r="730">
      <c r="D730" s="27"/>
      <c r="E730" s="27"/>
      <c r="F730" s="27"/>
      <c r="O730" s="78"/>
      <c r="P730" s="78"/>
      <c r="Q730" s="78"/>
      <c r="R730" s="78"/>
      <c r="S730" s="78"/>
      <c r="T730" s="78"/>
      <c r="U730" s="78"/>
      <c r="V730" s="78"/>
    </row>
    <row r="731">
      <c r="D731" s="27"/>
      <c r="E731" s="27"/>
      <c r="F731" s="27"/>
      <c r="O731" s="78"/>
      <c r="P731" s="78"/>
      <c r="Q731" s="78"/>
      <c r="R731" s="78"/>
      <c r="S731" s="78"/>
      <c r="T731" s="78"/>
      <c r="U731" s="78"/>
      <c r="V731" s="78"/>
    </row>
    <row r="732">
      <c r="D732" s="27"/>
      <c r="E732" s="27"/>
      <c r="F732" s="27"/>
      <c r="O732" s="78"/>
      <c r="P732" s="78"/>
      <c r="Q732" s="78"/>
      <c r="R732" s="78"/>
      <c r="S732" s="78"/>
      <c r="T732" s="78"/>
      <c r="U732" s="78"/>
      <c r="V732" s="78"/>
    </row>
    <row r="733">
      <c r="D733" s="27"/>
      <c r="E733" s="27"/>
      <c r="F733" s="27"/>
      <c r="O733" s="78"/>
      <c r="P733" s="78"/>
      <c r="Q733" s="78"/>
      <c r="R733" s="78"/>
      <c r="S733" s="78"/>
      <c r="T733" s="78"/>
      <c r="U733" s="78"/>
      <c r="V733" s="78"/>
    </row>
    <row r="734">
      <c r="D734" s="27"/>
      <c r="E734" s="27"/>
      <c r="F734" s="27"/>
      <c r="O734" s="78"/>
      <c r="P734" s="78"/>
      <c r="Q734" s="78"/>
      <c r="R734" s="78"/>
      <c r="S734" s="78"/>
      <c r="T734" s="78"/>
      <c r="U734" s="78"/>
      <c r="V734" s="78"/>
    </row>
    <row r="735">
      <c r="D735" s="27"/>
      <c r="E735" s="27"/>
      <c r="F735" s="27"/>
      <c r="O735" s="78"/>
      <c r="P735" s="78"/>
      <c r="Q735" s="78"/>
      <c r="R735" s="78"/>
      <c r="S735" s="78"/>
      <c r="T735" s="78"/>
      <c r="U735" s="78"/>
      <c r="V735" s="78"/>
    </row>
    <row r="736">
      <c r="D736" s="27"/>
      <c r="E736" s="27"/>
      <c r="F736" s="27"/>
      <c r="O736" s="78"/>
      <c r="P736" s="78"/>
      <c r="Q736" s="78"/>
      <c r="R736" s="78"/>
      <c r="S736" s="78"/>
      <c r="T736" s="78"/>
      <c r="U736" s="78"/>
      <c r="V736" s="78"/>
    </row>
    <row r="737">
      <c r="D737" s="27"/>
      <c r="E737" s="27"/>
      <c r="F737" s="27"/>
      <c r="O737" s="78"/>
      <c r="P737" s="78"/>
      <c r="Q737" s="78"/>
      <c r="R737" s="78"/>
      <c r="S737" s="78"/>
      <c r="T737" s="78"/>
      <c r="U737" s="78"/>
      <c r="V737" s="78"/>
    </row>
    <row r="738">
      <c r="D738" s="27"/>
      <c r="E738" s="27"/>
      <c r="F738" s="27"/>
      <c r="O738" s="78"/>
      <c r="P738" s="78"/>
      <c r="Q738" s="78"/>
      <c r="R738" s="78"/>
      <c r="S738" s="78"/>
      <c r="T738" s="78"/>
      <c r="U738" s="78"/>
      <c r="V738" s="78"/>
    </row>
    <row r="739">
      <c r="D739" s="27"/>
      <c r="E739" s="27"/>
      <c r="F739" s="27"/>
      <c r="O739" s="78"/>
      <c r="P739" s="78"/>
      <c r="Q739" s="78"/>
      <c r="R739" s="78"/>
      <c r="S739" s="78"/>
      <c r="T739" s="78"/>
      <c r="U739" s="78"/>
      <c r="V739" s="78"/>
    </row>
    <row r="740">
      <c r="D740" s="27"/>
      <c r="E740" s="27"/>
      <c r="F740" s="27"/>
      <c r="O740" s="78"/>
      <c r="P740" s="78"/>
      <c r="Q740" s="78"/>
      <c r="R740" s="78"/>
      <c r="S740" s="78"/>
      <c r="T740" s="78"/>
      <c r="U740" s="78"/>
      <c r="V740" s="78"/>
    </row>
    <row r="741">
      <c r="D741" s="27"/>
      <c r="E741" s="27"/>
      <c r="F741" s="27"/>
      <c r="O741" s="78"/>
      <c r="P741" s="78"/>
      <c r="Q741" s="78"/>
      <c r="R741" s="78"/>
      <c r="S741" s="78"/>
      <c r="T741" s="78"/>
      <c r="U741" s="78"/>
      <c r="V741" s="78"/>
    </row>
    <row r="742">
      <c r="D742" s="27"/>
      <c r="E742" s="27"/>
      <c r="F742" s="27"/>
      <c r="O742" s="78"/>
      <c r="P742" s="78"/>
      <c r="Q742" s="78"/>
      <c r="R742" s="78"/>
      <c r="S742" s="78"/>
      <c r="T742" s="78"/>
      <c r="U742" s="78"/>
      <c r="V742" s="78"/>
    </row>
    <row r="743">
      <c r="D743" s="27"/>
      <c r="E743" s="27"/>
      <c r="F743" s="27"/>
      <c r="O743" s="78"/>
      <c r="P743" s="78"/>
      <c r="Q743" s="78"/>
      <c r="R743" s="78"/>
      <c r="S743" s="78"/>
      <c r="T743" s="78"/>
      <c r="U743" s="78"/>
      <c r="V743" s="78"/>
    </row>
    <row r="744">
      <c r="D744" s="27"/>
      <c r="E744" s="27"/>
      <c r="F744" s="27"/>
      <c r="O744" s="78"/>
      <c r="P744" s="78"/>
      <c r="Q744" s="78"/>
      <c r="R744" s="78"/>
      <c r="S744" s="78"/>
      <c r="T744" s="78"/>
      <c r="U744" s="78"/>
      <c r="V744" s="78"/>
    </row>
    <row r="745">
      <c r="D745" s="27"/>
      <c r="E745" s="27"/>
      <c r="F745" s="27"/>
      <c r="O745" s="78"/>
      <c r="P745" s="78"/>
      <c r="Q745" s="78"/>
      <c r="R745" s="78"/>
      <c r="S745" s="78"/>
      <c r="T745" s="78"/>
      <c r="U745" s="78"/>
      <c r="V745" s="78"/>
    </row>
    <row r="746">
      <c r="D746" s="27"/>
      <c r="E746" s="27"/>
      <c r="F746" s="27"/>
      <c r="O746" s="78"/>
      <c r="P746" s="78"/>
      <c r="Q746" s="78"/>
      <c r="R746" s="78"/>
      <c r="S746" s="78"/>
      <c r="T746" s="78"/>
      <c r="U746" s="78"/>
      <c r="V746" s="78"/>
    </row>
    <row r="747">
      <c r="D747" s="27"/>
      <c r="E747" s="27"/>
      <c r="F747" s="27"/>
      <c r="O747" s="78"/>
      <c r="P747" s="78"/>
      <c r="Q747" s="78"/>
      <c r="R747" s="78"/>
      <c r="S747" s="78"/>
      <c r="T747" s="78"/>
      <c r="U747" s="78"/>
      <c r="V747" s="78"/>
    </row>
    <row r="748">
      <c r="D748" s="27"/>
      <c r="E748" s="27"/>
      <c r="F748" s="27"/>
      <c r="O748" s="78"/>
      <c r="P748" s="78"/>
      <c r="Q748" s="78"/>
      <c r="R748" s="78"/>
      <c r="S748" s="78"/>
      <c r="T748" s="78"/>
      <c r="U748" s="78"/>
      <c r="V748" s="78"/>
    </row>
    <row r="749">
      <c r="D749" s="27"/>
      <c r="E749" s="27"/>
      <c r="F749" s="27"/>
      <c r="O749" s="78"/>
      <c r="P749" s="78"/>
      <c r="Q749" s="78"/>
      <c r="R749" s="78"/>
      <c r="S749" s="78"/>
      <c r="T749" s="78"/>
      <c r="U749" s="78"/>
      <c r="V749" s="78"/>
    </row>
    <row r="750">
      <c r="D750" s="27"/>
      <c r="E750" s="27"/>
      <c r="F750" s="27"/>
      <c r="O750" s="78"/>
      <c r="P750" s="78"/>
      <c r="Q750" s="78"/>
      <c r="R750" s="78"/>
      <c r="S750" s="78"/>
      <c r="T750" s="78"/>
      <c r="U750" s="78"/>
      <c r="V750" s="78"/>
    </row>
    <row r="751">
      <c r="D751" s="27"/>
      <c r="E751" s="27"/>
      <c r="F751" s="27"/>
      <c r="O751" s="78"/>
      <c r="P751" s="78"/>
      <c r="Q751" s="78"/>
      <c r="R751" s="78"/>
      <c r="S751" s="78"/>
      <c r="T751" s="78"/>
      <c r="U751" s="78"/>
      <c r="V751" s="78"/>
    </row>
    <row r="752">
      <c r="D752" s="27"/>
      <c r="E752" s="27"/>
      <c r="F752" s="27"/>
      <c r="O752" s="78"/>
      <c r="P752" s="78"/>
      <c r="Q752" s="78"/>
      <c r="R752" s="78"/>
      <c r="S752" s="78"/>
      <c r="T752" s="78"/>
      <c r="U752" s="78"/>
      <c r="V752" s="78"/>
    </row>
    <row r="753">
      <c r="D753" s="27"/>
      <c r="E753" s="27"/>
      <c r="F753" s="27"/>
      <c r="O753" s="78"/>
      <c r="P753" s="78"/>
      <c r="Q753" s="78"/>
      <c r="R753" s="78"/>
      <c r="S753" s="78"/>
      <c r="T753" s="78"/>
      <c r="U753" s="78"/>
      <c r="V753" s="78"/>
    </row>
    <row r="754">
      <c r="D754" s="27"/>
      <c r="E754" s="27"/>
      <c r="F754" s="27"/>
      <c r="O754" s="78"/>
      <c r="P754" s="78"/>
      <c r="Q754" s="78"/>
      <c r="R754" s="78"/>
      <c r="S754" s="78"/>
      <c r="T754" s="78"/>
      <c r="U754" s="78"/>
      <c r="V754" s="78"/>
    </row>
    <row r="755">
      <c r="D755" s="27"/>
      <c r="E755" s="27"/>
      <c r="F755" s="27"/>
      <c r="O755" s="78"/>
      <c r="P755" s="78"/>
      <c r="Q755" s="78"/>
      <c r="R755" s="78"/>
      <c r="S755" s="78"/>
      <c r="T755" s="78"/>
      <c r="U755" s="78"/>
      <c r="V755" s="78"/>
    </row>
    <row r="756">
      <c r="D756" s="27"/>
      <c r="E756" s="27"/>
      <c r="F756" s="27"/>
      <c r="O756" s="78"/>
      <c r="P756" s="78"/>
      <c r="Q756" s="78"/>
      <c r="R756" s="78"/>
      <c r="S756" s="78"/>
      <c r="T756" s="78"/>
      <c r="U756" s="78"/>
      <c r="V756" s="78"/>
    </row>
    <row r="757">
      <c r="D757" s="27"/>
      <c r="E757" s="27"/>
      <c r="F757" s="27"/>
      <c r="O757" s="78"/>
      <c r="P757" s="78"/>
      <c r="Q757" s="78"/>
      <c r="R757" s="78"/>
      <c r="S757" s="78"/>
      <c r="T757" s="78"/>
      <c r="U757" s="78"/>
      <c r="V757" s="78"/>
    </row>
    <row r="758">
      <c r="D758" s="27"/>
      <c r="E758" s="27"/>
      <c r="F758" s="27"/>
      <c r="O758" s="78"/>
      <c r="P758" s="78"/>
      <c r="Q758" s="78"/>
      <c r="R758" s="78"/>
      <c r="S758" s="78"/>
      <c r="T758" s="78"/>
      <c r="U758" s="78"/>
      <c r="V758" s="78"/>
    </row>
    <row r="759">
      <c r="D759" s="27"/>
      <c r="E759" s="27"/>
      <c r="F759" s="27"/>
      <c r="O759" s="78"/>
      <c r="P759" s="78"/>
      <c r="Q759" s="78"/>
      <c r="R759" s="78"/>
      <c r="S759" s="78"/>
      <c r="T759" s="78"/>
      <c r="U759" s="78"/>
      <c r="V759" s="78"/>
    </row>
    <row r="760">
      <c r="D760" s="27"/>
      <c r="E760" s="27"/>
      <c r="F760" s="27"/>
      <c r="O760" s="78"/>
      <c r="P760" s="78"/>
      <c r="Q760" s="78"/>
      <c r="R760" s="78"/>
      <c r="S760" s="78"/>
      <c r="T760" s="78"/>
      <c r="U760" s="78"/>
      <c r="V760" s="78"/>
    </row>
    <row r="761">
      <c r="D761" s="27"/>
      <c r="E761" s="27"/>
      <c r="F761" s="27"/>
      <c r="O761" s="78"/>
      <c r="P761" s="78"/>
      <c r="Q761" s="78"/>
      <c r="R761" s="78"/>
      <c r="S761" s="78"/>
      <c r="T761" s="78"/>
      <c r="U761" s="78"/>
      <c r="V761" s="78"/>
    </row>
    <row r="762">
      <c r="D762" s="27"/>
      <c r="E762" s="27"/>
      <c r="F762" s="27"/>
      <c r="O762" s="78"/>
      <c r="P762" s="78"/>
      <c r="Q762" s="78"/>
      <c r="R762" s="78"/>
      <c r="S762" s="78"/>
      <c r="T762" s="78"/>
      <c r="U762" s="78"/>
      <c r="V762" s="78"/>
    </row>
    <row r="763">
      <c r="D763" s="27"/>
      <c r="E763" s="27"/>
      <c r="F763" s="27"/>
      <c r="O763" s="78"/>
      <c r="P763" s="78"/>
      <c r="Q763" s="78"/>
      <c r="R763" s="78"/>
      <c r="S763" s="78"/>
      <c r="T763" s="78"/>
      <c r="U763" s="78"/>
      <c r="V763" s="78"/>
    </row>
    <row r="764">
      <c r="D764" s="27"/>
      <c r="E764" s="27"/>
      <c r="F764" s="27"/>
      <c r="O764" s="78"/>
      <c r="P764" s="78"/>
      <c r="Q764" s="78"/>
      <c r="R764" s="78"/>
      <c r="S764" s="78"/>
      <c r="T764" s="78"/>
      <c r="U764" s="78"/>
      <c r="V764" s="78"/>
    </row>
    <row r="765">
      <c r="D765" s="27"/>
      <c r="E765" s="27"/>
      <c r="F765" s="27"/>
      <c r="O765" s="78"/>
      <c r="P765" s="78"/>
      <c r="Q765" s="78"/>
      <c r="R765" s="78"/>
      <c r="S765" s="78"/>
      <c r="T765" s="78"/>
      <c r="U765" s="78"/>
      <c r="V765" s="78"/>
    </row>
    <row r="766">
      <c r="D766" s="27"/>
      <c r="E766" s="27"/>
      <c r="F766" s="27"/>
      <c r="O766" s="78"/>
      <c r="P766" s="78"/>
      <c r="Q766" s="78"/>
      <c r="R766" s="78"/>
      <c r="S766" s="78"/>
      <c r="T766" s="78"/>
      <c r="U766" s="78"/>
      <c r="V766" s="78"/>
    </row>
    <row r="767">
      <c r="D767" s="27"/>
      <c r="E767" s="27"/>
      <c r="F767" s="27"/>
      <c r="O767" s="78"/>
      <c r="P767" s="78"/>
      <c r="Q767" s="78"/>
      <c r="R767" s="78"/>
      <c r="S767" s="78"/>
      <c r="T767" s="78"/>
      <c r="U767" s="78"/>
      <c r="V767" s="78"/>
    </row>
    <row r="768">
      <c r="D768" s="27"/>
      <c r="E768" s="27"/>
      <c r="F768" s="27"/>
      <c r="O768" s="78"/>
      <c r="P768" s="78"/>
      <c r="Q768" s="78"/>
      <c r="R768" s="78"/>
      <c r="S768" s="78"/>
      <c r="T768" s="78"/>
      <c r="U768" s="78"/>
      <c r="V768" s="78"/>
    </row>
    <row r="769">
      <c r="D769" s="27"/>
      <c r="E769" s="27"/>
      <c r="F769" s="27"/>
      <c r="O769" s="78"/>
      <c r="P769" s="78"/>
      <c r="Q769" s="78"/>
      <c r="R769" s="78"/>
      <c r="S769" s="78"/>
      <c r="T769" s="78"/>
      <c r="U769" s="78"/>
      <c r="V769" s="78"/>
    </row>
    <row r="770">
      <c r="D770" s="27"/>
      <c r="E770" s="27"/>
      <c r="F770" s="27"/>
      <c r="O770" s="78"/>
      <c r="P770" s="78"/>
      <c r="Q770" s="78"/>
      <c r="R770" s="78"/>
      <c r="S770" s="78"/>
      <c r="T770" s="78"/>
      <c r="U770" s="78"/>
      <c r="V770" s="78"/>
    </row>
    <row r="771">
      <c r="D771" s="27"/>
      <c r="E771" s="27"/>
      <c r="F771" s="27"/>
      <c r="O771" s="78"/>
      <c r="P771" s="78"/>
      <c r="Q771" s="78"/>
      <c r="R771" s="78"/>
      <c r="S771" s="78"/>
      <c r="T771" s="78"/>
      <c r="U771" s="78"/>
      <c r="V771" s="78"/>
    </row>
    <row r="772">
      <c r="D772" s="27"/>
      <c r="E772" s="27"/>
      <c r="F772" s="27"/>
      <c r="O772" s="78"/>
      <c r="P772" s="78"/>
      <c r="Q772" s="78"/>
      <c r="R772" s="78"/>
      <c r="S772" s="78"/>
      <c r="T772" s="78"/>
      <c r="U772" s="78"/>
      <c r="V772" s="78"/>
    </row>
    <row r="773">
      <c r="D773" s="27"/>
      <c r="E773" s="27"/>
      <c r="F773" s="27"/>
      <c r="O773" s="78"/>
      <c r="P773" s="78"/>
      <c r="Q773" s="78"/>
      <c r="R773" s="78"/>
      <c r="S773" s="78"/>
      <c r="T773" s="78"/>
      <c r="U773" s="78"/>
      <c r="V773" s="78"/>
    </row>
    <row r="774">
      <c r="D774" s="27"/>
      <c r="E774" s="27"/>
      <c r="F774" s="27"/>
      <c r="O774" s="78"/>
      <c r="P774" s="78"/>
      <c r="Q774" s="78"/>
      <c r="R774" s="78"/>
      <c r="S774" s="78"/>
      <c r="T774" s="78"/>
      <c r="U774" s="78"/>
      <c r="V774" s="78"/>
    </row>
    <row r="775">
      <c r="D775" s="27"/>
      <c r="E775" s="27"/>
      <c r="F775" s="27"/>
      <c r="O775" s="78"/>
      <c r="P775" s="78"/>
      <c r="Q775" s="78"/>
      <c r="R775" s="78"/>
      <c r="S775" s="78"/>
      <c r="T775" s="78"/>
      <c r="U775" s="78"/>
      <c r="V775" s="78"/>
    </row>
    <row r="776">
      <c r="D776" s="27"/>
      <c r="E776" s="27"/>
      <c r="F776" s="27"/>
      <c r="O776" s="78"/>
      <c r="P776" s="78"/>
      <c r="Q776" s="78"/>
      <c r="R776" s="78"/>
      <c r="S776" s="78"/>
      <c r="T776" s="78"/>
      <c r="U776" s="78"/>
      <c r="V776" s="78"/>
    </row>
    <row r="777">
      <c r="D777" s="27"/>
      <c r="E777" s="27"/>
      <c r="F777" s="27"/>
      <c r="O777" s="78"/>
      <c r="P777" s="78"/>
      <c r="Q777" s="78"/>
      <c r="R777" s="78"/>
      <c r="S777" s="78"/>
      <c r="T777" s="78"/>
      <c r="U777" s="78"/>
      <c r="V777" s="78"/>
    </row>
    <row r="778">
      <c r="D778" s="27"/>
      <c r="E778" s="27"/>
      <c r="F778" s="27"/>
      <c r="O778" s="78"/>
      <c r="P778" s="78"/>
      <c r="Q778" s="78"/>
      <c r="R778" s="78"/>
      <c r="S778" s="78"/>
      <c r="T778" s="78"/>
      <c r="U778" s="78"/>
      <c r="V778" s="78"/>
    </row>
    <row r="779">
      <c r="D779" s="27"/>
      <c r="E779" s="27"/>
      <c r="F779" s="27"/>
      <c r="O779" s="78"/>
      <c r="P779" s="78"/>
      <c r="Q779" s="78"/>
      <c r="R779" s="78"/>
      <c r="S779" s="78"/>
      <c r="T779" s="78"/>
      <c r="U779" s="78"/>
      <c r="V779" s="78"/>
    </row>
    <row r="780">
      <c r="D780" s="27"/>
      <c r="E780" s="27"/>
      <c r="F780" s="27"/>
      <c r="O780" s="78"/>
      <c r="P780" s="78"/>
      <c r="Q780" s="78"/>
      <c r="R780" s="78"/>
      <c r="S780" s="78"/>
      <c r="T780" s="78"/>
      <c r="U780" s="78"/>
      <c r="V780" s="78"/>
    </row>
    <row r="781">
      <c r="D781" s="27"/>
      <c r="E781" s="27"/>
      <c r="F781" s="27"/>
      <c r="O781" s="78"/>
      <c r="P781" s="78"/>
      <c r="Q781" s="78"/>
      <c r="R781" s="78"/>
      <c r="S781" s="78"/>
      <c r="T781" s="78"/>
      <c r="U781" s="78"/>
      <c r="V781" s="78"/>
    </row>
    <row r="782">
      <c r="D782" s="27"/>
      <c r="E782" s="27"/>
      <c r="F782" s="27"/>
      <c r="O782" s="78"/>
      <c r="P782" s="78"/>
      <c r="Q782" s="78"/>
      <c r="R782" s="78"/>
      <c r="S782" s="78"/>
      <c r="T782" s="78"/>
      <c r="U782" s="78"/>
      <c r="V782" s="78"/>
    </row>
    <row r="783">
      <c r="D783" s="27"/>
      <c r="E783" s="27"/>
      <c r="F783" s="27"/>
      <c r="O783" s="78"/>
      <c r="P783" s="78"/>
      <c r="Q783" s="78"/>
      <c r="R783" s="78"/>
      <c r="S783" s="78"/>
      <c r="T783" s="78"/>
      <c r="U783" s="78"/>
      <c r="V783" s="78"/>
    </row>
    <row r="784">
      <c r="D784" s="27"/>
      <c r="E784" s="27"/>
      <c r="F784" s="27"/>
      <c r="O784" s="78"/>
      <c r="P784" s="78"/>
      <c r="Q784" s="78"/>
      <c r="R784" s="78"/>
      <c r="S784" s="78"/>
      <c r="T784" s="78"/>
      <c r="U784" s="78"/>
      <c r="V784" s="78"/>
    </row>
    <row r="785">
      <c r="D785" s="27"/>
      <c r="E785" s="27"/>
      <c r="F785" s="27"/>
      <c r="O785" s="78"/>
      <c r="P785" s="78"/>
      <c r="Q785" s="78"/>
      <c r="R785" s="78"/>
      <c r="S785" s="78"/>
      <c r="T785" s="78"/>
      <c r="U785" s="78"/>
      <c r="V785" s="78"/>
    </row>
    <row r="786">
      <c r="D786" s="27"/>
      <c r="E786" s="27"/>
      <c r="F786" s="27"/>
      <c r="O786" s="78"/>
      <c r="P786" s="78"/>
      <c r="Q786" s="78"/>
      <c r="R786" s="78"/>
      <c r="S786" s="78"/>
      <c r="T786" s="78"/>
      <c r="U786" s="78"/>
      <c r="V786" s="78"/>
    </row>
    <row r="787">
      <c r="D787" s="27"/>
      <c r="E787" s="27"/>
      <c r="F787" s="27"/>
      <c r="O787" s="78"/>
      <c r="P787" s="78"/>
      <c r="Q787" s="78"/>
      <c r="R787" s="78"/>
      <c r="S787" s="78"/>
      <c r="T787" s="78"/>
      <c r="U787" s="78"/>
      <c r="V787" s="78"/>
    </row>
    <row r="788">
      <c r="D788" s="27"/>
      <c r="E788" s="27"/>
      <c r="F788" s="27"/>
      <c r="O788" s="78"/>
      <c r="P788" s="78"/>
      <c r="Q788" s="78"/>
      <c r="R788" s="78"/>
      <c r="S788" s="78"/>
      <c r="T788" s="78"/>
      <c r="U788" s="78"/>
      <c r="V788" s="78"/>
    </row>
    <row r="789">
      <c r="D789" s="27"/>
      <c r="E789" s="27"/>
      <c r="F789" s="27"/>
      <c r="O789" s="78"/>
      <c r="P789" s="78"/>
      <c r="Q789" s="78"/>
      <c r="R789" s="78"/>
      <c r="S789" s="78"/>
      <c r="T789" s="78"/>
      <c r="U789" s="78"/>
      <c r="V789" s="78"/>
    </row>
    <row r="790">
      <c r="D790" s="27"/>
      <c r="E790" s="27"/>
      <c r="F790" s="27"/>
      <c r="O790" s="78"/>
      <c r="P790" s="78"/>
      <c r="Q790" s="78"/>
      <c r="R790" s="78"/>
      <c r="S790" s="78"/>
      <c r="T790" s="78"/>
      <c r="U790" s="78"/>
      <c r="V790" s="78"/>
    </row>
    <row r="791">
      <c r="D791" s="27"/>
      <c r="E791" s="27"/>
      <c r="F791" s="27"/>
      <c r="O791" s="78"/>
      <c r="P791" s="78"/>
      <c r="Q791" s="78"/>
      <c r="R791" s="78"/>
      <c r="S791" s="78"/>
      <c r="T791" s="78"/>
      <c r="U791" s="78"/>
      <c r="V791" s="78"/>
    </row>
    <row r="792">
      <c r="D792" s="27"/>
      <c r="E792" s="27"/>
      <c r="F792" s="27"/>
      <c r="O792" s="78"/>
      <c r="P792" s="78"/>
      <c r="Q792" s="78"/>
      <c r="R792" s="78"/>
      <c r="S792" s="78"/>
      <c r="T792" s="78"/>
      <c r="U792" s="78"/>
      <c r="V792" s="78"/>
    </row>
    <row r="793">
      <c r="D793" s="27"/>
      <c r="E793" s="27"/>
      <c r="F793" s="27"/>
      <c r="O793" s="78"/>
      <c r="P793" s="78"/>
      <c r="Q793" s="78"/>
      <c r="R793" s="78"/>
      <c r="S793" s="78"/>
      <c r="T793" s="78"/>
      <c r="U793" s="78"/>
      <c r="V793" s="78"/>
    </row>
    <row r="794">
      <c r="D794" s="27"/>
      <c r="E794" s="27"/>
      <c r="F794" s="27"/>
      <c r="O794" s="78"/>
      <c r="P794" s="78"/>
      <c r="Q794" s="78"/>
      <c r="R794" s="78"/>
      <c r="S794" s="78"/>
      <c r="T794" s="78"/>
      <c r="U794" s="78"/>
      <c r="V794" s="78"/>
    </row>
    <row r="795">
      <c r="D795" s="27"/>
      <c r="E795" s="27"/>
      <c r="F795" s="27"/>
      <c r="O795" s="78"/>
      <c r="P795" s="78"/>
      <c r="Q795" s="78"/>
      <c r="R795" s="78"/>
      <c r="S795" s="78"/>
      <c r="T795" s="78"/>
      <c r="U795" s="78"/>
      <c r="V795" s="78"/>
    </row>
    <row r="796">
      <c r="D796" s="27"/>
      <c r="E796" s="27"/>
      <c r="F796" s="27"/>
      <c r="O796" s="78"/>
      <c r="P796" s="78"/>
      <c r="Q796" s="78"/>
      <c r="R796" s="78"/>
      <c r="S796" s="78"/>
      <c r="T796" s="78"/>
      <c r="U796" s="78"/>
      <c r="V796" s="78"/>
    </row>
    <row r="797">
      <c r="D797" s="27"/>
      <c r="E797" s="27"/>
      <c r="F797" s="27"/>
      <c r="O797" s="78"/>
      <c r="P797" s="78"/>
      <c r="Q797" s="78"/>
      <c r="R797" s="78"/>
      <c r="S797" s="78"/>
      <c r="T797" s="78"/>
      <c r="U797" s="78"/>
      <c r="V797" s="78"/>
    </row>
    <row r="798">
      <c r="D798" s="27"/>
      <c r="E798" s="27"/>
      <c r="F798" s="27"/>
      <c r="O798" s="78"/>
      <c r="P798" s="78"/>
      <c r="Q798" s="78"/>
      <c r="R798" s="78"/>
      <c r="S798" s="78"/>
      <c r="T798" s="78"/>
      <c r="U798" s="78"/>
      <c r="V798" s="78"/>
    </row>
    <row r="799">
      <c r="D799" s="27"/>
      <c r="E799" s="27"/>
      <c r="F799" s="27"/>
      <c r="O799" s="78"/>
      <c r="P799" s="78"/>
      <c r="Q799" s="78"/>
      <c r="R799" s="78"/>
      <c r="S799" s="78"/>
      <c r="T799" s="78"/>
      <c r="U799" s="78"/>
      <c r="V799" s="78"/>
    </row>
    <row r="800">
      <c r="D800" s="27"/>
      <c r="E800" s="27"/>
      <c r="F800" s="27"/>
      <c r="O800" s="78"/>
      <c r="P800" s="78"/>
      <c r="Q800" s="78"/>
      <c r="R800" s="78"/>
      <c r="S800" s="78"/>
      <c r="T800" s="78"/>
      <c r="U800" s="78"/>
      <c r="V800" s="78"/>
    </row>
    <row r="801">
      <c r="D801" s="27"/>
      <c r="E801" s="27"/>
      <c r="F801" s="27"/>
      <c r="O801" s="78"/>
      <c r="P801" s="78"/>
      <c r="Q801" s="78"/>
      <c r="R801" s="78"/>
      <c r="S801" s="78"/>
      <c r="T801" s="78"/>
      <c r="U801" s="78"/>
      <c r="V801" s="78"/>
    </row>
    <row r="802">
      <c r="D802" s="27"/>
      <c r="E802" s="27"/>
      <c r="F802" s="27"/>
      <c r="O802" s="78"/>
      <c r="P802" s="78"/>
      <c r="Q802" s="78"/>
      <c r="R802" s="78"/>
      <c r="S802" s="78"/>
      <c r="T802" s="78"/>
      <c r="U802" s="78"/>
      <c r="V802" s="78"/>
    </row>
    <row r="803">
      <c r="D803" s="27"/>
      <c r="E803" s="27"/>
      <c r="F803" s="27"/>
      <c r="O803" s="78"/>
      <c r="P803" s="78"/>
      <c r="Q803" s="78"/>
      <c r="R803" s="78"/>
      <c r="S803" s="78"/>
      <c r="T803" s="78"/>
      <c r="U803" s="78"/>
      <c r="V803" s="78"/>
    </row>
    <row r="804">
      <c r="D804" s="27"/>
      <c r="E804" s="27"/>
      <c r="F804" s="27"/>
      <c r="O804" s="78"/>
      <c r="P804" s="78"/>
      <c r="Q804" s="78"/>
      <c r="R804" s="78"/>
      <c r="S804" s="78"/>
      <c r="T804" s="78"/>
      <c r="U804" s="78"/>
      <c r="V804" s="78"/>
    </row>
    <row r="805">
      <c r="D805" s="27"/>
      <c r="E805" s="27"/>
      <c r="F805" s="27"/>
      <c r="O805" s="78"/>
      <c r="P805" s="78"/>
      <c r="Q805" s="78"/>
      <c r="R805" s="78"/>
      <c r="S805" s="78"/>
      <c r="T805" s="78"/>
      <c r="U805" s="78"/>
      <c r="V805" s="78"/>
    </row>
    <row r="806">
      <c r="D806" s="27"/>
      <c r="E806" s="27"/>
      <c r="F806" s="27"/>
      <c r="O806" s="78"/>
      <c r="P806" s="78"/>
      <c r="Q806" s="78"/>
      <c r="R806" s="78"/>
      <c r="S806" s="78"/>
      <c r="T806" s="78"/>
      <c r="U806" s="78"/>
      <c r="V806" s="78"/>
    </row>
    <row r="807">
      <c r="D807" s="27"/>
      <c r="E807" s="27"/>
      <c r="F807" s="27"/>
      <c r="O807" s="78"/>
      <c r="P807" s="78"/>
      <c r="Q807" s="78"/>
      <c r="R807" s="78"/>
      <c r="S807" s="78"/>
      <c r="T807" s="78"/>
      <c r="U807" s="78"/>
      <c r="V807" s="78"/>
    </row>
    <row r="808">
      <c r="D808" s="27"/>
      <c r="E808" s="27"/>
      <c r="F808" s="27"/>
      <c r="O808" s="78"/>
      <c r="P808" s="78"/>
      <c r="Q808" s="78"/>
      <c r="R808" s="78"/>
      <c r="S808" s="78"/>
      <c r="T808" s="78"/>
      <c r="U808" s="78"/>
      <c r="V808" s="78"/>
    </row>
    <row r="809">
      <c r="D809" s="27"/>
      <c r="E809" s="27"/>
      <c r="F809" s="27"/>
      <c r="O809" s="78"/>
      <c r="P809" s="78"/>
      <c r="Q809" s="78"/>
      <c r="R809" s="78"/>
      <c r="S809" s="78"/>
      <c r="T809" s="78"/>
      <c r="U809" s="78"/>
      <c r="V809" s="78"/>
    </row>
    <row r="810">
      <c r="D810" s="27"/>
      <c r="E810" s="27"/>
      <c r="F810" s="27"/>
      <c r="O810" s="78"/>
      <c r="P810" s="78"/>
      <c r="Q810" s="78"/>
      <c r="R810" s="78"/>
      <c r="S810" s="78"/>
      <c r="T810" s="78"/>
      <c r="U810" s="78"/>
      <c r="V810" s="78"/>
    </row>
    <row r="811">
      <c r="D811" s="27"/>
      <c r="E811" s="27"/>
      <c r="F811" s="27"/>
      <c r="O811" s="78"/>
      <c r="P811" s="78"/>
      <c r="Q811" s="78"/>
      <c r="R811" s="78"/>
      <c r="S811" s="78"/>
      <c r="T811" s="78"/>
      <c r="U811" s="78"/>
      <c r="V811" s="78"/>
    </row>
    <row r="812">
      <c r="D812" s="27"/>
      <c r="E812" s="27"/>
      <c r="F812" s="27"/>
      <c r="O812" s="78"/>
      <c r="P812" s="78"/>
      <c r="Q812" s="78"/>
      <c r="R812" s="78"/>
      <c r="S812" s="78"/>
      <c r="T812" s="78"/>
      <c r="U812" s="78"/>
      <c r="V812" s="78"/>
    </row>
    <row r="813">
      <c r="D813" s="27"/>
      <c r="E813" s="27"/>
      <c r="F813" s="27"/>
      <c r="O813" s="78"/>
      <c r="P813" s="78"/>
      <c r="Q813" s="78"/>
      <c r="R813" s="78"/>
      <c r="S813" s="78"/>
      <c r="T813" s="78"/>
      <c r="U813" s="78"/>
      <c r="V813" s="78"/>
    </row>
    <row r="814">
      <c r="D814" s="27"/>
      <c r="E814" s="27"/>
      <c r="F814" s="27"/>
      <c r="O814" s="78"/>
      <c r="P814" s="78"/>
      <c r="Q814" s="78"/>
      <c r="R814" s="78"/>
      <c r="S814" s="78"/>
      <c r="T814" s="78"/>
      <c r="U814" s="78"/>
      <c r="V814" s="78"/>
    </row>
    <row r="815">
      <c r="D815" s="27"/>
      <c r="E815" s="27"/>
      <c r="F815" s="27"/>
      <c r="O815" s="78"/>
      <c r="P815" s="78"/>
      <c r="Q815" s="78"/>
      <c r="R815" s="78"/>
      <c r="S815" s="78"/>
      <c r="T815" s="78"/>
      <c r="U815" s="78"/>
      <c r="V815" s="78"/>
    </row>
    <row r="816">
      <c r="D816" s="27"/>
      <c r="E816" s="27"/>
      <c r="F816" s="27"/>
      <c r="O816" s="78"/>
      <c r="P816" s="78"/>
      <c r="Q816" s="78"/>
      <c r="R816" s="78"/>
      <c r="S816" s="78"/>
      <c r="T816" s="78"/>
      <c r="U816" s="78"/>
      <c r="V816" s="78"/>
    </row>
    <row r="817">
      <c r="D817" s="27"/>
      <c r="E817" s="27"/>
      <c r="F817" s="27"/>
      <c r="O817" s="78"/>
      <c r="P817" s="78"/>
      <c r="Q817" s="78"/>
      <c r="R817" s="78"/>
      <c r="S817" s="78"/>
      <c r="T817" s="78"/>
      <c r="U817" s="78"/>
      <c r="V817" s="78"/>
    </row>
    <row r="818">
      <c r="D818" s="27"/>
      <c r="E818" s="27"/>
      <c r="F818" s="27"/>
      <c r="O818" s="78"/>
      <c r="P818" s="78"/>
      <c r="Q818" s="78"/>
      <c r="R818" s="78"/>
      <c r="S818" s="78"/>
      <c r="T818" s="78"/>
      <c r="U818" s="78"/>
      <c r="V818" s="78"/>
    </row>
    <row r="819">
      <c r="D819" s="27"/>
      <c r="E819" s="27"/>
      <c r="F819" s="27"/>
      <c r="O819" s="78"/>
      <c r="P819" s="78"/>
      <c r="Q819" s="78"/>
      <c r="R819" s="78"/>
      <c r="S819" s="78"/>
      <c r="T819" s="78"/>
      <c r="U819" s="78"/>
      <c r="V819" s="78"/>
    </row>
    <row r="820">
      <c r="D820" s="27"/>
      <c r="E820" s="27"/>
      <c r="F820" s="27"/>
      <c r="O820" s="78"/>
      <c r="P820" s="78"/>
      <c r="Q820" s="78"/>
      <c r="R820" s="78"/>
      <c r="S820" s="78"/>
      <c r="T820" s="78"/>
      <c r="U820" s="78"/>
      <c r="V820" s="78"/>
    </row>
    <row r="821">
      <c r="D821" s="27"/>
      <c r="E821" s="27"/>
      <c r="F821" s="27"/>
      <c r="O821" s="78"/>
      <c r="P821" s="78"/>
      <c r="Q821" s="78"/>
      <c r="R821" s="78"/>
      <c r="S821" s="78"/>
      <c r="T821" s="78"/>
      <c r="U821" s="78"/>
      <c r="V821" s="78"/>
    </row>
    <row r="822">
      <c r="D822" s="27"/>
      <c r="E822" s="27"/>
      <c r="F822" s="27"/>
      <c r="O822" s="78"/>
      <c r="P822" s="78"/>
      <c r="Q822" s="78"/>
      <c r="R822" s="78"/>
      <c r="S822" s="78"/>
      <c r="T822" s="78"/>
      <c r="U822" s="78"/>
      <c r="V822" s="78"/>
    </row>
    <row r="823">
      <c r="D823" s="27"/>
      <c r="E823" s="27"/>
      <c r="F823" s="27"/>
      <c r="O823" s="78"/>
      <c r="P823" s="78"/>
      <c r="Q823" s="78"/>
      <c r="R823" s="78"/>
      <c r="S823" s="78"/>
      <c r="T823" s="78"/>
      <c r="U823" s="78"/>
      <c r="V823" s="78"/>
    </row>
    <row r="824">
      <c r="D824" s="27"/>
      <c r="E824" s="27"/>
      <c r="F824" s="27"/>
      <c r="O824" s="78"/>
      <c r="P824" s="78"/>
      <c r="Q824" s="78"/>
      <c r="R824" s="78"/>
      <c r="S824" s="78"/>
      <c r="T824" s="78"/>
      <c r="U824" s="78"/>
      <c r="V824" s="78"/>
    </row>
    <row r="825">
      <c r="D825" s="27"/>
      <c r="E825" s="27"/>
      <c r="F825" s="27"/>
      <c r="O825" s="78"/>
      <c r="P825" s="78"/>
      <c r="Q825" s="78"/>
      <c r="R825" s="78"/>
      <c r="S825" s="78"/>
      <c r="T825" s="78"/>
      <c r="U825" s="78"/>
      <c r="V825" s="78"/>
    </row>
    <row r="826">
      <c r="D826" s="27"/>
      <c r="E826" s="27"/>
      <c r="F826" s="27"/>
      <c r="O826" s="78"/>
      <c r="P826" s="78"/>
      <c r="Q826" s="78"/>
      <c r="R826" s="78"/>
      <c r="S826" s="78"/>
      <c r="T826" s="78"/>
      <c r="U826" s="78"/>
      <c r="V826" s="78"/>
    </row>
    <row r="827">
      <c r="D827" s="27"/>
      <c r="E827" s="27"/>
      <c r="F827" s="27"/>
      <c r="O827" s="78"/>
      <c r="P827" s="78"/>
      <c r="Q827" s="78"/>
      <c r="R827" s="78"/>
      <c r="S827" s="78"/>
      <c r="T827" s="78"/>
      <c r="U827" s="78"/>
      <c r="V827" s="78"/>
    </row>
    <row r="828">
      <c r="D828" s="27"/>
      <c r="E828" s="27"/>
      <c r="F828" s="27"/>
      <c r="O828" s="78"/>
      <c r="P828" s="78"/>
      <c r="Q828" s="78"/>
      <c r="R828" s="78"/>
      <c r="S828" s="78"/>
      <c r="T828" s="78"/>
      <c r="U828" s="78"/>
      <c r="V828" s="78"/>
    </row>
    <row r="829">
      <c r="D829" s="27"/>
      <c r="E829" s="27"/>
      <c r="F829" s="27"/>
      <c r="O829" s="78"/>
      <c r="P829" s="78"/>
      <c r="Q829" s="78"/>
      <c r="R829" s="78"/>
      <c r="S829" s="78"/>
      <c r="T829" s="78"/>
      <c r="U829" s="78"/>
      <c r="V829" s="78"/>
    </row>
    <row r="830">
      <c r="D830" s="27"/>
      <c r="E830" s="27"/>
      <c r="F830" s="27"/>
      <c r="O830" s="78"/>
      <c r="P830" s="78"/>
      <c r="Q830" s="78"/>
      <c r="R830" s="78"/>
      <c r="S830" s="78"/>
      <c r="T830" s="78"/>
      <c r="U830" s="78"/>
      <c r="V830" s="78"/>
    </row>
    <row r="831">
      <c r="D831" s="27"/>
      <c r="E831" s="27"/>
      <c r="F831" s="27"/>
      <c r="O831" s="78"/>
      <c r="P831" s="78"/>
      <c r="Q831" s="78"/>
      <c r="R831" s="78"/>
      <c r="S831" s="78"/>
      <c r="T831" s="78"/>
      <c r="U831" s="78"/>
      <c r="V831" s="78"/>
    </row>
    <row r="832">
      <c r="D832" s="27"/>
      <c r="E832" s="27"/>
      <c r="F832" s="27"/>
      <c r="O832" s="78"/>
      <c r="P832" s="78"/>
      <c r="Q832" s="78"/>
      <c r="R832" s="78"/>
      <c r="S832" s="78"/>
      <c r="T832" s="78"/>
      <c r="U832" s="78"/>
      <c r="V832" s="78"/>
    </row>
    <row r="833">
      <c r="D833" s="27"/>
      <c r="E833" s="27"/>
      <c r="F833" s="27"/>
      <c r="O833" s="78"/>
      <c r="P833" s="78"/>
      <c r="Q833" s="78"/>
      <c r="R833" s="78"/>
      <c r="S833" s="78"/>
      <c r="T833" s="78"/>
      <c r="U833" s="78"/>
      <c r="V833" s="78"/>
    </row>
    <row r="834">
      <c r="D834" s="27"/>
      <c r="E834" s="27"/>
      <c r="F834" s="27"/>
      <c r="O834" s="78"/>
      <c r="P834" s="78"/>
      <c r="Q834" s="78"/>
      <c r="R834" s="78"/>
      <c r="S834" s="78"/>
      <c r="T834" s="78"/>
      <c r="U834" s="78"/>
      <c r="V834" s="78"/>
    </row>
    <row r="835">
      <c r="D835" s="27"/>
      <c r="E835" s="27"/>
      <c r="F835" s="27"/>
      <c r="O835" s="78"/>
      <c r="P835" s="78"/>
      <c r="Q835" s="78"/>
      <c r="R835" s="78"/>
      <c r="S835" s="78"/>
      <c r="T835" s="78"/>
      <c r="U835" s="78"/>
      <c r="V835" s="78"/>
    </row>
    <row r="836">
      <c r="D836" s="27"/>
      <c r="E836" s="27"/>
      <c r="F836" s="27"/>
      <c r="O836" s="78"/>
      <c r="P836" s="78"/>
      <c r="Q836" s="78"/>
      <c r="R836" s="78"/>
      <c r="S836" s="78"/>
      <c r="T836" s="78"/>
      <c r="U836" s="78"/>
      <c r="V836" s="78"/>
    </row>
    <row r="837">
      <c r="D837" s="27"/>
      <c r="E837" s="27"/>
      <c r="F837" s="27"/>
      <c r="O837" s="78"/>
      <c r="P837" s="78"/>
      <c r="Q837" s="78"/>
      <c r="R837" s="78"/>
      <c r="S837" s="78"/>
      <c r="T837" s="78"/>
      <c r="U837" s="78"/>
      <c r="V837" s="78"/>
    </row>
    <row r="838">
      <c r="D838" s="27"/>
      <c r="E838" s="27"/>
      <c r="F838" s="27"/>
      <c r="O838" s="78"/>
      <c r="P838" s="78"/>
      <c r="Q838" s="78"/>
      <c r="R838" s="78"/>
      <c r="S838" s="78"/>
      <c r="T838" s="78"/>
      <c r="U838" s="78"/>
      <c r="V838" s="78"/>
    </row>
    <row r="839">
      <c r="D839" s="27"/>
      <c r="E839" s="27"/>
      <c r="F839" s="27"/>
      <c r="O839" s="78"/>
      <c r="P839" s="78"/>
      <c r="Q839" s="78"/>
      <c r="R839" s="78"/>
      <c r="S839" s="78"/>
      <c r="T839" s="78"/>
      <c r="U839" s="78"/>
      <c r="V839" s="78"/>
    </row>
    <row r="840">
      <c r="D840" s="27"/>
      <c r="E840" s="27"/>
      <c r="F840" s="27"/>
      <c r="O840" s="78"/>
      <c r="P840" s="78"/>
      <c r="Q840" s="78"/>
      <c r="R840" s="78"/>
      <c r="S840" s="78"/>
      <c r="T840" s="78"/>
      <c r="U840" s="78"/>
      <c r="V840" s="78"/>
    </row>
    <row r="841">
      <c r="D841" s="27"/>
      <c r="E841" s="27"/>
      <c r="F841" s="27"/>
      <c r="O841" s="78"/>
      <c r="P841" s="78"/>
      <c r="Q841" s="78"/>
      <c r="R841" s="78"/>
      <c r="S841" s="78"/>
      <c r="T841" s="78"/>
      <c r="U841" s="78"/>
      <c r="V841" s="78"/>
    </row>
    <row r="842">
      <c r="D842" s="27"/>
      <c r="E842" s="27"/>
      <c r="F842" s="27"/>
      <c r="O842" s="78"/>
      <c r="P842" s="78"/>
      <c r="Q842" s="78"/>
      <c r="R842" s="78"/>
      <c r="S842" s="78"/>
      <c r="T842" s="78"/>
      <c r="U842" s="78"/>
      <c r="V842" s="78"/>
    </row>
    <row r="843">
      <c r="D843" s="27"/>
      <c r="E843" s="27"/>
      <c r="F843" s="27"/>
      <c r="O843" s="78"/>
      <c r="P843" s="78"/>
      <c r="Q843" s="78"/>
      <c r="R843" s="78"/>
      <c r="S843" s="78"/>
      <c r="T843" s="78"/>
      <c r="U843" s="78"/>
      <c r="V843" s="78"/>
    </row>
    <row r="844">
      <c r="D844" s="27"/>
      <c r="E844" s="27"/>
      <c r="F844" s="27"/>
      <c r="O844" s="78"/>
      <c r="P844" s="78"/>
      <c r="Q844" s="78"/>
      <c r="R844" s="78"/>
      <c r="S844" s="78"/>
      <c r="T844" s="78"/>
      <c r="U844" s="78"/>
      <c r="V844" s="78"/>
    </row>
    <row r="845">
      <c r="D845" s="27"/>
      <c r="E845" s="27"/>
      <c r="F845" s="27"/>
      <c r="O845" s="78"/>
      <c r="P845" s="78"/>
      <c r="Q845" s="78"/>
      <c r="R845" s="78"/>
      <c r="S845" s="78"/>
      <c r="T845" s="78"/>
      <c r="U845" s="78"/>
      <c r="V845" s="78"/>
    </row>
    <row r="846">
      <c r="D846" s="27"/>
      <c r="E846" s="27"/>
      <c r="F846" s="27"/>
      <c r="O846" s="78"/>
      <c r="P846" s="78"/>
      <c r="Q846" s="78"/>
      <c r="R846" s="78"/>
      <c r="S846" s="78"/>
      <c r="T846" s="78"/>
      <c r="U846" s="78"/>
      <c r="V846" s="78"/>
    </row>
    <row r="847">
      <c r="D847" s="27"/>
      <c r="E847" s="27"/>
      <c r="F847" s="27"/>
      <c r="O847" s="78"/>
      <c r="P847" s="78"/>
      <c r="Q847" s="78"/>
      <c r="R847" s="78"/>
      <c r="S847" s="78"/>
      <c r="T847" s="78"/>
      <c r="U847" s="78"/>
      <c r="V847" s="78"/>
    </row>
    <row r="848">
      <c r="D848" s="27"/>
      <c r="E848" s="27"/>
      <c r="F848" s="27"/>
      <c r="O848" s="78"/>
      <c r="P848" s="78"/>
      <c r="Q848" s="78"/>
      <c r="R848" s="78"/>
      <c r="S848" s="78"/>
      <c r="T848" s="78"/>
      <c r="U848" s="78"/>
      <c r="V848" s="78"/>
    </row>
    <row r="849">
      <c r="D849" s="27"/>
      <c r="E849" s="27"/>
      <c r="F849" s="27"/>
      <c r="O849" s="78"/>
      <c r="P849" s="78"/>
      <c r="Q849" s="78"/>
      <c r="R849" s="78"/>
      <c r="S849" s="78"/>
      <c r="T849" s="78"/>
      <c r="U849" s="78"/>
      <c r="V849" s="78"/>
    </row>
    <row r="850">
      <c r="D850" s="27"/>
      <c r="E850" s="27"/>
      <c r="F850" s="27"/>
      <c r="O850" s="78"/>
      <c r="P850" s="78"/>
      <c r="Q850" s="78"/>
      <c r="R850" s="78"/>
      <c r="S850" s="78"/>
      <c r="T850" s="78"/>
      <c r="U850" s="78"/>
      <c r="V850" s="78"/>
    </row>
    <row r="851">
      <c r="D851" s="27"/>
      <c r="E851" s="27"/>
      <c r="F851" s="27"/>
      <c r="O851" s="78"/>
      <c r="P851" s="78"/>
      <c r="Q851" s="78"/>
      <c r="R851" s="78"/>
      <c r="S851" s="78"/>
      <c r="T851" s="78"/>
      <c r="U851" s="78"/>
      <c r="V851" s="78"/>
    </row>
    <row r="852">
      <c r="D852" s="27"/>
      <c r="E852" s="27"/>
      <c r="F852" s="27"/>
      <c r="O852" s="78"/>
      <c r="P852" s="78"/>
      <c r="Q852" s="78"/>
      <c r="R852" s="78"/>
      <c r="S852" s="78"/>
      <c r="T852" s="78"/>
      <c r="U852" s="78"/>
      <c r="V852" s="78"/>
    </row>
    <row r="853">
      <c r="D853" s="27"/>
      <c r="E853" s="27"/>
      <c r="F853" s="27"/>
      <c r="O853" s="78"/>
      <c r="P853" s="78"/>
      <c r="Q853" s="78"/>
      <c r="R853" s="78"/>
      <c r="S853" s="78"/>
      <c r="T853" s="78"/>
      <c r="U853" s="78"/>
      <c r="V853" s="78"/>
    </row>
    <row r="854">
      <c r="D854" s="27"/>
      <c r="E854" s="27"/>
      <c r="F854" s="27"/>
      <c r="O854" s="78"/>
      <c r="P854" s="78"/>
      <c r="Q854" s="78"/>
      <c r="R854" s="78"/>
      <c r="S854" s="78"/>
      <c r="T854" s="78"/>
      <c r="U854" s="78"/>
      <c r="V854" s="78"/>
    </row>
    <row r="855">
      <c r="D855" s="27"/>
      <c r="E855" s="27"/>
      <c r="F855" s="27"/>
      <c r="O855" s="78"/>
      <c r="P855" s="78"/>
      <c r="Q855" s="78"/>
      <c r="R855" s="78"/>
      <c r="S855" s="78"/>
      <c r="T855" s="78"/>
      <c r="U855" s="78"/>
      <c r="V855" s="78"/>
    </row>
    <row r="856">
      <c r="D856" s="27"/>
      <c r="E856" s="27"/>
      <c r="F856" s="27"/>
      <c r="O856" s="78"/>
      <c r="P856" s="78"/>
      <c r="Q856" s="78"/>
      <c r="R856" s="78"/>
      <c r="S856" s="78"/>
      <c r="T856" s="78"/>
      <c r="U856" s="78"/>
      <c r="V856" s="78"/>
    </row>
    <row r="857">
      <c r="D857" s="27"/>
      <c r="E857" s="27"/>
      <c r="F857" s="27"/>
      <c r="O857" s="78"/>
      <c r="P857" s="78"/>
      <c r="Q857" s="78"/>
      <c r="R857" s="78"/>
      <c r="S857" s="78"/>
      <c r="T857" s="78"/>
      <c r="U857" s="78"/>
      <c r="V857" s="78"/>
    </row>
    <row r="858">
      <c r="D858" s="27"/>
      <c r="E858" s="27"/>
      <c r="F858" s="27"/>
      <c r="O858" s="78"/>
      <c r="P858" s="78"/>
      <c r="Q858" s="78"/>
      <c r="R858" s="78"/>
      <c r="S858" s="78"/>
      <c r="T858" s="78"/>
      <c r="U858" s="78"/>
      <c r="V858" s="78"/>
    </row>
    <row r="859">
      <c r="D859" s="27"/>
      <c r="E859" s="27"/>
      <c r="F859" s="27"/>
      <c r="O859" s="78"/>
      <c r="P859" s="78"/>
      <c r="Q859" s="78"/>
      <c r="R859" s="78"/>
      <c r="S859" s="78"/>
      <c r="T859" s="78"/>
      <c r="U859" s="78"/>
      <c r="V859" s="78"/>
    </row>
    <row r="860">
      <c r="D860" s="27"/>
      <c r="E860" s="27"/>
      <c r="F860" s="27"/>
      <c r="O860" s="78"/>
      <c r="P860" s="78"/>
      <c r="Q860" s="78"/>
      <c r="R860" s="78"/>
      <c r="S860" s="78"/>
      <c r="T860" s="78"/>
      <c r="U860" s="78"/>
      <c r="V860" s="78"/>
    </row>
    <row r="861">
      <c r="D861" s="27"/>
      <c r="E861" s="27"/>
      <c r="F861" s="27"/>
      <c r="O861" s="78"/>
      <c r="P861" s="78"/>
      <c r="Q861" s="78"/>
      <c r="R861" s="78"/>
      <c r="S861" s="78"/>
      <c r="T861" s="78"/>
      <c r="U861" s="78"/>
      <c r="V861" s="78"/>
    </row>
    <row r="862">
      <c r="D862" s="27"/>
      <c r="E862" s="27"/>
      <c r="F862" s="27"/>
      <c r="O862" s="78"/>
      <c r="P862" s="78"/>
      <c r="Q862" s="78"/>
      <c r="R862" s="78"/>
      <c r="S862" s="78"/>
      <c r="T862" s="78"/>
      <c r="U862" s="78"/>
      <c r="V862" s="78"/>
    </row>
    <row r="863">
      <c r="D863" s="27"/>
      <c r="E863" s="27"/>
      <c r="F863" s="27"/>
      <c r="O863" s="78"/>
      <c r="P863" s="78"/>
      <c r="Q863" s="78"/>
      <c r="R863" s="78"/>
      <c r="S863" s="78"/>
      <c r="T863" s="78"/>
      <c r="U863" s="78"/>
      <c r="V863" s="78"/>
    </row>
    <row r="864">
      <c r="D864" s="27"/>
      <c r="E864" s="27"/>
      <c r="F864" s="27"/>
      <c r="O864" s="78"/>
      <c r="P864" s="78"/>
      <c r="Q864" s="78"/>
      <c r="R864" s="78"/>
      <c r="S864" s="78"/>
      <c r="T864" s="78"/>
      <c r="U864" s="78"/>
      <c r="V864" s="78"/>
    </row>
    <row r="865">
      <c r="D865" s="27"/>
      <c r="E865" s="27"/>
      <c r="F865" s="27"/>
      <c r="O865" s="78"/>
      <c r="P865" s="78"/>
      <c r="Q865" s="78"/>
      <c r="R865" s="78"/>
      <c r="S865" s="78"/>
      <c r="T865" s="78"/>
      <c r="U865" s="78"/>
      <c r="V865" s="78"/>
    </row>
    <row r="866">
      <c r="D866" s="27"/>
      <c r="E866" s="27"/>
      <c r="F866" s="27"/>
      <c r="O866" s="78"/>
      <c r="P866" s="78"/>
      <c r="Q866" s="78"/>
      <c r="R866" s="78"/>
      <c r="S866" s="78"/>
      <c r="T866" s="78"/>
      <c r="U866" s="78"/>
      <c r="V866" s="78"/>
    </row>
    <row r="867">
      <c r="D867" s="27"/>
      <c r="E867" s="27"/>
      <c r="F867" s="27"/>
      <c r="O867" s="78"/>
      <c r="P867" s="78"/>
      <c r="Q867" s="78"/>
      <c r="R867" s="78"/>
      <c r="S867" s="78"/>
      <c r="T867" s="78"/>
      <c r="U867" s="78"/>
      <c r="V867" s="78"/>
    </row>
    <row r="868">
      <c r="D868" s="27"/>
      <c r="E868" s="27"/>
      <c r="F868" s="27"/>
      <c r="O868" s="78"/>
      <c r="P868" s="78"/>
      <c r="Q868" s="78"/>
      <c r="R868" s="78"/>
      <c r="S868" s="78"/>
      <c r="T868" s="78"/>
      <c r="U868" s="78"/>
      <c r="V868" s="78"/>
    </row>
    <row r="869">
      <c r="D869" s="27"/>
      <c r="E869" s="27"/>
      <c r="F869" s="27"/>
      <c r="O869" s="78"/>
      <c r="P869" s="78"/>
      <c r="Q869" s="78"/>
      <c r="R869" s="78"/>
      <c r="S869" s="78"/>
      <c r="T869" s="78"/>
      <c r="U869" s="78"/>
      <c r="V869" s="78"/>
    </row>
    <row r="870">
      <c r="D870" s="27"/>
      <c r="E870" s="27"/>
      <c r="F870" s="27"/>
      <c r="O870" s="78"/>
      <c r="P870" s="78"/>
      <c r="Q870" s="78"/>
      <c r="R870" s="78"/>
      <c r="S870" s="78"/>
      <c r="T870" s="78"/>
      <c r="U870" s="78"/>
      <c r="V870" s="78"/>
    </row>
    <row r="871">
      <c r="D871" s="27"/>
      <c r="E871" s="27"/>
      <c r="F871" s="27"/>
      <c r="O871" s="78"/>
      <c r="P871" s="78"/>
      <c r="Q871" s="78"/>
      <c r="R871" s="78"/>
      <c r="S871" s="78"/>
      <c r="T871" s="78"/>
      <c r="U871" s="78"/>
      <c r="V871" s="78"/>
    </row>
    <row r="872">
      <c r="D872" s="27"/>
      <c r="E872" s="27"/>
      <c r="F872" s="27"/>
      <c r="O872" s="78"/>
      <c r="P872" s="78"/>
      <c r="Q872" s="78"/>
      <c r="R872" s="78"/>
      <c r="S872" s="78"/>
      <c r="T872" s="78"/>
      <c r="U872" s="78"/>
      <c r="V872" s="78"/>
    </row>
    <row r="873">
      <c r="D873" s="27"/>
      <c r="E873" s="27"/>
      <c r="F873" s="27"/>
      <c r="O873" s="78"/>
      <c r="P873" s="78"/>
      <c r="Q873" s="78"/>
      <c r="R873" s="78"/>
      <c r="S873" s="78"/>
      <c r="T873" s="78"/>
      <c r="U873" s="78"/>
      <c r="V873" s="78"/>
    </row>
    <row r="874">
      <c r="D874" s="27"/>
      <c r="E874" s="27"/>
      <c r="F874" s="27"/>
      <c r="O874" s="78"/>
      <c r="P874" s="78"/>
      <c r="Q874" s="78"/>
      <c r="R874" s="78"/>
      <c r="S874" s="78"/>
      <c r="T874" s="78"/>
      <c r="U874" s="78"/>
      <c r="V874" s="78"/>
    </row>
    <row r="875">
      <c r="D875" s="27"/>
      <c r="E875" s="27"/>
      <c r="F875" s="27"/>
      <c r="O875" s="78"/>
      <c r="P875" s="78"/>
      <c r="Q875" s="78"/>
      <c r="R875" s="78"/>
      <c r="S875" s="78"/>
      <c r="T875" s="78"/>
      <c r="U875" s="78"/>
      <c r="V875" s="78"/>
    </row>
    <row r="876">
      <c r="D876" s="27"/>
      <c r="E876" s="27"/>
      <c r="F876" s="27"/>
      <c r="O876" s="78"/>
      <c r="P876" s="78"/>
      <c r="Q876" s="78"/>
      <c r="R876" s="78"/>
      <c r="S876" s="78"/>
      <c r="T876" s="78"/>
      <c r="U876" s="78"/>
      <c r="V876" s="78"/>
    </row>
    <row r="877">
      <c r="D877" s="27"/>
      <c r="E877" s="27"/>
      <c r="F877" s="27"/>
      <c r="O877" s="78"/>
      <c r="P877" s="78"/>
      <c r="Q877" s="78"/>
      <c r="R877" s="78"/>
      <c r="S877" s="78"/>
      <c r="T877" s="78"/>
      <c r="U877" s="78"/>
      <c r="V877" s="78"/>
    </row>
    <row r="878">
      <c r="D878" s="27"/>
      <c r="E878" s="27"/>
      <c r="F878" s="27"/>
      <c r="O878" s="78"/>
      <c r="P878" s="78"/>
      <c r="Q878" s="78"/>
      <c r="R878" s="78"/>
      <c r="S878" s="78"/>
      <c r="T878" s="78"/>
      <c r="U878" s="78"/>
      <c r="V878" s="78"/>
    </row>
    <row r="879">
      <c r="D879" s="27"/>
      <c r="E879" s="27"/>
      <c r="F879" s="27"/>
      <c r="O879" s="78"/>
      <c r="P879" s="78"/>
      <c r="Q879" s="78"/>
      <c r="R879" s="78"/>
      <c r="S879" s="78"/>
      <c r="T879" s="78"/>
      <c r="U879" s="78"/>
      <c r="V879" s="78"/>
    </row>
    <row r="880">
      <c r="D880" s="27"/>
      <c r="E880" s="27"/>
      <c r="F880" s="27"/>
      <c r="O880" s="78"/>
      <c r="P880" s="78"/>
      <c r="Q880" s="78"/>
      <c r="R880" s="78"/>
      <c r="S880" s="78"/>
      <c r="T880" s="78"/>
      <c r="U880" s="78"/>
      <c r="V880" s="78"/>
    </row>
    <row r="881">
      <c r="D881" s="27"/>
      <c r="E881" s="27"/>
      <c r="F881" s="27"/>
      <c r="O881" s="78"/>
      <c r="P881" s="78"/>
      <c r="Q881" s="78"/>
      <c r="R881" s="78"/>
      <c r="S881" s="78"/>
      <c r="T881" s="78"/>
      <c r="U881" s="78"/>
      <c r="V881" s="78"/>
    </row>
    <row r="882">
      <c r="D882" s="27"/>
      <c r="E882" s="27"/>
      <c r="F882" s="27"/>
      <c r="O882" s="78"/>
      <c r="P882" s="78"/>
      <c r="Q882" s="78"/>
      <c r="R882" s="78"/>
      <c r="S882" s="78"/>
      <c r="T882" s="78"/>
      <c r="U882" s="78"/>
      <c r="V882" s="78"/>
    </row>
    <row r="883">
      <c r="D883" s="27"/>
      <c r="E883" s="27"/>
      <c r="F883" s="27"/>
      <c r="O883" s="78"/>
      <c r="P883" s="78"/>
      <c r="Q883" s="78"/>
      <c r="R883" s="78"/>
      <c r="S883" s="78"/>
      <c r="T883" s="78"/>
      <c r="U883" s="78"/>
      <c r="V883" s="78"/>
    </row>
    <row r="884">
      <c r="D884" s="27"/>
      <c r="E884" s="27"/>
      <c r="F884" s="27"/>
      <c r="O884" s="78"/>
      <c r="P884" s="78"/>
      <c r="Q884" s="78"/>
      <c r="R884" s="78"/>
      <c r="S884" s="78"/>
      <c r="T884" s="78"/>
      <c r="U884" s="78"/>
      <c r="V884" s="78"/>
    </row>
    <row r="885">
      <c r="D885" s="27"/>
      <c r="E885" s="27"/>
      <c r="F885" s="27"/>
      <c r="O885" s="78"/>
      <c r="P885" s="78"/>
      <c r="Q885" s="78"/>
      <c r="R885" s="78"/>
      <c r="S885" s="78"/>
      <c r="T885" s="78"/>
      <c r="U885" s="78"/>
      <c r="V885" s="78"/>
    </row>
    <row r="886">
      <c r="D886" s="27"/>
      <c r="E886" s="27"/>
      <c r="F886" s="27"/>
      <c r="O886" s="78"/>
      <c r="P886" s="78"/>
      <c r="Q886" s="78"/>
      <c r="R886" s="78"/>
      <c r="S886" s="78"/>
      <c r="T886" s="78"/>
      <c r="U886" s="78"/>
      <c r="V886" s="78"/>
    </row>
    <row r="887">
      <c r="D887" s="27"/>
      <c r="E887" s="27"/>
      <c r="F887" s="27"/>
      <c r="O887" s="78"/>
      <c r="P887" s="78"/>
      <c r="Q887" s="78"/>
      <c r="R887" s="78"/>
      <c r="S887" s="78"/>
      <c r="T887" s="78"/>
      <c r="U887" s="78"/>
      <c r="V887" s="78"/>
    </row>
    <row r="888">
      <c r="D888" s="27"/>
      <c r="E888" s="27"/>
      <c r="F888" s="27"/>
      <c r="O888" s="78"/>
      <c r="P888" s="78"/>
      <c r="Q888" s="78"/>
      <c r="R888" s="78"/>
      <c r="S888" s="78"/>
      <c r="T888" s="78"/>
      <c r="U888" s="78"/>
      <c r="V888" s="78"/>
    </row>
    <row r="889">
      <c r="D889" s="27"/>
      <c r="E889" s="27"/>
      <c r="F889" s="27"/>
      <c r="O889" s="78"/>
      <c r="P889" s="78"/>
      <c r="Q889" s="78"/>
      <c r="R889" s="78"/>
      <c r="S889" s="78"/>
      <c r="T889" s="78"/>
      <c r="U889" s="78"/>
      <c r="V889" s="78"/>
    </row>
    <row r="890">
      <c r="D890" s="27"/>
      <c r="E890" s="27"/>
      <c r="F890" s="27"/>
      <c r="O890" s="78"/>
      <c r="P890" s="78"/>
      <c r="Q890" s="78"/>
      <c r="R890" s="78"/>
      <c r="S890" s="78"/>
      <c r="T890" s="78"/>
      <c r="U890" s="78"/>
      <c r="V890" s="78"/>
    </row>
    <row r="891">
      <c r="D891" s="27"/>
      <c r="E891" s="27"/>
      <c r="F891" s="27"/>
      <c r="O891" s="78"/>
      <c r="P891" s="78"/>
      <c r="Q891" s="78"/>
      <c r="R891" s="78"/>
      <c r="S891" s="78"/>
      <c r="T891" s="78"/>
      <c r="U891" s="78"/>
      <c r="V891" s="78"/>
    </row>
    <row r="892">
      <c r="D892" s="27"/>
      <c r="E892" s="27"/>
      <c r="F892" s="27"/>
      <c r="O892" s="78"/>
      <c r="P892" s="78"/>
      <c r="Q892" s="78"/>
      <c r="R892" s="78"/>
      <c r="S892" s="78"/>
      <c r="T892" s="78"/>
      <c r="U892" s="78"/>
      <c r="V892" s="78"/>
    </row>
    <row r="893">
      <c r="D893" s="27"/>
      <c r="E893" s="27"/>
      <c r="F893" s="27"/>
      <c r="O893" s="78"/>
      <c r="P893" s="78"/>
      <c r="Q893" s="78"/>
      <c r="R893" s="78"/>
      <c r="S893" s="78"/>
      <c r="T893" s="78"/>
      <c r="U893" s="78"/>
      <c r="V893" s="78"/>
    </row>
    <row r="894">
      <c r="D894" s="27"/>
      <c r="E894" s="27"/>
      <c r="F894" s="27"/>
      <c r="O894" s="78"/>
      <c r="P894" s="78"/>
      <c r="Q894" s="78"/>
      <c r="R894" s="78"/>
      <c r="S894" s="78"/>
      <c r="T894" s="78"/>
      <c r="U894" s="78"/>
      <c r="V894" s="78"/>
    </row>
    <row r="895">
      <c r="D895" s="27"/>
      <c r="E895" s="27"/>
      <c r="F895" s="27"/>
      <c r="O895" s="78"/>
      <c r="P895" s="78"/>
      <c r="Q895" s="78"/>
      <c r="R895" s="78"/>
      <c r="S895" s="78"/>
      <c r="T895" s="78"/>
      <c r="U895" s="78"/>
      <c r="V895" s="78"/>
    </row>
    <row r="896">
      <c r="D896" s="27"/>
      <c r="E896" s="27"/>
      <c r="F896" s="27"/>
      <c r="O896" s="78"/>
      <c r="P896" s="78"/>
      <c r="Q896" s="78"/>
      <c r="R896" s="78"/>
      <c r="S896" s="78"/>
      <c r="T896" s="78"/>
      <c r="U896" s="78"/>
      <c r="V896" s="78"/>
    </row>
    <row r="897">
      <c r="D897" s="27"/>
      <c r="E897" s="27"/>
      <c r="F897" s="27"/>
      <c r="O897" s="78"/>
      <c r="P897" s="78"/>
      <c r="Q897" s="78"/>
      <c r="R897" s="78"/>
      <c r="S897" s="78"/>
      <c r="T897" s="78"/>
      <c r="U897" s="78"/>
      <c r="V897" s="78"/>
    </row>
    <row r="898">
      <c r="D898" s="27"/>
      <c r="E898" s="27"/>
      <c r="F898" s="27"/>
      <c r="O898" s="78"/>
      <c r="P898" s="78"/>
      <c r="Q898" s="78"/>
      <c r="R898" s="78"/>
      <c r="S898" s="78"/>
      <c r="T898" s="78"/>
      <c r="U898" s="78"/>
      <c r="V898" s="78"/>
    </row>
    <row r="899">
      <c r="D899" s="27"/>
      <c r="E899" s="27"/>
      <c r="F899" s="27"/>
      <c r="O899" s="78"/>
      <c r="P899" s="78"/>
      <c r="Q899" s="78"/>
      <c r="R899" s="78"/>
      <c r="S899" s="78"/>
      <c r="T899" s="78"/>
      <c r="U899" s="78"/>
      <c r="V899" s="78"/>
    </row>
    <row r="900">
      <c r="D900" s="27"/>
      <c r="E900" s="27"/>
      <c r="F900" s="27"/>
      <c r="O900" s="78"/>
      <c r="P900" s="78"/>
      <c r="Q900" s="78"/>
      <c r="R900" s="78"/>
      <c r="S900" s="78"/>
      <c r="T900" s="78"/>
      <c r="U900" s="78"/>
      <c r="V900" s="78"/>
    </row>
    <row r="901">
      <c r="D901" s="27"/>
      <c r="E901" s="27"/>
      <c r="F901" s="27"/>
      <c r="O901" s="78"/>
      <c r="P901" s="78"/>
      <c r="Q901" s="78"/>
      <c r="R901" s="78"/>
      <c r="S901" s="78"/>
      <c r="T901" s="78"/>
      <c r="U901" s="78"/>
      <c r="V901" s="78"/>
    </row>
    <row r="902">
      <c r="D902" s="27"/>
      <c r="E902" s="27"/>
      <c r="F902" s="27"/>
      <c r="O902" s="78"/>
      <c r="P902" s="78"/>
      <c r="Q902" s="78"/>
      <c r="R902" s="78"/>
      <c r="S902" s="78"/>
      <c r="T902" s="78"/>
      <c r="U902" s="78"/>
      <c r="V902" s="78"/>
    </row>
    <row r="903">
      <c r="D903" s="27"/>
      <c r="E903" s="27"/>
      <c r="F903" s="27"/>
      <c r="O903" s="78"/>
      <c r="P903" s="78"/>
      <c r="Q903" s="78"/>
      <c r="R903" s="78"/>
      <c r="S903" s="78"/>
      <c r="T903" s="78"/>
      <c r="U903" s="78"/>
      <c r="V903" s="78"/>
    </row>
    <row r="904">
      <c r="D904" s="27"/>
      <c r="E904" s="27"/>
      <c r="F904" s="27"/>
      <c r="O904" s="78"/>
      <c r="P904" s="78"/>
      <c r="Q904" s="78"/>
      <c r="R904" s="78"/>
      <c r="S904" s="78"/>
      <c r="T904" s="78"/>
      <c r="U904" s="78"/>
      <c r="V904" s="78"/>
    </row>
    <row r="905">
      <c r="D905" s="27"/>
      <c r="E905" s="27"/>
      <c r="F905" s="27"/>
      <c r="O905" s="78"/>
      <c r="P905" s="78"/>
      <c r="Q905" s="78"/>
      <c r="R905" s="78"/>
      <c r="S905" s="78"/>
      <c r="T905" s="78"/>
      <c r="U905" s="78"/>
      <c r="V905" s="78"/>
    </row>
    <row r="906">
      <c r="D906" s="27"/>
      <c r="E906" s="27"/>
      <c r="F906" s="27"/>
      <c r="O906" s="78"/>
      <c r="P906" s="78"/>
      <c r="Q906" s="78"/>
      <c r="R906" s="78"/>
      <c r="S906" s="78"/>
      <c r="T906" s="78"/>
      <c r="U906" s="78"/>
      <c r="V906" s="78"/>
    </row>
    <row r="907">
      <c r="D907" s="27"/>
      <c r="E907" s="27"/>
      <c r="F907" s="27"/>
      <c r="O907" s="78"/>
      <c r="P907" s="78"/>
      <c r="Q907" s="78"/>
      <c r="R907" s="78"/>
      <c r="S907" s="78"/>
      <c r="T907" s="78"/>
      <c r="U907" s="78"/>
      <c r="V907" s="78"/>
    </row>
    <row r="908">
      <c r="D908" s="27"/>
      <c r="E908" s="27"/>
      <c r="F908" s="27"/>
      <c r="O908" s="78"/>
      <c r="P908" s="78"/>
      <c r="Q908" s="78"/>
      <c r="R908" s="78"/>
      <c r="S908" s="78"/>
      <c r="T908" s="78"/>
      <c r="U908" s="78"/>
      <c r="V908" s="78"/>
    </row>
    <row r="909">
      <c r="D909" s="27"/>
      <c r="E909" s="27"/>
      <c r="F909" s="27"/>
      <c r="O909" s="78"/>
      <c r="P909" s="78"/>
      <c r="Q909" s="78"/>
      <c r="R909" s="78"/>
      <c r="S909" s="78"/>
      <c r="T909" s="78"/>
      <c r="U909" s="78"/>
      <c r="V909" s="78"/>
    </row>
    <row r="910">
      <c r="D910" s="27"/>
      <c r="E910" s="27"/>
      <c r="F910" s="27"/>
      <c r="O910" s="78"/>
      <c r="P910" s="78"/>
      <c r="Q910" s="78"/>
      <c r="R910" s="78"/>
      <c r="S910" s="78"/>
      <c r="T910" s="78"/>
      <c r="U910" s="78"/>
      <c r="V910" s="78"/>
    </row>
    <row r="911">
      <c r="D911" s="27"/>
      <c r="E911" s="27"/>
      <c r="F911" s="27"/>
      <c r="O911" s="78"/>
      <c r="P911" s="78"/>
      <c r="Q911" s="78"/>
      <c r="R911" s="78"/>
      <c r="S911" s="78"/>
      <c r="T911" s="78"/>
      <c r="U911" s="78"/>
      <c r="V911" s="78"/>
    </row>
    <row r="912">
      <c r="D912" s="27"/>
      <c r="E912" s="27"/>
      <c r="F912" s="27"/>
      <c r="O912" s="78"/>
      <c r="P912" s="78"/>
      <c r="Q912" s="78"/>
      <c r="R912" s="78"/>
      <c r="S912" s="78"/>
      <c r="T912" s="78"/>
      <c r="U912" s="78"/>
      <c r="V912" s="78"/>
    </row>
    <row r="913">
      <c r="D913" s="27"/>
      <c r="E913" s="27"/>
      <c r="F913" s="27"/>
      <c r="O913" s="78"/>
      <c r="P913" s="78"/>
      <c r="Q913" s="78"/>
      <c r="R913" s="78"/>
      <c r="S913" s="78"/>
      <c r="T913" s="78"/>
      <c r="U913" s="78"/>
      <c r="V913" s="78"/>
    </row>
    <row r="914">
      <c r="D914" s="27"/>
      <c r="E914" s="27"/>
      <c r="F914" s="27"/>
      <c r="O914" s="78"/>
      <c r="P914" s="78"/>
      <c r="Q914" s="78"/>
      <c r="R914" s="78"/>
      <c r="S914" s="78"/>
      <c r="T914" s="78"/>
      <c r="U914" s="78"/>
      <c r="V914" s="78"/>
    </row>
    <row r="915">
      <c r="D915" s="27"/>
      <c r="E915" s="27"/>
      <c r="F915" s="27"/>
      <c r="O915" s="78"/>
      <c r="P915" s="78"/>
      <c r="Q915" s="78"/>
      <c r="R915" s="78"/>
      <c r="S915" s="78"/>
      <c r="T915" s="78"/>
      <c r="U915" s="78"/>
      <c r="V915" s="78"/>
    </row>
    <row r="916">
      <c r="D916" s="27"/>
      <c r="E916" s="27"/>
      <c r="F916" s="27"/>
      <c r="O916" s="78"/>
      <c r="P916" s="78"/>
      <c r="Q916" s="78"/>
      <c r="R916" s="78"/>
      <c r="S916" s="78"/>
      <c r="T916" s="78"/>
      <c r="U916" s="78"/>
      <c r="V916" s="78"/>
    </row>
    <row r="917">
      <c r="D917" s="27"/>
      <c r="E917" s="27"/>
      <c r="F917" s="27"/>
      <c r="O917" s="78"/>
      <c r="P917" s="78"/>
      <c r="Q917" s="78"/>
      <c r="R917" s="78"/>
      <c r="S917" s="78"/>
      <c r="T917" s="78"/>
      <c r="U917" s="78"/>
      <c r="V917" s="78"/>
    </row>
    <row r="918">
      <c r="D918" s="27"/>
      <c r="E918" s="27"/>
      <c r="F918" s="27"/>
      <c r="O918" s="78"/>
      <c r="P918" s="78"/>
      <c r="Q918" s="78"/>
      <c r="R918" s="78"/>
      <c r="S918" s="78"/>
      <c r="T918" s="78"/>
      <c r="U918" s="78"/>
      <c r="V918" s="78"/>
    </row>
    <row r="919">
      <c r="D919" s="27"/>
      <c r="E919" s="27"/>
      <c r="F919" s="27"/>
      <c r="O919" s="78"/>
      <c r="P919" s="78"/>
      <c r="Q919" s="78"/>
      <c r="R919" s="78"/>
      <c r="S919" s="78"/>
      <c r="T919" s="78"/>
      <c r="U919" s="78"/>
      <c r="V919" s="78"/>
    </row>
    <row r="920">
      <c r="D920" s="27"/>
      <c r="E920" s="27"/>
      <c r="F920" s="27"/>
      <c r="O920" s="78"/>
      <c r="P920" s="78"/>
      <c r="Q920" s="78"/>
      <c r="R920" s="78"/>
      <c r="S920" s="78"/>
      <c r="T920" s="78"/>
      <c r="U920" s="78"/>
      <c r="V920" s="78"/>
    </row>
    <row r="921">
      <c r="D921" s="27"/>
      <c r="E921" s="27"/>
      <c r="F921" s="27"/>
      <c r="O921" s="78"/>
      <c r="P921" s="78"/>
      <c r="Q921" s="78"/>
      <c r="R921" s="78"/>
      <c r="S921" s="78"/>
      <c r="T921" s="78"/>
      <c r="U921" s="78"/>
      <c r="V921" s="78"/>
    </row>
    <row r="922">
      <c r="D922" s="27"/>
      <c r="E922" s="27"/>
      <c r="F922" s="27"/>
      <c r="O922" s="78"/>
      <c r="P922" s="78"/>
      <c r="Q922" s="78"/>
      <c r="R922" s="78"/>
      <c r="S922" s="78"/>
      <c r="T922" s="78"/>
      <c r="U922" s="78"/>
      <c r="V922" s="78"/>
    </row>
    <row r="923">
      <c r="D923" s="27"/>
      <c r="E923" s="27"/>
      <c r="F923" s="27"/>
      <c r="O923" s="78"/>
      <c r="P923" s="78"/>
      <c r="Q923" s="78"/>
      <c r="R923" s="78"/>
      <c r="S923" s="78"/>
      <c r="T923" s="78"/>
      <c r="U923" s="78"/>
      <c r="V923" s="78"/>
    </row>
    <row r="924">
      <c r="D924" s="27"/>
      <c r="E924" s="27"/>
      <c r="F924" s="27"/>
      <c r="O924" s="78"/>
      <c r="P924" s="78"/>
      <c r="Q924" s="78"/>
      <c r="R924" s="78"/>
      <c r="S924" s="78"/>
      <c r="T924" s="78"/>
      <c r="U924" s="78"/>
      <c r="V924" s="78"/>
    </row>
    <row r="925">
      <c r="D925" s="27"/>
      <c r="E925" s="27"/>
      <c r="F925" s="27"/>
      <c r="O925" s="78"/>
      <c r="P925" s="78"/>
      <c r="Q925" s="78"/>
      <c r="R925" s="78"/>
      <c r="S925" s="78"/>
      <c r="T925" s="78"/>
      <c r="U925" s="78"/>
      <c r="V925" s="78"/>
    </row>
    <row r="926">
      <c r="D926" s="27"/>
      <c r="E926" s="27"/>
      <c r="F926" s="27"/>
      <c r="O926" s="78"/>
      <c r="P926" s="78"/>
      <c r="Q926" s="78"/>
      <c r="R926" s="78"/>
      <c r="S926" s="78"/>
      <c r="T926" s="78"/>
      <c r="U926" s="78"/>
      <c r="V926" s="78"/>
    </row>
    <row r="927">
      <c r="D927" s="27"/>
      <c r="E927" s="27"/>
      <c r="F927" s="27"/>
      <c r="O927" s="78"/>
      <c r="P927" s="78"/>
      <c r="Q927" s="78"/>
      <c r="R927" s="78"/>
      <c r="S927" s="78"/>
      <c r="T927" s="78"/>
      <c r="U927" s="78"/>
      <c r="V927" s="78"/>
    </row>
    <row r="928">
      <c r="D928" s="27"/>
      <c r="E928" s="27"/>
      <c r="F928" s="27"/>
      <c r="O928" s="78"/>
      <c r="P928" s="78"/>
      <c r="Q928" s="78"/>
      <c r="R928" s="78"/>
      <c r="S928" s="78"/>
      <c r="T928" s="78"/>
      <c r="U928" s="78"/>
      <c r="V928" s="78"/>
    </row>
    <row r="929">
      <c r="D929" s="27"/>
      <c r="E929" s="27"/>
      <c r="F929" s="27"/>
      <c r="O929" s="78"/>
      <c r="P929" s="78"/>
      <c r="Q929" s="78"/>
      <c r="R929" s="78"/>
      <c r="S929" s="78"/>
      <c r="T929" s="78"/>
      <c r="U929" s="78"/>
      <c r="V929" s="78"/>
    </row>
    <row r="930">
      <c r="D930" s="27"/>
      <c r="E930" s="27"/>
      <c r="F930" s="27"/>
      <c r="O930" s="78"/>
      <c r="P930" s="78"/>
      <c r="Q930" s="78"/>
      <c r="R930" s="78"/>
      <c r="S930" s="78"/>
      <c r="T930" s="78"/>
      <c r="U930" s="78"/>
      <c r="V930" s="78"/>
    </row>
    <row r="931">
      <c r="D931" s="27"/>
      <c r="E931" s="27"/>
      <c r="F931" s="27"/>
      <c r="O931" s="78"/>
      <c r="P931" s="78"/>
      <c r="Q931" s="78"/>
      <c r="R931" s="78"/>
      <c r="S931" s="78"/>
      <c r="T931" s="78"/>
      <c r="U931" s="78"/>
      <c r="V931" s="78"/>
    </row>
    <row r="932">
      <c r="D932" s="27"/>
      <c r="E932" s="27"/>
      <c r="F932" s="27"/>
      <c r="O932" s="78"/>
      <c r="P932" s="78"/>
      <c r="Q932" s="78"/>
      <c r="R932" s="78"/>
      <c r="S932" s="78"/>
      <c r="T932" s="78"/>
      <c r="U932" s="78"/>
      <c r="V932" s="78"/>
    </row>
    <row r="933">
      <c r="D933" s="27"/>
      <c r="E933" s="27"/>
      <c r="F933" s="27"/>
      <c r="O933" s="78"/>
      <c r="P933" s="78"/>
      <c r="Q933" s="78"/>
      <c r="R933" s="78"/>
      <c r="S933" s="78"/>
      <c r="T933" s="78"/>
      <c r="U933" s="78"/>
      <c r="V933" s="78"/>
    </row>
    <row r="934">
      <c r="D934" s="27"/>
      <c r="E934" s="27"/>
      <c r="F934" s="27"/>
      <c r="O934" s="78"/>
      <c r="P934" s="78"/>
      <c r="Q934" s="78"/>
      <c r="R934" s="78"/>
      <c r="S934" s="78"/>
      <c r="T934" s="78"/>
      <c r="U934" s="78"/>
      <c r="V934" s="78"/>
    </row>
    <row r="935">
      <c r="D935" s="27"/>
      <c r="E935" s="27"/>
      <c r="F935" s="27"/>
      <c r="O935" s="78"/>
      <c r="P935" s="78"/>
      <c r="Q935" s="78"/>
      <c r="R935" s="78"/>
      <c r="S935" s="78"/>
      <c r="T935" s="78"/>
      <c r="U935" s="78"/>
      <c r="V935" s="78"/>
    </row>
    <row r="936">
      <c r="D936" s="27"/>
      <c r="E936" s="27"/>
      <c r="F936" s="27"/>
      <c r="O936" s="78"/>
      <c r="P936" s="78"/>
      <c r="Q936" s="78"/>
      <c r="R936" s="78"/>
      <c r="S936" s="78"/>
      <c r="T936" s="78"/>
      <c r="U936" s="78"/>
      <c r="V936" s="78"/>
    </row>
    <row r="937">
      <c r="D937" s="27"/>
      <c r="E937" s="27"/>
      <c r="F937" s="27"/>
      <c r="O937" s="78"/>
      <c r="P937" s="78"/>
      <c r="Q937" s="78"/>
      <c r="R937" s="78"/>
      <c r="S937" s="78"/>
      <c r="T937" s="78"/>
      <c r="U937" s="78"/>
      <c r="V937" s="78"/>
    </row>
    <row r="938">
      <c r="D938" s="27"/>
      <c r="E938" s="27"/>
      <c r="F938" s="27"/>
      <c r="O938" s="78"/>
      <c r="P938" s="78"/>
      <c r="Q938" s="78"/>
      <c r="R938" s="78"/>
      <c r="S938" s="78"/>
      <c r="T938" s="78"/>
      <c r="U938" s="78"/>
      <c r="V938" s="78"/>
    </row>
    <row r="939">
      <c r="D939" s="27"/>
      <c r="E939" s="27"/>
      <c r="F939" s="27"/>
      <c r="O939" s="78"/>
      <c r="P939" s="78"/>
      <c r="Q939" s="78"/>
      <c r="R939" s="78"/>
      <c r="S939" s="78"/>
      <c r="T939" s="78"/>
      <c r="U939" s="78"/>
      <c r="V939" s="78"/>
    </row>
    <row r="940">
      <c r="D940" s="27"/>
      <c r="E940" s="27"/>
      <c r="F940" s="27"/>
      <c r="O940" s="78"/>
      <c r="P940" s="78"/>
      <c r="Q940" s="78"/>
      <c r="R940" s="78"/>
      <c r="S940" s="78"/>
      <c r="T940" s="78"/>
      <c r="U940" s="78"/>
      <c r="V940" s="78"/>
    </row>
    <row r="941">
      <c r="D941" s="27"/>
      <c r="E941" s="27"/>
      <c r="F941" s="27"/>
      <c r="O941" s="78"/>
      <c r="P941" s="78"/>
      <c r="Q941" s="78"/>
      <c r="R941" s="78"/>
      <c r="S941" s="78"/>
      <c r="T941" s="78"/>
      <c r="U941" s="78"/>
      <c r="V941" s="78"/>
    </row>
    <row r="942">
      <c r="D942" s="27"/>
      <c r="E942" s="27"/>
      <c r="F942" s="27"/>
      <c r="O942" s="78"/>
      <c r="P942" s="78"/>
      <c r="Q942" s="78"/>
      <c r="R942" s="78"/>
      <c r="S942" s="78"/>
      <c r="T942" s="78"/>
      <c r="U942" s="78"/>
      <c r="V942" s="78"/>
    </row>
    <row r="943">
      <c r="D943" s="27"/>
      <c r="E943" s="27"/>
      <c r="F943" s="27"/>
      <c r="O943" s="78"/>
      <c r="P943" s="78"/>
      <c r="Q943" s="78"/>
      <c r="R943" s="78"/>
      <c r="S943" s="78"/>
      <c r="T943" s="78"/>
      <c r="U943" s="78"/>
      <c r="V943" s="78"/>
    </row>
    <row r="944">
      <c r="D944" s="27"/>
      <c r="E944" s="27"/>
      <c r="F944" s="27"/>
      <c r="O944" s="78"/>
      <c r="P944" s="78"/>
      <c r="Q944" s="78"/>
      <c r="R944" s="78"/>
      <c r="S944" s="78"/>
      <c r="T944" s="78"/>
      <c r="U944" s="78"/>
      <c r="V944" s="78"/>
    </row>
    <row r="945">
      <c r="D945" s="27"/>
      <c r="E945" s="27"/>
      <c r="F945" s="27"/>
      <c r="O945" s="78"/>
      <c r="P945" s="78"/>
      <c r="Q945" s="78"/>
      <c r="R945" s="78"/>
      <c r="S945" s="78"/>
      <c r="T945" s="78"/>
      <c r="U945" s="78"/>
      <c r="V945" s="78"/>
    </row>
    <row r="946">
      <c r="D946" s="27"/>
      <c r="E946" s="27"/>
      <c r="F946" s="27"/>
      <c r="O946" s="78"/>
      <c r="P946" s="78"/>
      <c r="Q946" s="78"/>
      <c r="R946" s="78"/>
      <c r="S946" s="78"/>
      <c r="T946" s="78"/>
      <c r="U946" s="78"/>
      <c r="V946" s="78"/>
    </row>
    <row r="947">
      <c r="D947" s="27"/>
      <c r="E947" s="27"/>
      <c r="F947" s="27"/>
      <c r="O947" s="78"/>
      <c r="P947" s="78"/>
      <c r="Q947" s="78"/>
      <c r="R947" s="78"/>
      <c r="S947" s="78"/>
      <c r="T947" s="78"/>
      <c r="U947" s="78"/>
      <c r="V947" s="78"/>
    </row>
    <row r="948">
      <c r="D948" s="27"/>
      <c r="E948" s="27"/>
      <c r="F948" s="27"/>
      <c r="O948" s="78"/>
      <c r="P948" s="78"/>
      <c r="Q948" s="78"/>
      <c r="R948" s="78"/>
      <c r="S948" s="78"/>
      <c r="T948" s="78"/>
      <c r="U948" s="78"/>
      <c r="V948" s="78"/>
    </row>
    <row r="949">
      <c r="D949" s="27"/>
      <c r="E949" s="27"/>
      <c r="F949" s="27"/>
      <c r="O949" s="78"/>
      <c r="P949" s="78"/>
      <c r="Q949" s="78"/>
      <c r="R949" s="78"/>
      <c r="S949" s="78"/>
      <c r="T949" s="78"/>
      <c r="U949" s="78"/>
      <c r="V949" s="78"/>
    </row>
    <row r="950">
      <c r="D950" s="27"/>
      <c r="E950" s="27"/>
      <c r="F950" s="27"/>
      <c r="O950" s="78"/>
      <c r="P950" s="78"/>
      <c r="Q950" s="78"/>
      <c r="R950" s="78"/>
      <c r="S950" s="78"/>
      <c r="T950" s="78"/>
      <c r="U950" s="78"/>
      <c r="V950" s="78"/>
    </row>
    <row r="951">
      <c r="D951" s="27"/>
      <c r="E951" s="27"/>
      <c r="F951" s="27"/>
      <c r="O951" s="78"/>
      <c r="P951" s="78"/>
      <c r="Q951" s="78"/>
      <c r="R951" s="78"/>
      <c r="S951" s="78"/>
      <c r="T951" s="78"/>
      <c r="U951" s="78"/>
      <c r="V951" s="78"/>
    </row>
    <row r="952">
      <c r="D952" s="27"/>
      <c r="E952" s="27"/>
      <c r="F952" s="27"/>
      <c r="O952" s="78"/>
      <c r="P952" s="78"/>
      <c r="Q952" s="78"/>
      <c r="R952" s="78"/>
      <c r="S952" s="78"/>
      <c r="T952" s="78"/>
      <c r="U952" s="78"/>
      <c r="V952" s="78"/>
    </row>
    <row r="953">
      <c r="D953" s="27"/>
      <c r="E953" s="27"/>
      <c r="F953" s="27"/>
      <c r="O953" s="78"/>
      <c r="P953" s="78"/>
      <c r="Q953" s="78"/>
      <c r="R953" s="78"/>
      <c r="S953" s="78"/>
      <c r="T953" s="78"/>
      <c r="U953" s="78"/>
      <c r="V953" s="78"/>
    </row>
    <row r="954">
      <c r="D954" s="27"/>
      <c r="E954" s="27"/>
      <c r="F954" s="27"/>
      <c r="O954" s="78"/>
      <c r="P954" s="78"/>
      <c r="Q954" s="78"/>
      <c r="R954" s="78"/>
      <c r="S954" s="78"/>
      <c r="T954" s="78"/>
      <c r="U954" s="78"/>
      <c r="V954" s="78"/>
    </row>
    <row r="955">
      <c r="D955" s="27"/>
      <c r="E955" s="27"/>
      <c r="F955" s="27"/>
      <c r="O955" s="78"/>
      <c r="P955" s="78"/>
      <c r="Q955" s="78"/>
      <c r="R955" s="78"/>
      <c r="S955" s="78"/>
      <c r="T955" s="78"/>
      <c r="U955" s="78"/>
      <c r="V955" s="78"/>
    </row>
    <row r="956">
      <c r="D956" s="27"/>
      <c r="E956" s="27"/>
      <c r="F956" s="27"/>
      <c r="O956" s="78"/>
      <c r="P956" s="78"/>
      <c r="Q956" s="78"/>
      <c r="R956" s="78"/>
      <c r="S956" s="78"/>
      <c r="T956" s="78"/>
      <c r="U956" s="78"/>
      <c r="V956" s="78"/>
    </row>
    <row r="957">
      <c r="D957" s="27"/>
      <c r="E957" s="27"/>
      <c r="F957" s="27"/>
      <c r="O957" s="78"/>
      <c r="P957" s="78"/>
      <c r="Q957" s="78"/>
      <c r="R957" s="78"/>
      <c r="S957" s="78"/>
      <c r="T957" s="78"/>
      <c r="U957" s="78"/>
      <c r="V957" s="78"/>
    </row>
    <row r="958">
      <c r="D958" s="27"/>
      <c r="E958" s="27"/>
      <c r="F958" s="27"/>
      <c r="O958" s="78"/>
      <c r="P958" s="78"/>
      <c r="Q958" s="78"/>
      <c r="R958" s="78"/>
      <c r="S958" s="78"/>
      <c r="T958" s="78"/>
      <c r="U958" s="78"/>
      <c r="V958" s="78"/>
    </row>
    <row r="959">
      <c r="D959" s="27"/>
      <c r="E959" s="27"/>
      <c r="F959" s="27"/>
      <c r="O959" s="78"/>
      <c r="P959" s="78"/>
      <c r="Q959" s="78"/>
      <c r="R959" s="78"/>
      <c r="S959" s="78"/>
      <c r="T959" s="78"/>
      <c r="U959" s="78"/>
      <c r="V959" s="78"/>
    </row>
    <row r="960">
      <c r="D960" s="27"/>
      <c r="E960" s="27"/>
      <c r="F960" s="27"/>
      <c r="O960" s="78"/>
      <c r="P960" s="78"/>
      <c r="Q960" s="78"/>
      <c r="R960" s="78"/>
      <c r="S960" s="78"/>
      <c r="T960" s="78"/>
      <c r="U960" s="78"/>
      <c r="V960" s="78"/>
    </row>
    <row r="961">
      <c r="D961" s="27"/>
      <c r="E961" s="27"/>
      <c r="F961" s="27"/>
      <c r="O961" s="78"/>
      <c r="P961" s="78"/>
      <c r="Q961" s="78"/>
      <c r="R961" s="78"/>
      <c r="S961" s="78"/>
      <c r="T961" s="78"/>
      <c r="U961" s="78"/>
      <c r="V961" s="78"/>
    </row>
    <row r="962">
      <c r="D962" s="27"/>
      <c r="E962" s="27"/>
      <c r="F962" s="27"/>
      <c r="O962" s="78"/>
      <c r="P962" s="78"/>
      <c r="Q962" s="78"/>
      <c r="R962" s="78"/>
      <c r="S962" s="78"/>
      <c r="T962" s="78"/>
      <c r="U962" s="78"/>
      <c r="V962" s="78"/>
    </row>
    <row r="963">
      <c r="D963" s="27"/>
      <c r="E963" s="27"/>
      <c r="F963" s="27"/>
      <c r="O963" s="78"/>
      <c r="P963" s="78"/>
      <c r="Q963" s="78"/>
      <c r="R963" s="78"/>
      <c r="S963" s="78"/>
      <c r="T963" s="78"/>
      <c r="U963" s="78"/>
      <c r="V963" s="78"/>
    </row>
    <row r="964">
      <c r="D964" s="27"/>
      <c r="E964" s="27"/>
      <c r="F964" s="27"/>
      <c r="O964" s="78"/>
      <c r="P964" s="78"/>
      <c r="Q964" s="78"/>
      <c r="R964" s="78"/>
      <c r="S964" s="78"/>
      <c r="T964" s="78"/>
      <c r="U964" s="78"/>
      <c r="V964" s="78"/>
    </row>
    <row r="965">
      <c r="D965" s="27"/>
      <c r="E965" s="27"/>
      <c r="F965" s="27"/>
      <c r="O965" s="78"/>
      <c r="P965" s="78"/>
      <c r="Q965" s="78"/>
      <c r="R965" s="78"/>
      <c r="S965" s="78"/>
      <c r="T965" s="78"/>
      <c r="U965" s="78"/>
      <c r="V965" s="78"/>
    </row>
    <row r="966">
      <c r="D966" s="27"/>
      <c r="E966" s="27"/>
      <c r="F966" s="27"/>
      <c r="O966" s="78"/>
      <c r="P966" s="78"/>
      <c r="Q966" s="78"/>
      <c r="R966" s="78"/>
      <c r="S966" s="78"/>
      <c r="T966" s="78"/>
      <c r="U966" s="78"/>
      <c r="V966" s="78"/>
    </row>
    <row r="967">
      <c r="D967" s="27"/>
      <c r="E967" s="27"/>
      <c r="F967" s="27"/>
      <c r="O967" s="78"/>
      <c r="P967" s="78"/>
      <c r="Q967" s="78"/>
      <c r="R967" s="78"/>
      <c r="S967" s="78"/>
      <c r="T967" s="78"/>
      <c r="U967" s="78"/>
      <c r="V967" s="78"/>
    </row>
    <row r="968">
      <c r="D968" s="27"/>
      <c r="E968" s="27"/>
      <c r="F968" s="27"/>
      <c r="O968" s="78"/>
      <c r="P968" s="78"/>
      <c r="Q968" s="78"/>
      <c r="R968" s="78"/>
      <c r="S968" s="78"/>
      <c r="T968" s="78"/>
      <c r="U968" s="78"/>
      <c r="V968" s="78"/>
    </row>
    <row r="969">
      <c r="D969" s="27"/>
      <c r="E969" s="27"/>
      <c r="F969" s="27"/>
      <c r="O969" s="78"/>
      <c r="P969" s="78"/>
      <c r="Q969" s="78"/>
      <c r="R969" s="78"/>
      <c r="S969" s="78"/>
      <c r="T969" s="78"/>
      <c r="U969" s="78"/>
      <c r="V969" s="78"/>
    </row>
    <row r="970">
      <c r="D970" s="27"/>
      <c r="E970" s="27"/>
      <c r="F970" s="27"/>
      <c r="O970" s="78"/>
      <c r="P970" s="78"/>
      <c r="Q970" s="78"/>
      <c r="R970" s="78"/>
      <c r="S970" s="78"/>
      <c r="T970" s="78"/>
      <c r="U970" s="78"/>
      <c r="V970" s="78"/>
    </row>
    <row r="971">
      <c r="D971" s="27"/>
      <c r="E971" s="27"/>
      <c r="F971" s="27"/>
      <c r="O971" s="78"/>
      <c r="P971" s="78"/>
      <c r="Q971" s="78"/>
      <c r="R971" s="78"/>
      <c r="S971" s="78"/>
      <c r="T971" s="78"/>
      <c r="U971" s="78"/>
      <c r="V971" s="78"/>
    </row>
    <row r="972">
      <c r="D972" s="27"/>
      <c r="E972" s="27"/>
      <c r="F972" s="27"/>
      <c r="O972" s="78"/>
      <c r="P972" s="78"/>
      <c r="Q972" s="78"/>
      <c r="R972" s="78"/>
      <c r="S972" s="78"/>
      <c r="T972" s="78"/>
      <c r="U972" s="78"/>
      <c r="V972" s="78"/>
    </row>
    <row r="973">
      <c r="D973" s="27"/>
      <c r="E973" s="27"/>
      <c r="F973" s="27"/>
      <c r="O973" s="78"/>
      <c r="P973" s="78"/>
      <c r="Q973" s="78"/>
      <c r="R973" s="78"/>
      <c r="S973" s="78"/>
      <c r="T973" s="78"/>
      <c r="U973" s="78"/>
      <c r="V973" s="78"/>
    </row>
    <row r="974">
      <c r="D974" s="27"/>
      <c r="E974" s="27"/>
      <c r="F974" s="27"/>
      <c r="O974" s="78"/>
      <c r="P974" s="78"/>
      <c r="Q974" s="78"/>
      <c r="R974" s="78"/>
      <c r="S974" s="78"/>
      <c r="T974" s="78"/>
      <c r="U974" s="78"/>
      <c r="V974" s="78"/>
    </row>
    <row r="975">
      <c r="D975" s="27"/>
      <c r="E975" s="27"/>
      <c r="F975" s="27"/>
      <c r="O975" s="78"/>
      <c r="P975" s="78"/>
      <c r="Q975" s="78"/>
      <c r="R975" s="78"/>
      <c r="S975" s="78"/>
      <c r="T975" s="78"/>
      <c r="U975" s="78"/>
      <c r="V975" s="78"/>
    </row>
    <row r="976">
      <c r="D976" s="27"/>
      <c r="E976" s="27"/>
      <c r="F976" s="27"/>
      <c r="O976" s="78"/>
      <c r="P976" s="78"/>
      <c r="Q976" s="78"/>
      <c r="R976" s="78"/>
      <c r="S976" s="78"/>
      <c r="T976" s="78"/>
      <c r="U976" s="78"/>
      <c r="V976" s="78"/>
    </row>
    <row r="977">
      <c r="D977" s="27"/>
      <c r="E977" s="27"/>
      <c r="F977" s="27"/>
      <c r="O977" s="78"/>
      <c r="P977" s="78"/>
      <c r="Q977" s="78"/>
      <c r="R977" s="78"/>
      <c r="S977" s="78"/>
      <c r="T977" s="78"/>
      <c r="U977" s="78"/>
      <c r="V977" s="78"/>
    </row>
    <row r="978">
      <c r="D978" s="27"/>
      <c r="E978" s="27"/>
      <c r="F978" s="27"/>
      <c r="O978" s="78"/>
      <c r="P978" s="78"/>
      <c r="Q978" s="78"/>
      <c r="R978" s="78"/>
      <c r="S978" s="78"/>
      <c r="T978" s="78"/>
      <c r="U978" s="78"/>
      <c r="V978" s="78"/>
    </row>
    <row r="979">
      <c r="D979" s="27"/>
      <c r="E979" s="27"/>
      <c r="F979" s="27"/>
      <c r="O979" s="78"/>
      <c r="P979" s="78"/>
      <c r="Q979" s="78"/>
      <c r="R979" s="78"/>
      <c r="S979" s="78"/>
      <c r="T979" s="78"/>
      <c r="U979" s="78"/>
      <c r="V979" s="78"/>
    </row>
    <row r="980">
      <c r="D980" s="27"/>
      <c r="E980" s="27"/>
      <c r="F980" s="27"/>
      <c r="O980" s="78"/>
      <c r="P980" s="78"/>
      <c r="Q980" s="78"/>
      <c r="R980" s="78"/>
      <c r="S980" s="78"/>
      <c r="T980" s="78"/>
      <c r="U980" s="78"/>
      <c r="V980" s="78"/>
    </row>
    <row r="981">
      <c r="D981" s="27"/>
      <c r="E981" s="27"/>
      <c r="F981" s="27"/>
      <c r="O981" s="78"/>
      <c r="P981" s="78"/>
      <c r="Q981" s="78"/>
      <c r="R981" s="78"/>
      <c r="S981" s="78"/>
      <c r="T981" s="78"/>
      <c r="U981" s="78"/>
      <c r="V981" s="78"/>
    </row>
    <row r="982">
      <c r="D982" s="27"/>
      <c r="E982" s="27"/>
      <c r="F982" s="27"/>
      <c r="O982" s="78"/>
      <c r="P982" s="78"/>
      <c r="Q982" s="78"/>
      <c r="R982" s="78"/>
      <c r="S982" s="78"/>
      <c r="T982" s="78"/>
      <c r="U982" s="78"/>
      <c r="V982" s="78"/>
    </row>
    <row r="983">
      <c r="D983" s="27"/>
      <c r="E983" s="27"/>
      <c r="F983" s="27"/>
      <c r="O983" s="78"/>
      <c r="P983" s="78"/>
      <c r="Q983" s="78"/>
      <c r="R983" s="78"/>
      <c r="S983" s="78"/>
      <c r="T983" s="78"/>
      <c r="U983" s="78"/>
      <c r="V983" s="78"/>
    </row>
    <row r="984">
      <c r="D984" s="27"/>
      <c r="E984" s="27"/>
      <c r="F984" s="27"/>
      <c r="O984" s="78"/>
      <c r="P984" s="78"/>
      <c r="Q984" s="78"/>
      <c r="R984" s="78"/>
      <c r="S984" s="78"/>
      <c r="T984" s="78"/>
      <c r="U984" s="78"/>
      <c r="V984" s="78"/>
    </row>
    <row r="985">
      <c r="D985" s="27"/>
      <c r="E985" s="27"/>
      <c r="F985" s="27"/>
      <c r="O985" s="78"/>
      <c r="P985" s="78"/>
      <c r="Q985" s="78"/>
      <c r="R985" s="78"/>
      <c r="S985" s="78"/>
      <c r="T985" s="78"/>
      <c r="U985" s="78"/>
      <c r="V985" s="78"/>
    </row>
    <row r="986">
      <c r="D986" s="27"/>
      <c r="E986" s="27"/>
      <c r="F986" s="27"/>
      <c r="O986" s="78"/>
      <c r="P986" s="78"/>
      <c r="Q986" s="78"/>
      <c r="R986" s="78"/>
      <c r="S986" s="78"/>
      <c r="T986" s="78"/>
      <c r="U986" s="78"/>
      <c r="V986" s="78"/>
    </row>
    <row r="987">
      <c r="D987" s="27"/>
      <c r="E987" s="27"/>
      <c r="F987" s="27"/>
      <c r="O987" s="78"/>
      <c r="P987" s="78"/>
      <c r="Q987" s="78"/>
      <c r="R987" s="78"/>
      <c r="S987" s="78"/>
      <c r="T987" s="78"/>
      <c r="U987" s="78"/>
      <c r="V987" s="78"/>
    </row>
    <row r="988">
      <c r="D988" s="27"/>
      <c r="E988" s="27"/>
      <c r="F988" s="27"/>
      <c r="O988" s="78"/>
      <c r="P988" s="78"/>
      <c r="Q988" s="78"/>
      <c r="R988" s="78"/>
      <c r="S988" s="78"/>
      <c r="T988" s="78"/>
      <c r="U988" s="78"/>
      <c r="V988" s="78"/>
    </row>
    <row r="989">
      <c r="D989" s="27"/>
      <c r="E989" s="27"/>
      <c r="F989" s="27"/>
      <c r="O989" s="78"/>
      <c r="P989" s="78"/>
      <c r="Q989" s="78"/>
      <c r="R989" s="78"/>
      <c r="S989" s="78"/>
      <c r="T989" s="78"/>
      <c r="U989" s="78"/>
      <c r="V989" s="78"/>
    </row>
    <row r="990">
      <c r="D990" s="27"/>
      <c r="E990" s="27"/>
      <c r="F990" s="27"/>
      <c r="O990" s="78"/>
      <c r="P990" s="78"/>
      <c r="Q990" s="78"/>
      <c r="R990" s="78"/>
      <c r="S990" s="78"/>
      <c r="T990" s="78"/>
      <c r="U990" s="78"/>
      <c r="V990" s="78"/>
    </row>
    <row r="991">
      <c r="D991" s="27"/>
      <c r="E991" s="27"/>
      <c r="F991" s="27"/>
      <c r="O991" s="78"/>
      <c r="P991" s="78"/>
      <c r="Q991" s="78"/>
      <c r="R991" s="78"/>
      <c r="S991" s="78"/>
      <c r="T991" s="78"/>
      <c r="U991" s="78"/>
      <c r="V991" s="78"/>
    </row>
    <row r="992">
      <c r="D992" s="27"/>
      <c r="E992" s="27"/>
      <c r="F992" s="27"/>
      <c r="O992" s="78"/>
      <c r="P992" s="78"/>
      <c r="Q992" s="78"/>
      <c r="R992" s="78"/>
      <c r="S992" s="78"/>
      <c r="T992" s="78"/>
      <c r="U992" s="78"/>
      <c r="V992" s="78"/>
    </row>
    <row r="993">
      <c r="D993" s="27"/>
      <c r="E993" s="27"/>
      <c r="F993" s="27"/>
      <c r="O993" s="78"/>
      <c r="P993" s="78"/>
      <c r="Q993" s="78"/>
      <c r="R993" s="78"/>
      <c r="S993" s="78"/>
      <c r="T993" s="78"/>
      <c r="U993" s="78"/>
      <c r="V993" s="78"/>
    </row>
    <row r="994">
      <c r="D994" s="27"/>
      <c r="E994" s="27"/>
      <c r="F994" s="27"/>
      <c r="O994" s="78"/>
      <c r="P994" s="78"/>
      <c r="Q994" s="78"/>
      <c r="R994" s="78"/>
      <c r="S994" s="78"/>
      <c r="T994" s="78"/>
      <c r="U994" s="78"/>
      <c r="V994" s="78"/>
    </row>
    <row r="995">
      <c r="D995" s="27"/>
      <c r="E995" s="27"/>
      <c r="F995" s="27"/>
      <c r="O995" s="78"/>
      <c r="P995" s="78"/>
      <c r="Q995" s="78"/>
      <c r="R995" s="78"/>
      <c r="S995" s="78"/>
      <c r="T995" s="78"/>
      <c r="U995" s="78"/>
      <c r="V995" s="78"/>
    </row>
    <row r="996">
      <c r="D996" s="27"/>
      <c r="E996" s="27"/>
      <c r="F996" s="27"/>
      <c r="O996" s="78"/>
      <c r="P996" s="78"/>
      <c r="Q996" s="78"/>
      <c r="R996" s="78"/>
      <c r="S996" s="78"/>
      <c r="T996" s="78"/>
      <c r="U996" s="78"/>
      <c r="V996" s="78"/>
    </row>
    <row r="997">
      <c r="D997" s="27"/>
      <c r="E997" s="27"/>
      <c r="F997" s="27"/>
      <c r="O997" s="78"/>
      <c r="P997" s="78"/>
      <c r="Q997" s="78"/>
      <c r="R997" s="78"/>
      <c r="S997" s="78"/>
      <c r="T997" s="78"/>
      <c r="U997" s="78"/>
      <c r="V997" s="78"/>
    </row>
    <row r="998">
      <c r="D998" s="27"/>
      <c r="E998" s="27"/>
      <c r="F998" s="27"/>
      <c r="O998" s="78"/>
      <c r="P998" s="78"/>
      <c r="Q998" s="78"/>
      <c r="R998" s="78"/>
      <c r="S998" s="78"/>
      <c r="T998" s="78"/>
      <c r="U998" s="78"/>
      <c r="V998" s="78"/>
    </row>
    <row r="999">
      <c r="D999" s="27"/>
      <c r="E999" s="27"/>
      <c r="F999" s="27"/>
      <c r="O999" s="78"/>
      <c r="P999" s="78"/>
      <c r="Q999" s="78"/>
      <c r="R999" s="78"/>
      <c r="S999" s="78"/>
      <c r="T999" s="78"/>
      <c r="U999" s="78"/>
      <c r="V999" s="78"/>
    </row>
    <row r="1000">
      <c r="D1000" s="27"/>
      <c r="E1000" s="27"/>
      <c r="F1000" s="27"/>
      <c r="O1000" s="78"/>
      <c r="P1000" s="78"/>
      <c r="Q1000" s="78"/>
      <c r="R1000" s="78"/>
      <c r="S1000" s="78"/>
      <c r="T1000" s="78"/>
      <c r="U1000" s="78"/>
      <c r="V1000" s="78"/>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3" max="5" width="26.63"/>
    <col customWidth="1" min="6" max="6" width="5.88"/>
    <col customWidth="1" min="7" max="7" width="16.63"/>
    <col customWidth="1" min="8" max="8" width="5.63"/>
    <col customWidth="1" min="9" max="9" width="19.63"/>
  </cols>
  <sheetData>
    <row r="1">
      <c r="A1" s="50" t="s">
        <v>29</v>
      </c>
      <c r="B1" s="9" t="s">
        <v>30</v>
      </c>
      <c r="C1" s="10" t="s">
        <v>392</v>
      </c>
      <c r="D1" s="10" t="s">
        <v>393</v>
      </c>
      <c r="E1" s="10" t="s">
        <v>394</v>
      </c>
      <c r="F1" s="3"/>
      <c r="G1" s="53" t="s">
        <v>395</v>
      </c>
      <c r="H1" s="3"/>
      <c r="I1" s="10" t="s">
        <v>396</v>
      </c>
      <c r="J1" s="10" t="s">
        <v>397</v>
      </c>
      <c r="K1" s="10" t="s">
        <v>398</v>
      </c>
      <c r="L1" s="10" t="s">
        <v>399</v>
      </c>
      <c r="M1" s="10" t="s">
        <v>400</v>
      </c>
      <c r="N1" s="10" t="s">
        <v>343</v>
      </c>
      <c r="O1" s="10" t="s">
        <v>401</v>
      </c>
      <c r="P1" s="10" t="s">
        <v>402</v>
      </c>
      <c r="Q1" s="10" t="s">
        <v>403</v>
      </c>
      <c r="R1" s="10" t="s">
        <v>404</v>
      </c>
      <c r="S1" s="10" t="s">
        <v>405</v>
      </c>
      <c r="T1" s="10" t="s">
        <v>406</v>
      </c>
      <c r="U1" s="10" t="s">
        <v>407</v>
      </c>
      <c r="V1" s="10"/>
    </row>
    <row r="2">
      <c r="A2" s="13" t="s">
        <v>32</v>
      </c>
      <c r="B2" s="14" t="s">
        <v>33</v>
      </c>
      <c r="C2" s="83">
        <v>0.4327324166666667</v>
      </c>
      <c r="D2" s="84">
        <v>0.029818626666666653</v>
      </c>
      <c r="E2" s="83">
        <v>0.06920391666666671</v>
      </c>
      <c r="F2" s="85"/>
      <c r="G2" s="86">
        <f>C2/(((2100*(1+'Food waste'!N2)*(365/12)/(4*10^6)))*Population!C2)</f>
        <v>0.6961175971</v>
      </c>
      <c r="H2" s="85"/>
      <c r="I2" s="85"/>
      <c r="J2" s="85">
        <v>0.5695314166666667</v>
      </c>
      <c r="K2" s="85">
        <v>0.5352066666666667</v>
      </c>
      <c r="L2" s="85">
        <v>0.5008819166666667</v>
      </c>
      <c r="M2" s="85">
        <v>0.46655716666666663</v>
      </c>
      <c r="N2" s="85">
        <v>0.4327324166666667</v>
      </c>
      <c r="O2" s="85">
        <v>0.39890766666666666</v>
      </c>
      <c r="P2" s="85">
        <v>0.46755716666666663</v>
      </c>
      <c r="Q2" s="85">
        <v>0.5362066666666666</v>
      </c>
      <c r="R2" s="85">
        <v>0.6043561666666667</v>
      </c>
      <c r="S2" s="85">
        <v>0.6725056666666668</v>
      </c>
      <c r="T2" s="85">
        <v>0.6381809166666668</v>
      </c>
      <c r="U2" s="85">
        <v>0.6038561666666667</v>
      </c>
    </row>
    <row r="3">
      <c r="A3" s="13" t="s">
        <v>34</v>
      </c>
      <c r="B3" s="14" t="s">
        <v>35</v>
      </c>
      <c r="C3" s="83">
        <v>0.22033920833333343</v>
      </c>
      <c r="D3" s="84">
        <v>0.004337226666666667</v>
      </c>
      <c r="E3" s="83">
        <v>0.02503057999999999</v>
      </c>
      <c r="F3" s="85"/>
      <c r="G3" s="86">
        <f>C3/(((2100*(1+'Food waste'!N3)*(365/12)/(4*10^6)))*Population!C3)</f>
        <v>3.590747789</v>
      </c>
      <c r="H3" s="85"/>
      <c r="I3" s="85"/>
      <c r="J3" s="85">
        <v>0.14590170833333344</v>
      </c>
      <c r="K3" s="85">
        <v>0.18656933333333345</v>
      </c>
      <c r="L3" s="85">
        <v>0.22723695833333346</v>
      </c>
      <c r="M3" s="85">
        <v>0.26790458333333345</v>
      </c>
      <c r="N3" s="85">
        <v>0.22033920833333343</v>
      </c>
      <c r="O3" s="85">
        <v>0.1727738333333333</v>
      </c>
      <c r="P3" s="85">
        <v>0.1805215833333333</v>
      </c>
      <c r="Q3" s="85">
        <v>0.18826933333333334</v>
      </c>
      <c r="R3" s="85">
        <v>0.19516708333333335</v>
      </c>
      <c r="S3" s="85">
        <v>0.20206483333333336</v>
      </c>
      <c r="T3" s="85">
        <v>0.15364945833333338</v>
      </c>
      <c r="U3" s="85">
        <v>0.19431708333333342</v>
      </c>
    </row>
    <row r="4">
      <c r="A4" s="13" t="s">
        <v>36</v>
      </c>
      <c r="B4" s="14" t="s">
        <v>37</v>
      </c>
      <c r="C4" s="83">
        <v>5.97144920833333</v>
      </c>
      <c r="D4" s="84">
        <v>0.3422106833333334</v>
      </c>
      <c r="E4" s="83">
        <v>0.8567405766666668</v>
      </c>
      <c r="F4" s="85"/>
      <c r="G4" s="86">
        <f>C4/(((2100*(1+'Food waste'!N4)*(365/12)/(4*10^6)))*Population!C4)</f>
        <v>6.502254166</v>
      </c>
      <c r="H4" s="85"/>
      <c r="I4" s="85"/>
      <c r="J4" s="85">
        <v>7.063686041666664</v>
      </c>
      <c r="K4" s="85">
        <v>6.79062683333333</v>
      </c>
      <c r="L4" s="85">
        <v>6.517567624999995</v>
      </c>
      <c r="M4" s="85">
        <v>6.244508416666663</v>
      </c>
      <c r="N4" s="85">
        <v>5.97144920833333</v>
      </c>
      <c r="O4" s="85">
        <v>5.69839</v>
      </c>
      <c r="P4" s="85">
        <v>6.244508416666665</v>
      </c>
      <c r="Q4" s="85">
        <v>6.790626833333332</v>
      </c>
      <c r="R4" s="85">
        <v>7.336745249999999</v>
      </c>
      <c r="S4" s="85">
        <v>7.882863666666665</v>
      </c>
      <c r="T4" s="85">
        <v>7.609804458333331</v>
      </c>
      <c r="U4" s="85">
        <v>7.336745249999997</v>
      </c>
    </row>
    <row r="5">
      <c r="A5" s="13" t="s">
        <v>38</v>
      </c>
      <c r="B5" s="14" t="s">
        <v>39</v>
      </c>
      <c r="C5" s="83">
        <v>1.170343875</v>
      </c>
      <c r="D5" s="84">
        <v>0.06928949333333333</v>
      </c>
      <c r="E5" s="83">
        <v>0.07635629666666668</v>
      </c>
      <c r="F5" s="85"/>
      <c r="G5" s="86">
        <f>C5/(((2100*(1+'Food waste'!N5)*(365/12)/(4*10^6)))*Population!C5)</f>
        <v>1.897482795</v>
      </c>
      <c r="H5" s="85"/>
      <c r="I5" s="85"/>
      <c r="J5" s="85">
        <v>1.3417714583333327</v>
      </c>
      <c r="K5" s="85">
        <v>1.1710429999999994</v>
      </c>
      <c r="L5" s="85">
        <v>1.000314541666666</v>
      </c>
      <c r="M5" s="85">
        <v>0.8295860833333333</v>
      </c>
      <c r="N5" s="85">
        <v>1.170343875</v>
      </c>
      <c r="O5" s="85">
        <v>1.5111016666666666</v>
      </c>
      <c r="P5" s="85">
        <v>1.852558583333333</v>
      </c>
      <c r="Q5" s="85">
        <v>2.1940154999999995</v>
      </c>
      <c r="R5" s="85">
        <v>2.023986166666666</v>
      </c>
      <c r="S5" s="85">
        <v>1.8539568333333327</v>
      </c>
      <c r="T5" s="85">
        <v>1.6832283749999994</v>
      </c>
      <c r="U5" s="85">
        <v>1.512499916666666</v>
      </c>
    </row>
    <row r="6">
      <c r="A6" s="13" t="s">
        <v>40</v>
      </c>
      <c r="B6" s="14" t="s">
        <v>41</v>
      </c>
      <c r="C6" s="83">
        <v>78.46533675</v>
      </c>
      <c r="D6" s="84">
        <v>10.340234586666668</v>
      </c>
      <c r="E6" s="83">
        <v>18.687291213333324</v>
      </c>
      <c r="F6" s="85"/>
      <c r="G6" s="86">
        <f>C6/(((2100*(1+'Food waste'!N6)*(365/12)/(4*10^6)))*Population!C6)</f>
        <v>73.46316294</v>
      </c>
      <c r="H6" s="85"/>
      <c r="I6" s="85"/>
      <c r="J6" s="85">
        <v>81.68864300000001</v>
      </c>
      <c r="K6" s="85">
        <v>76.506818</v>
      </c>
      <c r="L6" s="85">
        <v>79.68577425000002</v>
      </c>
      <c r="M6" s="85">
        <v>78.8278055</v>
      </c>
      <c r="N6" s="85">
        <v>78.46533675</v>
      </c>
      <c r="O6" s="85">
        <v>78.10286800000002</v>
      </c>
      <c r="P6" s="85">
        <v>69.37961800000001</v>
      </c>
      <c r="Q6" s="85">
        <v>60.45889925000001</v>
      </c>
      <c r="R6" s="85">
        <v>51.0426805</v>
      </c>
      <c r="S6" s="85">
        <v>56.58697425</v>
      </c>
      <c r="T6" s="85">
        <v>66.36566175</v>
      </c>
      <c r="U6" s="85">
        <v>76.14434925000002</v>
      </c>
    </row>
    <row r="7">
      <c r="A7" s="13" t="s">
        <v>42</v>
      </c>
      <c r="B7" s="14" t="s">
        <v>43</v>
      </c>
      <c r="C7" s="83">
        <v>0.14438770833333345</v>
      </c>
      <c r="D7" s="84">
        <v>0.0026138133333333327</v>
      </c>
      <c r="E7" s="83">
        <v>0.02142257999999999</v>
      </c>
      <c r="F7" s="85"/>
      <c r="G7" s="86">
        <f>C7/(((2100*(1+'Food waste'!N7)*(365/12)/(4*10^6)))*Population!C7)</f>
        <v>2.25335379</v>
      </c>
      <c r="H7" s="85"/>
      <c r="I7" s="85"/>
      <c r="J7" s="85">
        <v>0.16500854166666673</v>
      </c>
      <c r="K7" s="85">
        <v>0.16852533333333344</v>
      </c>
      <c r="L7" s="85">
        <v>0.17204212500000007</v>
      </c>
      <c r="M7" s="85">
        <v>0.17555891666666676</v>
      </c>
      <c r="N7" s="85">
        <v>0.14438770833333345</v>
      </c>
      <c r="O7" s="85">
        <v>0.11321650000000001</v>
      </c>
      <c r="P7" s="85">
        <v>0.14147091666666667</v>
      </c>
      <c r="Q7" s="85">
        <v>0.16972533333333337</v>
      </c>
      <c r="R7" s="85">
        <v>0.19737975000000005</v>
      </c>
      <c r="S7" s="85">
        <v>0.22503416666666673</v>
      </c>
      <c r="T7" s="85">
        <v>0.19326295833333343</v>
      </c>
      <c r="U7" s="85">
        <v>0.1967797500000001</v>
      </c>
    </row>
    <row r="8">
      <c r="A8" s="13" t="s">
        <v>44</v>
      </c>
      <c r="B8" s="14" t="s">
        <v>45</v>
      </c>
      <c r="C8" s="83">
        <v>16.542947416666674</v>
      </c>
      <c r="D8" s="84">
        <v>0.42578579333333333</v>
      </c>
      <c r="E8" s="83">
        <v>2.516437289999999</v>
      </c>
      <c r="F8" s="85"/>
      <c r="G8" s="86">
        <f>C8/(((2100*(1+'Food waste'!N8)*(365/12)/(4*10^6)))*Population!C8)</f>
        <v>24.0232053</v>
      </c>
      <c r="H8" s="85"/>
      <c r="I8" s="85"/>
      <c r="J8" s="85">
        <v>24.92314404166667</v>
      </c>
      <c r="K8" s="85">
        <v>24.318220666666672</v>
      </c>
      <c r="L8" s="85">
        <v>21.71999591666667</v>
      </c>
      <c r="M8" s="85">
        <v>19.13147166666667</v>
      </c>
      <c r="N8" s="85">
        <v>16.542947416666674</v>
      </c>
      <c r="O8" s="85">
        <v>13.954423166666674</v>
      </c>
      <c r="P8" s="85">
        <v>12.371608291666673</v>
      </c>
      <c r="Q8" s="85">
        <v>10.779092916666672</v>
      </c>
      <c r="R8" s="85">
        <v>9.18657754166667</v>
      </c>
      <c r="S8" s="85">
        <v>12.380025166666664</v>
      </c>
      <c r="T8" s="85">
        <v>16.561064791666666</v>
      </c>
      <c r="U8" s="85">
        <v>20.742104416666667</v>
      </c>
    </row>
    <row r="9">
      <c r="A9" s="13" t="s">
        <v>46</v>
      </c>
      <c r="B9" s="14" t="s">
        <v>47</v>
      </c>
      <c r="C9" s="83">
        <v>0.6559203750000002</v>
      </c>
      <c r="D9" s="84">
        <v>0.012093680000000002</v>
      </c>
      <c r="E9" s="83">
        <v>0.09388054833333327</v>
      </c>
      <c r="F9" s="85"/>
      <c r="G9" s="86">
        <f>C9/(((2100*(1+'Food waste'!N9)*(365/12)/(4*10^6)))*Population!C9)</f>
        <v>2.969626008</v>
      </c>
      <c r="H9" s="85"/>
      <c r="I9" s="85"/>
      <c r="J9" s="85">
        <v>1.4730350000000003</v>
      </c>
      <c r="K9" s="85">
        <v>1.2669933750000002</v>
      </c>
      <c r="L9" s="85">
        <v>1.06095175</v>
      </c>
      <c r="M9" s="85">
        <v>0.8549101250000003</v>
      </c>
      <c r="N9" s="85">
        <v>0.6559203750000002</v>
      </c>
      <c r="O9" s="85">
        <v>0.45693062500000003</v>
      </c>
      <c r="P9" s="85">
        <v>0.8702120000000001</v>
      </c>
      <c r="Q9" s="85">
        <v>1.283493375</v>
      </c>
      <c r="R9" s="85">
        <v>1.6885247500000002</v>
      </c>
      <c r="S9" s="85">
        <v>2.093556125</v>
      </c>
      <c r="T9" s="85">
        <v>1.8863163750000003</v>
      </c>
      <c r="U9" s="85">
        <v>1.6802747500000004</v>
      </c>
    </row>
    <row r="10">
      <c r="A10" s="13" t="s">
        <v>48</v>
      </c>
      <c r="B10" s="14" t="s">
        <v>49</v>
      </c>
      <c r="C10" s="83">
        <v>0.0417295</v>
      </c>
      <c r="D10" s="84">
        <v>7.0016E-4</v>
      </c>
      <c r="E10" s="83">
        <v>0.0052668</v>
      </c>
      <c r="F10" s="85"/>
      <c r="G10" s="86">
        <f>C10/(((2100*(1+'Food waste'!N10)*(365/12)/(4*10^6)))*Population!C10)</f>
        <v>0.9294110679</v>
      </c>
      <c r="H10" s="85"/>
      <c r="I10" s="85"/>
      <c r="J10" s="85">
        <v>0.0417295</v>
      </c>
      <c r="K10" s="85">
        <v>0.0417295</v>
      </c>
      <c r="L10" s="85">
        <v>0.0417295</v>
      </c>
      <c r="M10" s="85">
        <v>0.0417295</v>
      </c>
      <c r="N10" s="85">
        <v>0.0417295</v>
      </c>
      <c r="O10" s="85">
        <v>0.0417295</v>
      </c>
      <c r="P10" s="85">
        <v>0.0417295</v>
      </c>
      <c r="Q10" s="85">
        <v>0.0417295</v>
      </c>
      <c r="R10" s="85">
        <v>0.0417295</v>
      </c>
      <c r="S10" s="85">
        <v>0.0417295</v>
      </c>
      <c r="T10" s="85">
        <v>0.0417295</v>
      </c>
      <c r="U10" s="85">
        <v>0.0417295</v>
      </c>
    </row>
    <row r="11">
      <c r="A11" s="13" t="s">
        <v>50</v>
      </c>
      <c r="B11" s="14" t="s">
        <v>51</v>
      </c>
      <c r="C11" s="83">
        <v>9.601773708333335</v>
      </c>
      <c r="D11" s="84">
        <v>0.43039586666666674</v>
      </c>
      <c r="E11" s="83">
        <v>0.8743506383333336</v>
      </c>
      <c r="F11" s="85"/>
      <c r="G11" s="86">
        <f>C11/(((2100*(1+'Food waste'!N11)*(365/12)/(4*10^6)))*Population!C11)</f>
        <v>3.341439918</v>
      </c>
      <c r="H11" s="85"/>
      <c r="I11" s="85"/>
      <c r="J11" s="85">
        <v>12.755049041666668</v>
      </c>
      <c r="K11" s="85">
        <v>9.895700833333333</v>
      </c>
      <c r="L11" s="85">
        <v>7.036352624999999</v>
      </c>
      <c r="M11" s="85">
        <v>4.177004416666666</v>
      </c>
      <c r="N11" s="85">
        <v>9.601773708333335</v>
      </c>
      <c r="O11" s="85">
        <v>15.026543</v>
      </c>
      <c r="P11" s="85">
        <v>20.745239416666667</v>
      </c>
      <c r="Q11" s="85">
        <v>26.463935833333334</v>
      </c>
      <c r="R11" s="85">
        <v>23.89851475</v>
      </c>
      <c r="S11" s="85">
        <v>21.333093666666663</v>
      </c>
      <c r="T11" s="85">
        <v>18.47374545833333</v>
      </c>
      <c r="U11" s="85">
        <v>15.614397249999998</v>
      </c>
    </row>
    <row r="12">
      <c r="A12" s="13" t="s">
        <v>52</v>
      </c>
      <c r="B12" s="14" t="s">
        <v>53</v>
      </c>
      <c r="C12" s="83">
        <v>0.009409333333333329</v>
      </c>
      <c r="D12" s="84">
        <v>4.991466666666666E-4</v>
      </c>
      <c r="E12" s="83">
        <v>8.76E-4</v>
      </c>
      <c r="F12" s="85"/>
      <c r="G12" s="86">
        <f>C12/(((2100*(1+'Food waste'!N12)*(365/12)/(4*10^6)))*Population!C12)</f>
        <v>1.477200572</v>
      </c>
      <c r="H12" s="85"/>
      <c r="I12" s="85"/>
      <c r="J12" s="85">
        <v>0.013342666666666664</v>
      </c>
      <c r="K12" s="85">
        <v>0.01235933333333333</v>
      </c>
      <c r="L12" s="85">
        <v>0.011375999999999995</v>
      </c>
      <c r="M12" s="85">
        <v>0.010392666666666661</v>
      </c>
      <c r="N12" s="85">
        <v>0.009409333333333329</v>
      </c>
      <c r="O12" s="85">
        <v>0.008425999999999994</v>
      </c>
      <c r="P12" s="85">
        <v>0.0074426666666666625</v>
      </c>
      <c r="Q12" s="85">
        <v>0.006459333333333328</v>
      </c>
      <c r="R12" s="85">
        <v>0.005475999999999999</v>
      </c>
      <c r="S12" s="85">
        <v>0.007442666666666666</v>
      </c>
      <c r="T12" s="85">
        <v>0.009409333333333332</v>
      </c>
      <c r="U12" s="85">
        <v>0.011375999999999999</v>
      </c>
    </row>
    <row r="13">
      <c r="A13" s="13" t="s">
        <v>54</v>
      </c>
      <c r="B13" s="14" t="s">
        <v>55</v>
      </c>
      <c r="C13" s="83">
        <v>1.7681972083333333</v>
      </c>
      <c r="D13" s="84">
        <v>0.12325156666666666</v>
      </c>
      <c r="E13" s="83">
        <v>0.1898168833333334</v>
      </c>
      <c r="F13" s="85"/>
      <c r="G13" s="86">
        <f>C13/(((2100*(1+'Food waste'!N13)*(365/12)/(4*10^6)))*Population!C13)</f>
        <v>8.179183933</v>
      </c>
      <c r="H13" s="85"/>
      <c r="I13" s="85"/>
      <c r="J13" s="85">
        <v>3.3089260416666666</v>
      </c>
      <c r="K13" s="85">
        <v>2.923743833333334</v>
      </c>
      <c r="L13" s="85">
        <v>2.5385616250000003</v>
      </c>
      <c r="M13" s="85">
        <v>2.1533794166666667</v>
      </c>
      <c r="N13" s="85">
        <v>1.7681972083333333</v>
      </c>
      <c r="O13" s="85">
        <v>1.3830149999999999</v>
      </c>
      <c r="P13" s="85">
        <v>1.9986294166666667</v>
      </c>
      <c r="Q13" s="85">
        <v>2.614243833333334</v>
      </c>
      <c r="R13" s="85">
        <v>3.2298582500000004</v>
      </c>
      <c r="S13" s="85">
        <v>4.000222666666667</v>
      </c>
      <c r="T13" s="85">
        <v>3.769790458333334</v>
      </c>
      <c r="U13" s="85">
        <v>3.5393582500000003</v>
      </c>
    </row>
    <row r="14">
      <c r="A14" s="13" t="s">
        <v>56</v>
      </c>
      <c r="B14" s="14" t="s">
        <v>57</v>
      </c>
      <c r="C14" s="83">
        <v>0.7046138333333337</v>
      </c>
      <c r="D14" s="84">
        <v>0.049550293333333335</v>
      </c>
      <c r="E14" s="83">
        <v>0.039271213333333325</v>
      </c>
      <c r="F14" s="85"/>
      <c r="G14" s="86">
        <f>C14/(((2100*(1+'Food waste'!N14)*(365/12)/(4*10^6)))*Population!C14)</f>
        <v>3.639678683</v>
      </c>
      <c r="H14" s="85"/>
      <c r="I14" s="85"/>
      <c r="J14" s="85">
        <v>1.1853863333333334</v>
      </c>
      <c r="K14" s="85">
        <v>1.0645682083333337</v>
      </c>
      <c r="L14" s="85">
        <v>0.9437500833333335</v>
      </c>
      <c r="M14" s="85">
        <v>0.8229319583333337</v>
      </c>
      <c r="N14" s="85">
        <v>0.7046138333333337</v>
      </c>
      <c r="O14" s="85">
        <v>0.5862957083333337</v>
      </c>
      <c r="P14" s="85">
        <v>0.4679775833333338</v>
      </c>
      <c r="Q14" s="85">
        <v>0.3496594583333338</v>
      </c>
      <c r="R14" s="85">
        <v>0.22884133333333329</v>
      </c>
      <c r="S14" s="85">
        <v>0.46797758333333334</v>
      </c>
      <c r="T14" s="85">
        <v>0.7071138333333332</v>
      </c>
      <c r="U14" s="85">
        <v>0.9462500833333335</v>
      </c>
    </row>
    <row r="15">
      <c r="A15" s="13" t="s">
        <v>58</v>
      </c>
      <c r="B15" s="14" t="s">
        <v>59</v>
      </c>
      <c r="C15" s="83">
        <v>0.022991374999999998</v>
      </c>
      <c r="D15" s="84">
        <v>4.2144000000000036E-4</v>
      </c>
      <c r="E15" s="83">
        <v>0.0016554666666666665</v>
      </c>
      <c r="F15" s="85"/>
      <c r="G15" s="86">
        <f>C15/(((2100*(1+'Food waste'!N15)*(365/12)/(4*10^6)))*Population!C15)</f>
        <v>1.415326714</v>
      </c>
      <c r="H15" s="85"/>
      <c r="I15" s="85"/>
      <c r="J15" s="85">
        <v>0.046681875000000005</v>
      </c>
      <c r="K15" s="85">
        <v>0.04075925000000001</v>
      </c>
      <c r="L15" s="85">
        <v>0.034836625</v>
      </c>
      <c r="M15" s="85">
        <v>0.028914000000000002</v>
      </c>
      <c r="N15" s="85">
        <v>0.022991374999999998</v>
      </c>
      <c r="O15" s="85">
        <v>0.01706875</v>
      </c>
      <c r="P15" s="85">
        <v>0.01184525</v>
      </c>
      <c r="Q15" s="85">
        <v>0.006621749999999998</v>
      </c>
      <c r="R15" s="85">
        <v>0.0013982499999999998</v>
      </c>
      <c r="S15" s="85">
        <v>0.013243499999999997</v>
      </c>
      <c r="T15" s="85">
        <v>0.024389624999999995</v>
      </c>
      <c r="U15" s="85">
        <v>0.03553575</v>
      </c>
    </row>
    <row r="16">
      <c r="A16" s="13" t="s">
        <v>60</v>
      </c>
      <c r="B16" s="19" t="s">
        <v>61</v>
      </c>
      <c r="C16" s="83">
        <v>3.2476420833333335</v>
      </c>
      <c r="D16" s="84">
        <v>0.5012333266666669</v>
      </c>
      <c r="E16" s="83">
        <v>0.8268872049999999</v>
      </c>
      <c r="F16" s="85"/>
      <c r="G16" s="86">
        <f>C16/(((2100*(1+'Food waste'!N16)*(365/12)/(4*10^6)))*Population!C16)</f>
        <v>14.02488214</v>
      </c>
      <c r="H16" s="85"/>
      <c r="I16" s="85"/>
      <c r="J16" s="85">
        <v>2.3702435833333335</v>
      </c>
      <c r="K16" s="85">
        <v>1.9268432083333331</v>
      </c>
      <c r="L16" s="85">
        <v>2.3149540833333337</v>
      </c>
      <c r="M16" s="85">
        <v>2.7812980833333336</v>
      </c>
      <c r="N16" s="85">
        <v>3.2476420833333335</v>
      </c>
      <c r="O16" s="85">
        <v>3.713986083333334</v>
      </c>
      <c r="P16" s="85">
        <v>3.6545255833333337</v>
      </c>
      <c r="Q16" s="85">
        <v>3.516831958333334</v>
      </c>
      <c r="R16" s="85">
        <v>3.3791383333333327</v>
      </c>
      <c r="S16" s="85">
        <v>3.3561947083333328</v>
      </c>
      <c r="T16" s="85">
        <v>3.0275443333333336</v>
      </c>
      <c r="U16" s="85">
        <v>2.6988939583333336</v>
      </c>
    </row>
    <row r="17">
      <c r="A17" s="13" t="s">
        <v>62</v>
      </c>
      <c r="B17" s="14" t="s">
        <v>63</v>
      </c>
      <c r="C17" s="83">
        <v>0.7173747916666668</v>
      </c>
      <c r="D17" s="84">
        <v>0.02120612</v>
      </c>
      <c r="E17" s="83">
        <v>0.06937067333333333</v>
      </c>
      <c r="F17" s="85"/>
      <c r="G17" s="86">
        <f>C17/(((2100*(1+'Food waste'!N17)*(365/12)/(4*10^6)))*Population!C17)</f>
        <v>9.915112887</v>
      </c>
      <c r="H17" s="85"/>
      <c r="I17" s="85"/>
      <c r="J17" s="85">
        <v>1.0983834583333332</v>
      </c>
      <c r="K17" s="85">
        <v>1.0031312916666668</v>
      </c>
      <c r="L17" s="85">
        <v>0.9078791250000001</v>
      </c>
      <c r="M17" s="85">
        <v>0.8126269583333336</v>
      </c>
      <c r="N17" s="85">
        <v>0.7173747916666668</v>
      </c>
      <c r="O17" s="85">
        <v>0.6221226250000003</v>
      </c>
      <c r="P17" s="85">
        <v>0.5942763333333336</v>
      </c>
      <c r="Q17" s="85">
        <v>0.5664300416666669</v>
      </c>
      <c r="R17" s="85">
        <v>0.53858375</v>
      </c>
      <c r="S17" s="85">
        <v>0.7290880833333334</v>
      </c>
      <c r="T17" s="85">
        <v>0.8521865416666667</v>
      </c>
      <c r="U17" s="85">
        <v>0.9752850000000001</v>
      </c>
    </row>
    <row r="18">
      <c r="A18" s="13" t="s">
        <v>64</v>
      </c>
      <c r="B18" s="14" t="s">
        <v>65</v>
      </c>
      <c r="C18" s="83">
        <v>0.006494166666666666</v>
      </c>
      <c r="D18" s="84">
        <v>5.9266666666666666E-5</v>
      </c>
      <c r="E18" s="83">
        <v>1.6946666666666665E-4</v>
      </c>
      <c r="F18" s="85"/>
      <c r="G18" s="86">
        <f>C18/(((2100*(1+'Food waste'!N18)*(365/12)/(4*10^6)))*Population!C18)</f>
        <v>0.1217809138</v>
      </c>
      <c r="H18" s="85"/>
      <c r="I18" s="85"/>
      <c r="J18" s="85">
        <v>0.007741250000000001</v>
      </c>
      <c r="K18" s="85">
        <v>0.006494166666666667</v>
      </c>
      <c r="L18" s="85">
        <v>0.0052470833333333345</v>
      </c>
      <c r="M18" s="85">
        <v>0.004</v>
      </c>
      <c r="N18" s="85">
        <v>0.006494166666666666</v>
      </c>
      <c r="O18" s="85">
        <v>0.008988333333333333</v>
      </c>
      <c r="P18" s="85">
        <v>0.011482499999999998</v>
      </c>
      <c r="Q18" s="85">
        <v>0.013976666666666667</v>
      </c>
      <c r="R18" s="85">
        <v>0.012729583333333334</v>
      </c>
      <c r="S18" s="85">
        <v>0.011482500000000001</v>
      </c>
      <c r="T18" s="85">
        <v>0.010235416666666667</v>
      </c>
      <c r="U18" s="85">
        <v>0.008988333333333333</v>
      </c>
    </row>
    <row r="19">
      <c r="A19" s="13" t="s">
        <v>66</v>
      </c>
      <c r="B19" s="14" t="s">
        <v>67</v>
      </c>
      <c r="C19" s="83">
        <v>141.11349016666668</v>
      </c>
      <c r="D19" s="84">
        <v>14.850190300000001</v>
      </c>
      <c r="E19" s="83">
        <v>27.890632398333338</v>
      </c>
      <c r="F19" s="85"/>
      <c r="G19" s="86">
        <f>C19/(((2100*(1+'Food waste'!N19)*(365/12)/(4*10^6)))*Population!C19)</f>
        <v>30.20206797</v>
      </c>
      <c r="H19" s="85"/>
      <c r="I19" s="85"/>
      <c r="J19" s="85">
        <v>143.19951749999998</v>
      </c>
      <c r="K19" s="85">
        <v>122.34418866666665</v>
      </c>
      <c r="L19" s="85">
        <v>121.26729733333332</v>
      </c>
      <c r="M19" s="85">
        <v>131.19039375000003</v>
      </c>
      <c r="N19" s="85">
        <v>141.11349016666668</v>
      </c>
      <c r="O19" s="85">
        <v>151.03658658333336</v>
      </c>
      <c r="P19" s="85">
        <v>141.18124550000002</v>
      </c>
      <c r="Q19" s="85">
        <v>120.25644066666669</v>
      </c>
      <c r="R19" s="85">
        <v>99.33163583333334</v>
      </c>
      <c r="S19" s="85">
        <v>110.26386825000003</v>
      </c>
      <c r="T19" s="85">
        <v>121.26557666666669</v>
      </c>
      <c r="U19" s="85">
        <v>132.26728508333332</v>
      </c>
    </row>
    <row r="20">
      <c r="A20" s="13" t="s">
        <v>68</v>
      </c>
      <c r="B20" s="19" t="s">
        <v>69</v>
      </c>
      <c r="C20" s="83">
        <v>8.958333333333332E-4</v>
      </c>
      <c r="D20" s="84">
        <v>4.1199999999999995E-6</v>
      </c>
      <c r="E20" s="83">
        <v>2.3766666666666664E-5</v>
      </c>
      <c r="F20" s="85"/>
      <c r="G20" s="86">
        <f>C20/(((2100*(1+'Food waste'!N20)*(365/12)/(4*10^6)))*Population!C20)</f>
        <v>0.07401559982</v>
      </c>
      <c r="H20" s="85"/>
      <c r="I20" s="85"/>
      <c r="J20" s="85">
        <v>5.260416666666666E-4</v>
      </c>
      <c r="K20" s="85">
        <v>6.739583333333334E-4</v>
      </c>
      <c r="L20" s="85">
        <v>8.218749999999999E-4</v>
      </c>
      <c r="M20" s="85">
        <v>9.697916666666667E-4</v>
      </c>
      <c r="N20" s="85">
        <v>8.958333333333332E-4</v>
      </c>
      <c r="O20" s="85">
        <v>8.218749999999999E-4</v>
      </c>
      <c r="P20" s="85">
        <v>7.479166666666666E-4</v>
      </c>
      <c r="Q20" s="85">
        <v>6.739583333333333E-4</v>
      </c>
      <c r="R20" s="85">
        <v>5.999999999999998E-4</v>
      </c>
      <c r="S20" s="85">
        <v>5.260416666666665E-4</v>
      </c>
      <c r="T20" s="85">
        <v>4.5208333333333315E-4</v>
      </c>
      <c r="U20" s="85">
        <v>6.0E-4</v>
      </c>
    </row>
    <row r="21">
      <c r="A21" s="13" t="s">
        <v>70</v>
      </c>
      <c r="B21" s="14" t="s">
        <v>71</v>
      </c>
      <c r="C21" s="83">
        <v>0.002</v>
      </c>
      <c r="D21" s="84">
        <v>0.013093280000000007</v>
      </c>
      <c r="E21" s="83">
        <v>0.05351003333333334</v>
      </c>
      <c r="F21" s="85"/>
      <c r="G21" s="86">
        <f>C21/(((2100*(1+'Food waste'!N21)*(365/12)/(4*10^6)))*Population!C21)</f>
        <v>0.005991625734</v>
      </c>
      <c r="H21" s="85"/>
      <c r="I21" s="85"/>
      <c r="J21" s="85">
        <v>1.3089065</v>
      </c>
      <c r="K21" s="85">
        <v>1.1722056666666667</v>
      </c>
      <c r="L21" s="85">
        <v>1.0355048333333334</v>
      </c>
      <c r="M21" s="85">
        <v>0.8988040000000002</v>
      </c>
      <c r="N21" s="85">
        <v>0.7691031666666669</v>
      </c>
      <c r="O21" s="85">
        <v>0.6394023333333336</v>
      </c>
      <c r="P21" s="85">
        <v>0.5097015000000003</v>
      </c>
      <c r="Q21" s="85">
        <v>0.38000066666666693</v>
      </c>
      <c r="R21" s="85">
        <v>0.24329983333333333</v>
      </c>
      <c r="S21" s="85">
        <v>0.5097014999999999</v>
      </c>
      <c r="T21" s="85">
        <v>0.7761031666666667</v>
      </c>
      <c r="U21" s="85">
        <v>1.042504833333333</v>
      </c>
    </row>
    <row r="22">
      <c r="A22" s="13" t="s">
        <v>72</v>
      </c>
      <c r="B22" s="19" t="s">
        <v>73</v>
      </c>
      <c r="C22" s="83">
        <v>5.840700708333333</v>
      </c>
      <c r="D22" s="84">
        <v>0.15829225333333335</v>
      </c>
      <c r="E22" s="83">
        <v>0.45164834666666676</v>
      </c>
      <c r="F22" s="85"/>
      <c r="G22" s="86">
        <f>C22/(((2100*(1+'Food waste'!N22)*(365/12)/(4*10^6)))*Population!C22)</f>
        <v>6.070889954</v>
      </c>
      <c r="H22" s="85"/>
      <c r="I22" s="85"/>
      <c r="J22" s="85">
        <v>1.8228242916666668</v>
      </c>
      <c r="K22" s="85">
        <v>3.491333333333334</v>
      </c>
      <c r="L22" s="85">
        <v>5.159842375</v>
      </c>
      <c r="M22" s="85">
        <v>6.871055916666666</v>
      </c>
      <c r="N22" s="85">
        <v>5.840700708333333</v>
      </c>
      <c r="O22" s="85">
        <v>4.8103455</v>
      </c>
      <c r="P22" s="85">
        <v>3.8126024166666674</v>
      </c>
      <c r="Q22" s="85">
        <v>2.772154833333335</v>
      </c>
      <c r="R22" s="85">
        <v>1.6417072500000012</v>
      </c>
      <c r="S22" s="85">
        <v>1.0035534166666678</v>
      </c>
      <c r="T22" s="85">
        <v>0.3327874583333342</v>
      </c>
      <c r="U22" s="85">
        <v>2.4935902499999996</v>
      </c>
    </row>
    <row r="23">
      <c r="A23" s="13" t="s">
        <v>74</v>
      </c>
      <c r="B23" s="14" t="s">
        <v>75</v>
      </c>
      <c r="C23" s="83">
        <v>0.07010249999999998</v>
      </c>
      <c r="D23" s="84">
        <v>0.0012108666666666664</v>
      </c>
      <c r="E23" s="83">
        <v>0.004344133333333335</v>
      </c>
      <c r="F23" s="85"/>
      <c r="G23" s="86">
        <f>C23/(((2100*(1+'Food waste'!N23)*(365/12)/(4*10^6)))*Population!C23)</f>
        <v>0.3691919337</v>
      </c>
      <c r="H23" s="85"/>
      <c r="I23" s="85"/>
      <c r="J23" s="85">
        <v>-0.008233958333333334</v>
      </c>
      <c r="K23" s="85">
        <v>0.02215062499999999</v>
      </c>
      <c r="L23" s="85">
        <v>0.05253520833333331</v>
      </c>
      <c r="M23" s="85">
        <v>0.08291979166666665</v>
      </c>
      <c r="N23" s="85">
        <v>0.07010249999999998</v>
      </c>
      <c r="O23" s="85">
        <v>0.05728520833333331</v>
      </c>
      <c r="P23" s="85">
        <v>0.04446791666666664</v>
      </c>
      <c r="Q23" s="85">
        <v>0.031650624999999974</v>
      </c>
      <c r="R23" s="85">
        <v>0.014083333333333307</v>
      </c>
      <c r="S23" s="85">
        <v>-0.0034839583333333584</v>
      </c>
      <c r="T23" s="85">
        <v>-0.021051250000000025</v>
      </c>
      <c r="U23" s="85">
        <v>0.00933333333333333</v>
      </c>
    </row>
    <row r="24">
      <c r="A24" s="13" t="s">
        <v>76</v>
      </c>
      <c r="B24" s="14" t="s">
        <v>77</v>
      </c>
      <c r="C24" s="83">
        <v>0.0024950000000000003</v>
      </c>
      <c r="D24" s="84">
        <v>2.488E-5</v>
      </c>
      <c r="E24" s="83">
        <v>7.439999999999997E-5</v>
      </c>
      <c r="F24" s="85"/>
      <c r="G24" s="86">
        <f>C24/(((2100*(1+'Food waste'!N24)*(365/12)/(4*10^6)))*Population!C24)</f>
        <v>0.2354937538</v>
      </c>
      <c r="H24" s="85"/>
      <c r="I24" s="85"/>
      <c r="J24" s="85">
        <v>0.00359</v>
      </c>
      <c r="K24" s="85">
        <v>0.00331625</v>
      </c>
      <c r="L24" s="85">
        <v>0.0030425</v>
      </c>
      <c r="M24" s="85">
        <v>0.00276875</v>
      </c>
      <c r="N24" s="85">
        <v>0.0024950000000000003</v>
      </c>
      <c r="O24" s="85">
        <v>0.0022212500000000006</v>
      </c>
      <c r="P24" s="85">
        <v>0.0019475000000000002</v>
      </c>
      <c r="Q24" s="85">
        <v>0.0016737500000000003</v>
      </c>
      <c r="R24" s="85">
        <v>0.0014</v>
      </c>
      <c r="S24" s="85">
        <v>0.0019475</v>
      </c>
      <c r="T24" s="85">
        <v>0.0024950000000000003</v>
      </c>
      <c r="U24" s="85">
        <v>0.0030425000000000005</v>
      </c>
    </row>
    <row r="25">
      <c r="A25" s="13" t="s">
        <v>78</v>
      </c>
      <c r="B25" s="14" t="s">
        <v>79</v>
      </c>
      <c r="C25" s="83">
        <v>2.2850839583333333</v>
      </c>
      <c r="D25" s="84">
        <v>0.018920929999999996</v>
      </c>
      <c r="E25" s="83">
        <v>0.16575720666666668</v>
      </c>
      <c r="F25" s="85"/>
      <c r="G25" s="86">
        <f>C25/(((2100*(1+'Food waste'!N25)*(365/12)/(4*10^6)))*Population!C25)</f>
        <v>7.994241614</v>
      </c>
      <c r="H25" s="85"/>
      <c r="I25" s="85"/>
      <c r="J25" s="85">
        <v>0.6094947916666668</v>
      </c>
      <c r="K25" s="85">
        <v>1.3099183333333333</v>
      </c>
      <c r="L25" s="85">
        <v>2.010341875</v>
      </c>
      <c r="M25" s="85">
        <v>2.7107654166666664</v>
      </c>
      <c r="N25" s="85">
        <v>2.2850839583333333</v>
      </c>
      <c r="O25" s="85">
        <v>1.8594024999999996</v>
      </c>
      <c r="P25" s="85">
        <v>1.6304104166666664</v>
      </c>
      <c r="Q25" s="85">
        <v>1.401418333333333</v>
      </c>
      <c r="R25" s="85">
        <v>1.1266762499999998</v>
      </c>
      <c r="S25" s="85">
        <v>0.8519341666666664</v>
      </c>
      <c r="T25" s="85">
        <v>0.3805027083333331</v>
      </c>
      <c r="U25" s="85">
        <v>1.08092625</v>
      </c>
    </row>
    <row r="26">
      <c r="A26" s="13" t="s">
        <v>80</v>
      </c>
      <c r="B26" s="14" t="s">
        <v>81</v>
      </c>
      <c r="C26" s="83">
        <v>1.1984575000000004</v>
      </c>
      <c r="D26" s="84">
        <v>0.05128834666666667</v>
      </c>
      <c r="E26" s="83">
        <v>0.07556197333333332</v>
      </c>
      <c r="F26" s="85"/>
      <c r="G26" s="86">
        <f>C26/(((2100*(1+'Food waste'!N26)*(365/12)/(4*10^6)))*Population!C26)</f>
        <v>2.760737697</v>
      </c>
      <c r="H26" s="85"/>
      <c r="I26" s="85"/>
      <c r="J26" s="85">
        <v>1.9106591666666668</v>
      </c>
      <c r="K26" s="85">
        <v>1.7267337500000004</v>
      </c>
      <c r="L26" s="85">
        <v>1.5428083333333333</v>
      </c>
      <c r="M26" s="85">
        <v>1.358882916666667</v>
      </c>
      <c r="N26" s="85">
        <v>1.1984575000000004</v>
      </c>
      <c r="O26" s="85">
        <v>1.0380320833333339</v>
      </c>
      <c r="P26" s="85">
        <v>0.8776066666666671</v>
      </c>
      <c r="Q26" s="85">
        <v>0.7171812500000003</v>
      </c>
      <c r="R26" s="85">
        <v>0.5332558333333333</v>
      </c>
      <c r="S26" s="85">
        <v>0.8776066666666665</v>
      </c>
      <c r="T26" s="85">
        <v>1.2219575</v>
      </c>
      <c r="U26" s="85">
        <v>1.5663083333333334</v>
      </c>
    </row>
    <row r="27">
      <c r="A27" s="13" t="s">
        <v>82</v>
      </c>
      <c r="B27" s="14" t="s">
        <v>83</v>
      </c>
      <c r="C27" s="83">
        <v>32.82548491666665</v>
      </c>
      <c r="D27" s="84">
        <v>1.6370210266666672</v>
      </c>
      <c r="E27" s="83">
        <v>5.171409766666665</v>
      </c>
      <c r="F27" s="85"/>
      <c r="G27" s="86">
        <f>C27/(((2100*(1+'Food waste'!N27)*(365/12)/(4*10^6)))*Population!C27)</f>
        <v>32.36252299</v>
      </c>
      <c r="H27" s="85"/>
      <c r="I27" s="85"/>
      <c r="J27" s="85">
        <v>50.17207858333334</v>
      </c>
      <c r="K27" s="85">
        <v>45.82848016666666</v>
      </c>
      <c r="L27" s="85">
        <v>41.48488175</v>
      </c>
      <c r="M27" s="85">
        <v>37.14128333333333</v>
      </c>
      <c r="N27" s="85">
        <v>32.82548491666665</v>
      </c>
      <c r="O27" s="85">
        <v>28.50968649999999</v>
      </c>
      <c r="P27" s="85">
        <v>14.254885333333334</v>
      </c>
      <c r="Q27" s="85">
        <v>16.814097166666667</v>
      </c>
      <c r="R27" s="85">
        <v>25.473494000000002</v>
      </c>
      <c r="S27" s="85">
        <v>34.13289083333334</v>
      </c>
      <c r="T27" s="85">
        <v>42.792287666666674</v>
      </c>
      <c r="U27" s="85">
        <v>41.512681750000006</v>
      </c>
    </row>
    <row r="28">
      <c r="A28" s="13" t="s">
        <v>84</v>
      </c>
      <c r="B28" s="14" t="s">
        <v>85</v>
      </c>
      <c r="C28" s="83">
        <v>0.028813333333333337</v>
      </c>
      <c r="D28" s="84">
        <v>4.977066666666665E-4</v>
      </c>
      <c r="E28" s="83">
        <v>0.0017856</v>
      </c>
      <c r="F28" s="85"/>
      <c r="G28" s="86">
        <f>C28/(((2100*(1+'Food waste'!N28)*(365/12)/(4*10^6)))*Population!C28)</f>
        <v>0.3735912291</v>
      </c>
      <c r="H28" s="85"/>
      <c r="I28" s="85"/>
      <c r="J28" s="85">
        <v>0.055760000000000004</v>
      </c>
      <c r="K28" s="85">
        <v>0.048523333333333335</v>
      </c>
      <c r="L28" s="85">
        <v>0.041286666666666666</v>
      </c>
      <c r="M28" s="85">
        <v>0.034050000000000004</v>
      </c>
      <c r="N28" s="85">
        <v>0.028813333333333337</v>
      </c>
      <c r="O28" s="85">
        <v>0.02357666666666667</v>
      </c>
      <c r="P28" s="85">
        <v>0.01834</v>
      </c>
      <c r="Q28" s="85">
        <v>0.013103333333333333</v>
      </c>
      <c r="R28" s="85">
        <v>0.005866666666666666</v>
      </c>
      <c r="S28" s="85">
        <v>0.01834</v>
      </c>
      <c r="T28" s="85">
        <v>0.03081333333333333</v>
      </c>
      <c r="U28" s="85">
        <v>0.04328666666666667</v>
      </c>
    </row>
    <row r="29">
      <c r="A29" s="13" t="s">
        <v>86</v>
      </c>
      <c r="B29" s="14" t="s">
        <v>87</v>
      </c>
      <c r="C29" s="83">
        <v>0.19452799999999995</v>
      </c>
      <c r="D29" s="84">
        <v>0.0029725866666666678</v>
      </c>
      <c r="E29" s="83">
        <v>0.01326063333333333</v>
      </c>
      <c r="F29" s="85"/>
      <c r="G29" s="86">
        <f>C29/(((2100*(1+'Food waste'!N29)*(365/12)/(4*10^6)))*Population!C29)</f>
        <v>0.7416228621</v>
      </c>
      <c r="H29" s="85"/>
      <c r="I29" s="85"/>
      <c r="J29" s="85">
        <v>0.3630258333333333</v>
      </c>
      <c r="K29" s="85">
        <v>0.31965137499999996</v>
      </c>
      <c r="L29" s="85">
        <v>0.27627691666666665</v>
      </c>
      <c r="M29" s="85">
        <v>0.2329024583333333</v>
      </c>
      <c r="N29" s="85">
        <v>0.19452799999999995</v>
      </c>
      <c r="O29" s="85">
        <v>0.15615354166666662</v>
      </c>
      <c r="P29" s="85">
        <v>0.11810808333333328</v>
      </c>
      <c r="Q29" s="85">
        <v>0.08006262499999996</v>
      </c>
      <c r="R29" s="85">
        <v>0.03701716666666667</v>
      </c>
      <c r="S29" s="85">
        <v>0.11876608333333333</v>
      </c>
      <c r="T29" s="85">
        <v>0.20018599999999998</v>
      </c>
      <c r="U29" s="85">
        <v>0.2816059166666667</v>
      </c>
    </row>
    <row r="30">
      <c r="A30" s="13" t="s">
        <v>88</v>
      </c>
      <c r="B30" s="14" t="s">
        <v>89</v>
      </c>
      <c r="C30" s="83">
        <v>1.9355349166666669</v>
      </c>
      <c r="D30" s="84">
        <v>0.09278657333333333</v>
      </c>
      <c r="E30" s="83">
        <v>0.20347980499999999</v>
      </c>
      <c r="F30" s="85"/>
      <c r="G30" s="86">
        <f>C30/(((2100*(1+'Food waste'!N30)*(365/12)/(4*10^6)))*Population!C30)</f>
        <v>4.214583605</v>
      </c>
      <c r="H30" s="85"/>
      <c r="I30" s="85"/>
      <c r="J30" s="85">
        <v>1.2739052916666664</v>
      </c>
      <c r="K30" s="85">
        <v>1.3772049166666671</v>
      </c>
      <c r="L30" s="85">
        <v>1.747821416666667</v>
      </c>
      <c r="M30" s="85">
        <v>1.8085531666666672</v>
      </c>
      <c r="N30" s="85">
        <v>1.9355349166666669</v>
      </c>
      <c r="O30" s="85">
        <v>2.0625166666666668</v>
      </c>
      <c r="P30" s="85">
        <v>1.922181541666667</v>
      </c>
      <c r="Q30" s="85">
        <v>1.7581501666666668</v>
      </c>
      <c r="R30" s="85">
        <v>1.5278687916666667</v>
      </c>
      <c r="S30" s="85">
        <v>1.2975874166666668</v>
      </c>
      <c r="T30" s="85">
        <v>1.4008870416666663</v>
      </c>
      <c r="U30" s="85">
        <v>1.5041866666666663</v>
      </c>
    </row>
    <row r="31">
      <c r="A31" s="13" t="s">
        <v>90</v>
      </c>
      <c r="B31" s="14" t="s">
        <v>91</v>
      </c>
      <c r="C31" s="83">
        <v>511.7301498749998</v>
      </c>
      <c r="D31" s="84">
        <v>15.50399244666666</v>
      </c>
      <c r="E31" s="83">
        <v>53.62057595666668</v>
      </c>
      <c r="F31" s="85"/>
      <c r="G31" s="86">
        <f>C31/(((2100*(1+'Food waste'!N31)*(365/12)/(4*10^6)))*Population!C31)</f>
        <v>16.40625232</v>
      </c>
      <c r="H31" s="85"/>
      <c r="I31" s="85"/>
      <c r="J31" s="85">
        <v>679.6280833749998</v>
      </c>
      <c r="K31" s="85">
        <v>637.6535999999999</v>
      </c>
      <c r="L31" s="85">
        <v>595.6791166249998</v>
      </c>
      <c r="M31" s="85">
        <v>553.7046332499997</v>
      </c>
      <c r="N31" s="85">
        <v>511.7301498749998</v>
      </c>
      <c r="O31" s="85">
        <v>469.7556664999998</v>
      </c>
      <c r="P31" s="85">
        <v>487.7766862499997</v>
      </c>
      <c r="Q31" s="85">
        <v>505.7977059999998</v>
      </c>
      <c r="R31" s="85">
        <v>523.81872575</v>
      </c>
      <c r="S31" s="85">
        <v>607.7676924999998</v>
      </c>
      <c r="T31" s="85">
        <v>631.721156125</v>
      </c>
      <c r="U31" s="85">
        <v>655.6746197499998</v>
      </c>
    </row>
    <row r="32">
      <c r="A32" s="13" t="s">
        <v>92</v>
      </c>
      <c r="B32" s="14" t="s">
        <v>93</v>
      </c>
      <c r="C32" s="83">
        <v>4.146659708333333</v>
      </c>
      <c r="D32" s="84">
        <v>0.5461809066666667</v>
      </c>
      <c r="E32" s="83">
        <v>0.23093576666666665</v>
      </c>
      <c r="F32" s="85"/>
      <c r="G32" s="86">
        <f>C32/(((2100*(1+'Food waste'!N32)*(365/12)/(4*10^6)))*Population!C32)</f>
        <v>3.705014934</v>
      </c>
      <c r="H32" s="85"/>
      <c r="I32" s="85"/>
      <c r="J32" s="85">
        <v>5.158638041666667</v>
      </c>
      <c r="K32" s="85">
        <v>4.7327584583333335</v>
      </c>
      <c r="L32" s="85">
        <v>4.306878875000001</v>
      </c>
      <c r="M32" s="85">
        <v>4.226769291666667</v>
      </c>
      <c r="N32" s="85">
        <v>4.146659708333333</v>
      </c>
      <c r="O32" s="85">
        <v>4.066550125</v>
      </c>
      <c r="P32" s="85">
        <v>3.9881266666666675</v>
      </c>
      <c r="Q32" s="85">
        <v>3.5639332083333333</v>
      </c>
      <c r="R32" s="85">
        <v>3.13973975</v>
      </c>
      <c r="S32" s="85">
        <v>3.645728916666667</v>
      </c>
      <c r="T32" s="85">
        <v>4.150031958333333</v>
      </c>
      <c r="U32" s="85">
        <v>4.654334999999999</v>
      </c>
    </row>
    <row r="33">
      <c r="A33" s="13" t="s">
        <v>94</v>
      </c>
      <c r="B33" s="14" t="s">
        <v>95</v>
      </c>
      <c r="C33" s="83">
        <v>0.05018583333333333</v>
      </c>
      <c r="D33" s="84">
        <v>4.710666666666667E-4</v>
      </c>
      <c r="E33" s="83">
        <v>0.0025827999999999997</v>
      </c>
      <c r="F33" s="85"/>
      <c r="G33" s="86">
        <f>C33/(((2100*(1+'Food waste'!N33)*(365/12)/(4*10^6)))*Population!C33)</f>
        <v>0.5489733343</v>
      </c>
      <c r="H33" s="85"/>
      <c r="I33" s="85"/>
      <c r="J33" s="85">
        <v>0.060117500000000004</v>
      </c>
      <c r="K33" s="85">
        <v>0.053197083333333346</v>
      </c>
      <c r="L33" s="85">
        <v>0.046276666666666674</v>
      </c>
      <c r="M33" s="85">
        <v>0.03935625</v>
      </c>
      <c r="N33" s="85">
        <v>0.05018583333333333</v>
      </c>
      <c r="O33" s="85">
        <v>0.061015416666666676</v>
      </c>
      <c r="P33" s="85">
        <v>0.07184500000000002</v>
      </c>
      <c r="Q33" s="85">
        <v>0.08267458333333333</v>
      </c>
      <c r="R33" s="85">
        <v>0.07575416666666666</v>
      </c>
      <c r="S33" s="85">
        <v>0.07184499999999999</v>
      </c>
      <c r="T33" s="85">
        <v>0.06793583333333333</v>
      </c>
      <c r="U33" s="85">
        <v>0.06402666666666668</v>
      </c>
    </row>
    <row r="34">
      <c r="A34" s="13" t="s">
        <v>96</v>
      </c>
      <c r="B34" s="20" t="s">
        <v>97</v>
      </c>
      <c r="C34" s="83">
        <v>0.5394264583333327</v>
      </c>
      <c r="D34" s="84">
        <v>0.0431397</v>
      </c>
      <c r="E34" s="83">
        <v>0.03292696666666666</v>
      </c>
      <c r="F34" s="85"/>
      <c r="G34" s="86">
        <f>C34/(((2100*(1+'Food waste'!N34)*(365/12)/(4*10^6)))*Population!C34)</f>
        <v>0.3771728552</v>
      </c>
      <c r="H34" s="85"/>
      <c r="I34" s="85"/>
      <c r="J34" s="85">
        <v>1.2044864583333328</v>
      </c>
      <c r="K34" s="85">
        <v>1.0204308333333327</v>
      </c>
      <c r="L34" s="85">
        <v>0.8363752083333328</v>
      </c>
      <c r="M34" s="85">
        <v>0.6523195833333327</v>
      </c>
      <c r="N34" s="85">
        <v>0.5394264583333327</v>
      </c>
      <c r="O34" s="85">
        <v>0.4265333333333333</v>
      </c>
      <c r="P34" s="85">
        <v>0.7946445833333333</v>
      </c>
      <c r="Q34" s="85">
        <v>1.1627558333333332</v>
      </c>
      <c r="R34" s="85">
        <v>1.459704583333333</v>
      </c>
      <c r="S34" s="85">
        <v>1.756653333333333</v>
      </c>
      <c r="T34" s="85">
        <v>1.572597708333333</v>
      </c>
      <c r="U34" s="85">
        <v>1.3885420833333328</v>
      </c>
    </row>
    <row r="35">
      <c r="A35" s="13" t="s">
        <v>98</v>
      </c>
      <c r="B35" s="14" t="s">
        <v>99</v>
      </c>
      <c r="C35" s="83">
        <v>0.6848323333333335</v>
      </c>
      <c r="D35" s="84">
        <v>0.03596454666666667</v>
      </c>
      <c r="E35" s="83">
        <v>0.02876784</v>
      </c>
      <c r="F35" s="85"/>
      <c r="G35" s="86">
        <f>C35/(((2100*(1+'Food waste'!N35)*(365/12)/(4*10^6)))*Population!C35)</f>
        <v>5.763925642</v>
      </c>
      <c r="H35" s="85"/>
      <c r="I35" s="85"/>
      <c r="J35" s="85">
        <v>0.8730781666666667</v>
      </c>
      <c r="K35" s="85">
        <v>0.8260167083333335</v>
      </c>
      <c r="L35" s="85">
        <v>0.7789552500000002</v>
      </c>
      <c r="M35" s="85">
        <v>0.7318937916666669</v>
      </c>
      <c r="N35" s="85">
        <v>0.6848323333333335</v>
      </c>
      <c r="O35" s="85">
        <v>0.6377708750000002</v>
      </c>
      <c r="P35" s="85">
        <v>0.5907094166666668</v>
      </c>
      <c r="Q35" s="85">
        <v>0.5436479583333335</v>
      </c>
      <c r="R35" s="85">
        <v>0.4965865</v>
      </c>
      <c r="S35" s="85">
        <v>0.5907094166666668</v>
      </c>
      <c r="T35" s="85">
        <v>0.6848323333333335</v>
      </c>
      <c r="U35" s="85">
        <v>0.77895525</v>
      </c>
    </row>
    <row r="36">
      <c r="A36" s="13" t="s">
        <v>100</v>
      </c>
      <c r="B36" s="19" t="s">
        <v>101</v>
      </c>
      <c r="C36" s="83">
        <v>1.6701451666666662</v>
      </c>
      <c r="D36" s="84">
        <v>0.11827168</v>
      </c>
      <c r="E36" s="83">
        <v>0.11179197333333338</v>
      </c>
      <c r="F36" s="85"/>
      <c r="G36" s="86">
        <f>C36/(((2100*(1+'Food waste'!N36)*(365/12)/(4*10^6)))*Population!C36)</f>
        <v>3.560443005</v>
      </c>
      <c r="H36" s="85"/>
      <c r="I36" s="85"/>
      <c r="J36" s="85">
        <v>2.3748276666666666</v>
      </c>
      <c r="K36" s="85">
        <v>2.1865320416666667</v>
      </c>
      <c r="L36" s="85">
        <v>1.9982364166666666</v>
      </c>
      <c r="M36" s="85">
        <v>1.8099407916666663</v>
      </c>
      <c r="N36" s="85">
        <v>1.6701451666666662</v>
      </c>
      <c r="O36" s="85">
        <v>1.5303495416666666</v>
      </c>
      <c r="P36" s="85">
        <v>1.3905539166666667</v>
      </c>
      <c r="Q36" s="85">
        <v>1.2507582916666666</v>
      </c>
      <c r="R36" s="85">
        <v>1.0624626666666668</v>
      </c>
      <c r="S36" s="85">
        <v>1.3905539166666667</v>
      </c>
      <c r="T36" s="85">
        <v>1.7186451666666667</v>
      </c>
      <c r="U36" s="85">
        <v>2.0467364166666666</v>
      </c>
    </row>
    <row r="37">
      <c r="A37" s="13" t="s">
        <v>102</v>
      </c>
      <c r="B37" s="14" t="s">
        <v>103</v>
      </c>
      <c r="C37" s="83">
        <v>0.935625125</v>
      </c>
      <c r="D37" s="84">
        <v>0.017000723333333335</v>
      </c>
      <c r="E37" s="83">
        <v>0.01677446166666666</v>
      </c>
      <c r="F37" s="85"/>
      <c r="G37" s="86">
        <f>C37/(((2100*(1+'Food waste'!N37)*(365/12)/(4*10^6)))*Population!C37)</f>
        <v>5.172860621</v>
      </c>
      <c r="H37" s="85"/>
      <c r="I37" s="85"/>
      <c r="J37" s="85">
        <v>1.682602625</v>
      </c>
      <c r="K37" s="85">
        <v>1.49585825</v>
      </c>
      <c r="L37" s="85">
        <v>1.309113875</v>
      </c>
      <c r="M37" s="85">
        <v>1.1223694999999998</v>
      </c>
      <c r="N37" s="85">
        <v>0.935625125</v>
      </c>
      <c r="O37" s="85">
        <v>0.7488807499999999</v>
      </c>
      <c r="P37" s="85">
        <v>0.6308732499999998</v>
      </c>
      <c r="Q37" s="85">
        <v>0.5128657499999999</v>
      </c>
      <c r="R37" s="85">
        <v>0.39485825</v>
      </c>
      <c r="S37" s="85">
        <v>0.768347</v>
      </c>
      <c r="T37" s="85">
        <v>1.0730988750000001</v>
      </c>
      <c r="U37" s="85">
        <v>1.3778507500000001</v>
      </c>
    </row>
    <row r="38">
      <c r="A38" s="13" t="s">
        <v>104</v>
      </c>
      <c r="B38" s="14" t="s">
        <v>105</v>
      </c>
      <c r="C38" s="83">
        <v>0.041</v>
      </c>
      <c r="D38" s="84">
        <v>1.3120000000000002E-4</v>
      </c>
      <c r="E38" s="83">
        <v>0.0</v>
      </c>
      <c r="F38" s="85"/>
      <c r="G38" s="86">
        <f>C38/(((2100*(1+'Food waste'!N38)*(365/12)/(4*10^6)))*Population!C38)</f>
        <v>2.302599247</v>
      </c>
      <c r="H38" s="85"/>
      <c r="I38" s="85"/>
      <c r="J38" s="85">
        <v>0.041</v>
      </c>
      <c r="K38" s="85">
        <v>0.041</v>
      </c>
      <c r="L38" s="85">
        <v>0.041</v>
      </c>
      <c r="M38" s="85">
        <v>0.041</v>
      </c>
      <c r="N38" s="85">
        <v>0.041</v>
      </c>
      <c r="O38" s="85">
        <v>0.041</v>
      </c>
      <c r="P38" s="85">
        <v>0.041</v>
      </c>
      <c r="Q38" s="85">
        <v>0.041</v>
      </c>
      <c r="R38" s="85">
        <v>0.041</v>
      </c>
      <c r="S38" s="85">
        <v>0.041</v>
      </c>
      <c r="T38" s="85">
        <v>0.041</v>
      </c>
      <c r="U38" s="85">
        <v>0.041</v>
      </c>
    </row>
    <row r="39">
      <c r="A39" s="13" t="s">
        <v>106</v>
      </c>
      <c r="B39" s="14" t="s">
        <v>107</v>
      </c>
      <c r="C39" s="83">
        <v>0.7417227916666669</v>
      </c>
      <c r="D39" s="84">
        <v>0.03673291</v>
      </c>
      <c r="E39" s="83">
        <v>0.041284948333333314</v>
      </c>
      <c r="F39" s="85"/>
      <c r="G39" s="86">
        <f>C39/(((2100*(1+'Food waste'!N39)*(365/12)/(4*10^6)))*Population!C39)</f>
        <v>2.996692792</v>
      </c>
      <c r="H39" s="85"/>
      <c r="I39" s="85"/>
      <c r="J39" s="85">
        <v>1.0982419583333336</v>
      </c>
      <c r="K39" s="85">
        <v>1.0091121666666667</v>
      </c>
      <c r="L39" s="85">
        <v>0.919982375</v>
      </c>
      <c r="M39" s="85">
        <v>0.8308525833333336</v>
      </c>
      <c r="N39" s="85">
        <v>0.7417227916666669</v>
      </c>
      <c r="O39" s="85">
        <v>0.6525930000000001</v>
      </c>
      <c r="P39" s="85">
        <v>0.6916625833333334</v>
      </c>
      <c r="Q39" s="85">
        <v>0.7307321666666666</v>
      </c>
      <c r="R39" s="85">
        <v>0.7698017500000001</v>
      </c>
      <c r="S39" s="85">
        <v>0.9480613333333333</v>
      </c>
      <c r="T39" s="85">
        <v>0.9981215416666667</v>
      </c>
      <c r="U39" s="85">
        <v>1.0481817500000001</v>
      </c>
    </row>
    <row r="40">
      <c r="A40" s="13" t="s">
        <v>108</v>
      </c>
      <c r="B40" s="14" t="s">
        <v>109</v>
      </c>
      <c r="C40" s="83">
        <v>1.5737002083333334</v>
      </c>
      <c r="D40" s="84">
        <v>0.11625649999999998</v>
      </c>
      <c r="E40" s="83">
        <v>0.08159681333333337</v>
      </c>
      <c r="F40" s="85"/>
      <c r="G40" s="86">
        <f>C40/(((2100*(1+'Food waste'!N40)*(365/12)/(4*10^6)))*Population!C40)</f>
        <v>4.268991297</v>
      </c>
      <c r="H40" s="85"/>
      <c r="I40" s="85"/>
      <c r="J40" s="85">
        <v>1.6172660833333332</v>
      </c>
      <c r="K40" s="85">
        <v>1.385137583333333</v>
      </c>
      <c r="L40" s="85">
        <v>1.153009083333333</v>
      </c>
      <c r="M40" s="85">
        <v>1.1233193333333333</v>
      </c>
      <c r="N40" s="85">
        <v>1.5737002083333334</v>
      </c>
      <c r="O40" s="85">
        <v>2.0335028333333334</v>
      </c>
      <c r="P40" s="85">
        <v>2.497759833333333</v>
      </c>
      <c r="Q40" s="85">
        <v>2.759578083333333</v>
      </c>
      <c r="R40" s="85">
        <v>2.541325708333333</v>
      </c>
      <c r="S40" s="85">
        <v>2.313651583333333</v>
      </c>
      <c r="T40" s="85">
        <v>2.081523083333333</v>
      </c>
      <c r="U40" s="85">
        <v>1.8493945833333332</v>
      </c>
    </row>
    <row r="41">
      <c r="A41" s="13" t="s">
        <v>110</v>
      </c>
      <c r="B41" s="14" t="s">
        <v>111</v>
      </c>
      <c r="C41" s="83">
        <v>12.082859333333342</v>
      </c>
      <c r="D41" s="84">
        <v>0.591566</v>
      </c>
      <c r="E41" s="83">
        <v>1.2588060466666666</v>
      </c>
      <c r="F41" s="85"/>
      <c r="G41" s="86">
        <f>C41/(((2100*(1+'Food waste'!N41)*(365/12)/(4*10^6)))*Population!C41)</f>
        <v>5.633018</v>
      </c>
      <c r="H41" s="85"/>
      <c r="I41" s="85"/>
      <c r="J41" s="85">
        <v>18.147172666666673</v>
      </c>
      <c r="K41" s="85">
        <v>16.63695733333334</v>
      </c>
      <c r="L41" s="85">
        <v>15.126742000000004</v>
      </c>
      <c r="M41" s="85">
        <v>13.616526666666672</v>
      </c>
      <c r="N41" s="85">
        <v>12.082859333333342</v>
      </c>
      <c r="O41" s="85">
        <v>10.549192000000005</v>
      </c>
      <c r="P41" s="85">
        <v>10.718099666666673</v>
      </c>
      <c r="Q41" s="85">
        <v>10.887007333333338</v>
      </c>
      <c r="R41" s="85">
        <v>11.055915000000002</v>
      </c>
      <c r="S41" s="85">
        <v>14.09979766666667</v>
      </c>
      <c r="T41" s="85">
        <v>15.441105333333338</v>
      </c>
      <c r="U41" s="85">
        <v>16.805865</v>
      </c>
    </row>
    <row r="42">
      <c r="A42" s="13" t="s">
        <v>112</v>
      </c>
      <c r="B42" s="14" t="s">
        <v>113</v>
      </c>
      <c r="C42" s="83">
        <v>0.8543986666666669</v>
      </c>
      <c r="D42" s="84">
        <v>0.02146541333333334</v>
      </c>
      <c r="E42" s="83">
        <v>0.04550843999999999</v>
      </c>
      <c r="F42" s="85"/>
      <c r="G42" s="86">
        <f>C42/(((2100*(1+'Food waste'!N42)*(365/12)/(4*10^6)))*Population!C42)</f>
        <v>6.629362309</v>
      </c>
      <c r="H42" s="85"/>
      <c r="I42" s="85"/>
      <c r="J42" s="85">
        <v>1.3596778333333335</v>
      </c>
      <c r="K42" s="85">
        <v>1.233358041666667</v>
      </c>
      <c r="L42" s="85">
        <v>1.10703825</v>
      </c>
      <c r="M42" s="85">
        <v>0.9807184583333335</v>
      </c>
      <c r="N42" s="85">
        <v>0.8543986666666669</v>
      </c>
      <c r="O42" s="85">
        <v>0.7280788750000001</v>
      </c>
      <c r="P42" s="85">
        <v>0.6017590833333335</v>
      </c>
      <c r="Q42" s="85">
        <v>0.47543929166666676</v>
      </c>
      <c r="R42" s="85">
        <v>0.34911949999999997</v>
      </c>
      <c r="S42" s="85">
        <v>0.6017590833333334</v>
      </c>
      <c r="T42" s="85">
        <v>0.8543986666666668</v>
      </c>
      <c r="U42" s="85">
        <v>1.10703825</v>
      </c>
    </row>
    <row r="43">
      <c r="A43" s="13" t="s">
        <v>114</v>
      </c>
      <c r="B43" s="14" t="s">
        <v>115</v>
      </c>
      <c r="C43" s="83">
        <v>0.026810416666666684</v>
      </c>
      <c r="D43" s="84">
        <v>4.039999999999999E-4</v>
      </c>
      <c r="E43" s="83">
        <v>0.0028858999999999985</v>
      </c>
      <c r="F43" s="85"/>
      <c r="G43" s="86">
        <f>C43/(((2100*(1+'Food waste'!N43)*(365/12)/(4*10^6)))*Population!C43)</f>
        <v>0.4663695006</v>
      </c>
      <c r="H43" s="85"/>
      <c r="I43" s="85"/>
      <c r="J43" s="85">
        <v>0.058967083333333344</v>
      </c>
      <c r="K43" s="85">
        <v>0.05092791666666668</v>
      </c>
      <c r="L43" s="85">
        <v>0.04288875000000002</v>
      </c>
      <c r="M43" s="85">
        <v>0.034849583333333344</v>
      </c>
      <c r="N43" s="85">
        <v>0.026810416666666684</v>
      </c>
      <c r="O43" s="85">
        <v>0.018771250000000014</v>
      </c>
      <c r="P43" s="85">
        <v>0.016078333333333347</v>
      </c>
      <c r="Q43" s="85">
        <v>0.01338541666666668</v>
      </c>
      <c r="R43" s="85">
        <v>0.010692499999999999</v>
      </c>
      <c r="S43" s="85">
        <v>0.026770833333333334</v>
      </c>
      <c r="T43" s="85">
        <v>0.03750291666666667</v>
      </c>
      <c r="U43" s="85">
        <v>0.048235000000000014</v>
      </c>
    </row>
    <row r="44">
      <c r="A44" s="13" t="s">
        <v>116</v>
      </c>
      <c r="B44" s="14" t="s">
        <v>117</v>
      </c>
      <c r="C44" s="83">
        <v>0.163</v>
      </c>
      <c r="D44" s="84">
        <v>7.093333333333334E-4</v>
      </c>
      <c r="E44" s="83">
        <v>8.266666666666666E-4</v>
      </c>
      <c r="F44" s="85"/>
      <c r="G44" s="86">
        <f>C44/(((2100*(1+'Food waste'!N44)*(365/12)/(4*10^6)))*Population!C44)</f>
        <v>7.099337478</v>
      </c>
      <c r="H44" s="85"/>
      <c r="I44" s="85"/>
      <c r="J44" s="85">
        <v>0.22399999999999992</v>
      </c>
      <c r="K44" s="85">
        <v>0.16299999999999992</v>
      </c>
      <c r="L44" s="85">
        <v>0.10199999999999992</v>
      </c>
      <c r="M44" s="85">
        <v>0.041</v>
      </c>
      <c r="N44" s="85">
        <v>0.163</v>
      </c>
      <c r="O44" s="85">
        <v>0.285</v>
      </c>
      <c r="P44" s="85">
        <v>0.407</v>
      </c>
      <c r="Q44" s="85">
        <v>0.529</v>
      </c>
      <c r="R44" s="85">
        <v>0.4679999999999999</v>
      </c>
      <c r="S44" s="85">
        <v>0.4069999999999999</v>
      </c>
      <c r="T44" s="85">
        <v>0.3459999999999999</v>
      </c>
      <c r="U44" s="85">
        <v>0.28499999999999986</v>
      </c>
    </row>
    <row r="45">
      <c r="A45" s="13" t="s">
        <v>118</v>
      </c>
      <c r="B45" s="14" t="s">
        <v>119</v>
      </c>
      <c r="C45" s="83">
        <v>6.3233561666666676</v>
      </c>
      <c r="D45" s="84">
        <v>0.16759087999999997</v>
      </c>
      <c r="E45" s="83">
        <v>0.6801789333333332</v>
      </c>
      <c r="F45" s="85"/>
      <c r="G45" s="86">
        <f>C45/(((2100*(1+'Food waste'!N45)*(365/12)/(4*10^6)))*Population!C45)</f>
        <v>3.44333187</v>
      </c>
      <c r="H45" s="85"/>
      <c r="I45" s="85"/>
      <c r="J45" s="85">
        <v>10.601365833333332</v>
      </c>
      <c r="K45" s="85">
        <v>9.510488416666668</v>
      </c>
      <c r="L45" s="85">
        <v>8.419611000000002</v>
      </c>
      <c r="M45" s="85">
        <v>7.328733583333334</v>
      </c>
      <c r="N45" s="85">
        <v>6.3233561666666676</v>
      </c>
      <c r="O45" s="85">
        <v>5.31797875</v>
      </c>
      <c r="P45" s="85">
        <v>4.312601333333334</v>
      </c>
      <c r="Q45" s="85">
        <v>3.3072239166666666</v>
      </c>
      <c r="R45" s="85">
        <v>2.2163465</v>
      </c>
      <c r="S45" s="85">
        <v>4.312601333333333</v>
      </c>
      <c r="T45" s="85">
        <v>6.408856166666666</v>
      </c>
      <c r="U45" s="85">
        <v>8.505111</v>
      </c>
    </row>
    <row r="46">
      <c r="A46" s="13" t="s">
        <v>120</v>
      </c>
      <c r="B46" s="19" t="s">
        <v>121</v>
      </c>
      <c r="C46" s="83">
        <v>76.29526729166663</v>
      </c>
      <c r="D46" s="84">
        <v>3.667360006666667</v>
      </c>
      <c r="E46" s="83">
        <v>8.149431648333332</v>
      </c>
      <c r="F46" s="85"/>
      <c r="G46" s="86">
        <f>C46/(((2100*(1+'Food waste'!N46)*(365/12)/(4*10^6)))*Population!C46)</f>
        <v>5.651483581</v>
      </c>
      <c r="H46" s="85"/>
      <c r="I46" s="85"/>
      <c r="J46" s="85">
        <v>158.06075795833337</v>
      </c>
      <c r="K46" s="85">
        <v>137.61938529166667</v>
      </c>
      <c r="L46" s="85">
        <v>117.17801262499998</v>
      </c>
      <c r="M46" s="85">
        <v>96.73663995833331</v>
      </c>
      <c r="N46" s="85">
        <v>76.29526729166663</v>
      </c>
      <c r="O46" s="85">
        <v>55.853894625</v>
      </c>
      <c r="P46" s="85">
        <v>76.71869583333334</v>
      </c>
      <c r="Q46" s="85">
        <v>97.13593079166665</v>
      </c>
      <c r="R46" s="85">
        <v>118.44829825000001</v>
      </c>
      <c r="S46" s="85">
        <v>159.33104358333338</v>
      </c>
      <c r="T46" s="85">
        <v>158.90761504166667</v>
      </c>
      <c r="U46" s="85">
        <v>158.48418650000002</v>
      </c>
    </row>
    <row r="47">
      <c r="A47" s="13" t="s">
        <v>122</v>
      </c>
      <c r="B47" s="14" t="s">
        <v>123</v>
      </c>
      <c r="C47" s="83">
        <v>0.06505383333333332</v>
      </c>
      <c r="D47" s="84">
        <v>6.356266666666667E-4</v>
      </c>
      <c r="E47" s="83">
        <v>0.0039732</v>
      </c>
      <c r="F47" s="85"/>
      <c r="G47" s="86">
        <f>C47/(((2100*(1+'Food waste'!N47)*(365/12)/(4*10^6)))*Population!C47)</f>
        <v>3.354559949</v>
      </c>
      <c r="H47" s="85"/>
      <c r="I47" s="85"/>
      <c r="J47" s="85">
        <v>0.0824705</v>
      </c>
      <c r="K47" s="85">
        <v>0.06505383333333332</v>
      </c>
      <c r="L47" s="85">
        <v>0.04763716666666666</v>
      </c>
      <c r="M47" s="85">
        <v>0.0302205</v>
      </c>
      <c r="N47" s="85">
        <v>0.06505383333333332</v>
      </c>
      <c r="O47" s="85">
        <v>0.09988716666666665</v>
      </c>
      <c r="P47" s="85">
        <v>0.1347205</v>
      </c>
      <c r="Q47" s="85">
        <v>0.16955383333333332</v>
      </c>
      <c r="R47" s="85">
        <v>0.1521371666666667</v>
      </c>
      <c r="S47" s="85">
        <v>0.13472050000000002</v>
      </c>
      <c r="T47" s="85">
        <v>0.11730383333333334</v>
      </c>
      <c r="U47" s="85">
        <v>0.09988716666666667</v>
      </c>
    </row>
    <row r="48">
      <c r="A48" s="13" t="s">
        <v>124</v>
      </c>
      <c r="B48" s="14" t="s">
        <v>125</v>
      </c>
      <c r="C48" s="83">
        <v>0.012</v>
      </c>
      <c r="D48" s="84">
        <v>3.84E-5</v>
      </c>
      <c r="E48" s="83">
        <v>0.0</v>
      </c>
      <c r="F48" s="85"/>
      <c r="G48" s="86">
        <f>C48/(((2100*(1+'Food waste'!N48)*(365/12)/(4*10^6)))*Population!C48)</f>
        <v>0.2452269781</v>
      </c>
      <c r="H48" s="85"/>
      <c r="I48" s="85"/>
      <c r="J48" s="85">
        <v>0.0145</v>
      </c>
      <c r="K48" s="85">
        <v>0.012</v>
      </c>
      <c r="L48" s="85">
        <v>0.0095</v>
      </c>
      <c r="M48" s="85">
        <v>0.007</v>
      </c>
      <c r="N48" s="85">
        <v>0.012</v>
      </c>
      <c r="O48" s="85">
        <v>0.017</v>
      </c>
      <c r="P48" s="85">
        <v>0.022</v>
      </c>
      <c r="Q48" s="85">
        <v>0.027</v>
      </c>
      <c r="R48" s="85">
        <v>0.0245</v>
      </c>
      <c r="S48" s="85">
        <v>0.022</v>
      </c>
      <c r="T48" s="85">
        <v>0.0195</v>
      </c>
      <c r="U48" s="85">
        <v>0.017</v>
      </c>
    </row>
    <row r="49">
      <c r="A49" s="13" t="s">
        <v>126</v>
      </c>
      <c r="B49" s="19" t="s">
        <v>127</v>
      </c>
      <c r="C49" s="83">
        <v>0.06369333333333332</v>
      </c>
      <c r="D49" s="84">
        <v>0.0014121733333333334</v>
      </c>
      <c r="E49" s="83">
        <v>0.0025870533333333316</v>
      </c>
      <c r="F49" s="85"/>
      <c r="G49" s="86">
        <f>C49/(((2100*(1+'Food waste'!N49)*(365/12)/(4*10^6)))*Population!C49)</f>
        <v>1.650466765</v>
      </c>
      <c r="H49" s="85"/>
      <c r="I49" s="85"/>
      <c r="J49" s="85">
        <v>0.08066416666666666</v>
      </c>
      <c r="K49" s="85">
        <v>0.07642145833333333</v>
      </c>
      <c r="L49" s="85">
        <v>0.07217875</v>
      </c>
      <c r="M49" s="85">
        <v>0.06793604166666666</v>
      </c>
      <c r="N49" s="85">
        <v>0.06369333333333332</v>
      </c>
      <c r="O49" s="85">
        <v>0.059450624999999986</v>
      </c>
      <c r="P49" s="85">
        <v>0.05520791666666666</v>
      </c>
      <c r="Q49" s="85">
        <v>0.050965208333333324</v>
      </c>
      <c r="R49" s="85">
        <v>0.04672249999999999</v>
      </c>
      <c r="S49" s="85">
        <v>0.05520791666666666</v>
      </c>
      <c r="T49" s="85">
        <v>0.06369333333333332</v>
      </c>
      <c r="U49" s="85">
        <v>0.07217875000000001</v>
      </c>
    </row>
    <row r="50">
      <c r="A50" s="13" t="s">
        <v>128</v>
      </c>
      <c r="B50" s="14" t="s">
        <v>129</v>
      </c>
      <c r="C50" s="83">
        <v>0.17925949999999985</v>
      </c>
      <c r="D50" s="84">
        <v>0.0033298400000000014</v>
      </c>
      <c r="E50" s="83">
        <v>0.02090001166666665</v>
      </c>
      <c r="F50" s="85"/>
      <c r="G50" s="86">
        <f>C50/(((2100*(1+'Food waste'!N50)*(365/12)/(4*10^6)))*Population!C50)</f>
        <v>2.194285741</v>
      </c>
      <c r="H50" s="85"/>
      <c r="I50" s="85"/>
      <c r="J50" s="85">
        <v>0.2840974999999999</v>
      </c>
      <c r="K50" s="85">
        <v>0.2578879999999999</v>
      </c>
      <c r="L50" s="85">
        <v>0.23167849999999987</v>
      </c>
      <c r="M50" s="85">
        <v>0.20546899999999985</v>
      </c>
      <c r="N50" s="85">
        <v>0.17925949999999985</v>
      </c>
      <c r="O50" s="85">
        <v>0.15305000000000002</v>
      </c>
      <c r="P50" s="85">
        <v>0.20546899999999996</v>
      </c>
      <c r="Q50" s="85">
        <v>0.257888</v>
      </c>
      <c r="R50" s="85">
        <v>0.31030699999999994</v>
      </c>
      <c r="S50" s="85">
        <v>0.36272599999999994</v>
      </c>
      <c r="T50" s="85">
        <v>0.3365164999999999</v>
      </c>
      <c r="U50" s="85">
        <v>0.3103069999999999</v>
      </c>
    </row>
    <row r="51">
      <c r="A51" s="13" t="s">
        <v>130</v>
      </c>
      <c r="B51" s="14" t="s">
        <v>131</v>
      </c>
      <c r="C51" s="83">
        <v>1.1676947083333333</v>
      </c>
      <c r="D51" s="84">
        <v>0.13647780333333331</v>
      </c>
      <c r="E51" s="83">
        <v>0.07570135333333336</v>
      </c>
      <c r="F51" s="85"/>
      <c r="G51" s="86">
        <f>C51/(((2100*(1+'Food waste'!N51)*(365/12)/(4*10^6)))*Population!C51)</f>
        <v>2.096868719</v>
      </c>
      <c r="H51" s="85"/>
      <c r="I51" s="85"/>
      <c r="J51" s="85">
        <v>1.8850555416666666</v>
      </c>
      <c r="K51" s="85">
        <v>1.705715333333333</v>
      </c>
      <c r="L51" s="85">
        <v>1.526375125</v>
      </c>
      <c r="M51" s="85">
        <v>1.3470349166666664</v>
      </c>
      <c r="N51" s="85">
        <v>1.1676947083333333</v>
      </c>
      <c r="O51" s="85">
        <v>0.9883545000000002</v>
      </c>
      <c r="P51" s="85">
        <v>1.2421324166666667</v>
      </c>
      <c r="Q51" s="85">
        <v>1.4959103333333337</v>
      </c>
      <c r="R51" s="85">
        <v>1.7496882499999997</v>
      </c>
      <c r="S51" s="85">
        <v>2.1083686666666663</v>
      </c>
      <c r="T51" s="85">
        <v>2.033930958333333</v>
      </c>
      <c r="U51" s="85">
        <v>1.95949325</v>
      </c>
    </row>
    <row r="52">
      <c r="A52" s="13" t="s">
        <v>132</v>
      </c>
      <c r="B52" s="14" t="s">
        <v>133</v>
      </c>
      <c r="C52" s="83">
        <v>1.9801587499999993</v>
      </c>
      <c r="D52" s="84">
        <v>0.09076993333333333</v>
      </c>
      <c r="E52" s="83">
        <v>0.061483826666666665</v>
      </c>
      <c r="F52" s="85"/>
      <c r="G52" s="86">
        <f>C52/(((2100*(1+'Food waste'!N52)*(365/12)/(4*10^6)))*Population!C52)</f>
        <v>5.930834956</v>
      </c>
      <c r="H52" s="85"/>
      <c r="I52" s="85"/>
      <c r="J52" s="85">
        <v>3.4969177499999997</v>
      </c>
      <c r="K52" s="85">
        <v>3.1252542499999993</v>
      </c>
      <c r="L52" s="85">
        <v>2.74355575</v>
      </c>
      <c r="M52" s="85">
        <v>2.3618572499999995</v>
      </c>
      <c r="N52" s="85">
        <v>1.9801587499999993</v>
      </c>
      <c r="O52" s="85">
        <v>1.5984602499999994</v>
      </c>
      <c r="P52" s="85">
        <v>1.6343859999999992</v>
      </c>
      <c r="Q52" s="85">
        <v>1.670311749999999</v>
      </c>
      <c r="R52" s="85">
        <v>1.7062374999999996</v>
      </c>
      <c r="S52" s="85">
        <v>2.4595995</v>
      </c>
      <c r="T52" s="85">
        <v>2.80537225</v>
      </c>
      <c r="U52" s="85">
        <v>3.151145</v>
      </c>
    </row>
    <row r="53">
      <c r="A53" s="13" t="s">
        <v>134</v>
      </c>
      <c r="B53" s="14" t="s">
        <v>135</v>
      </c>
      <c r="C53" s="83">
        <v>0.936918166666667</v>
      </c>
      <c r="D53" s="84">
        <v>0.02703024</v>
      </c>
      <c r="E53" s="83">
        <v>0.07569307333333333</v>
      </c>
      <c r="F53" s="85"/>
      <c r="G53" s="86">
        <f>C53/(((2100*(1+'Food waste'!N53)*(365/12)/(4*10^6)))*Population!C53)</f>
        <v>4.467593725</v>
      </c>
      <c r="H53" s="85"/>
      <c r="I53" s="85"/>
      <c r="J53" s="85">
        <v>1.5862323333333337</v>
      </c>
      <c r="K53" s="85">
        <v>1.423903791666667</v>
      </c>
      <c r="L53" s="85">
        <v>1.2615752500000004</v>
      </c>
      <c r="M53" s="85">
        <v>1.0992467083333335</v>
      </c>
      <c r="N53" s="85">
        <v>0.936918166666667</v>
      </c>
      <c r="O53" s="85">
        <v>0.7745896250000004</v>
      </c>
      <c r="P53" s="85">
        <v>0.6122610833333337</v>
      </c>
      <c r="Q53" s="85">
        <v>0.449932541666667</v>
      </c>
      <c r="R53" s="85">
        <v>0.287604</v>
      </c>
      <c r="S53" s="85">
        <v>0.6122610833333333</v>
      </c>
      <c r="T53" s="85">
        <v>0.9369181666666668</v>
      </c>
      <c r="U53" s="85">
        <v>1.2615752500000004</v>
      </c>
    </row>
    <row r="54">
      <c r="A54" s="13" t="s">
        <v>136</v>
      </c>
      <c r="B54" s="14" t="s">
        <v>137</v>
      </c>
      <c r="C54" s="83">
        <v>0.03996416666666665</v>
      </c>
      <c r="D54" s="84">
        <v>3.1628000000000006E-4</v>
      </c>
      <c r="E54" s="83">
        <v>0.0031214933333333344</v>
      </c>
      <c r="F54" s="85"/>
      <c r="G54" s="86">
        <f>C54/(((2100*(1+'Food waste'!N54)*(365/12)/(4*10^6)))*Population!C54)</f>
        <v>1.271672228</v>
      </c>
      <c r="H54" s="85"/>
      <c r="I54" s="85"/>
      <c r="J54" s="85">
        <v>0.07149583333333333</v>
      </c>
      <c r="K54" s="85">
        <v>0.06361291666666666</v>
      </c>
      <c r="L54" s="85">
        <v>0.05572999999999999</v>
      </c>
      <c r="M54" s="85">
        <v>0.04784708333333332</v>
      </c>
      <c r="N54" s="85">
        <v>0.03996416666666665</v>
      </c>
      <c r="O54" s="85">
        <v>0.032081249999999985</v>
      </c>
      <c r="P54" s="85">
        <v>0.024198333333333325</v>
      </c>
      <c r="Q54" s="85">
        <v>0.01631541666666666</v>
      </c>
      <c r="R54" s="85">
        <v>0.0084325</v>
      </c>
      <c r="S54" s="85">
        <v>0.024198333333333336</v>
      </c>
      <c r="T54" s="85">
        <v>0.039964166666666655</v>
      </c>
      <c r="U54" s="85">
        <v>0.05572999999999999</v>
      </c>
    </row>
    <row r="55">
      <c r="A55" s="13" t="s">
        <v>138</v>
      </c>
      <c r="B55" s="14" t="s">
        <v>139</v>
      </c>
      <c r="C55" s="83">
        <v>0.39464383333333325</v>
      </c>
      <c r="D55" s="84">
        <v>0.0028154000000000005</v>
      </c>
      <c r="E55" s="83">
        <v>0.027048546666666663</v>
      </c>
      <c r="F55" s="85"/>
      <c r="G55" s="86">
        <f>C55/(((2100*(1+'Food waste'!N55)*(365/12)/(4*10^6)))*Population!C55)</f>
        <v>23.38721099</v>
      </c>
      <c r="H55" s="85"/>
      <c r="I55" s="85"/>
      <c r="J55" s="85">
        <v>0.22711779166666668</v>
      </c>
      <c r="K55" s="85">
        <v>0.3035563333333333</v>
      </c>
      <c r="L55" s="85">
        <v>0.37999487499999995</v>
      </c>
      <c r="M55" s="85">
        <v>0.45643341666666665</v>
      </c>
      <c r="N55" s="85">
        <v>0.39464383333333325</v>
      </c>
      <c r="O55" s="85">
        <v>0.3328542499999999</v>
      </c>
      <c r="P55" s="85">
        <v>0.27106466666666656</v>
      </c>
      <c r="Q55" s="85">
        <v>0.20927508333333322</v>
      </c>
      <c r="R55" s="85">
        <v>0.14748549999999985</v>
      </c>
      <c r="S55" s="85">
        <v>0.13283654166666653</v>
      </c>
      <c r="T55" s="85">
        <v>0.1181875833333332</v>
      </c>
      <c r="U55" s="85">
        <v>0.24176675</v>
      </c>
    </row>
    <row r="56">
      <c r="A56" s="13" t="s">
        <v>140</v>
      </c>
      <c r="B56" s="14" t="s">
        <v>141</v>
      </c>
      <c r="C56" s="83">
        <v>0.17529241666666667</v>
      </c>
      <c r="D56" s="84">
        <v>0.0228394</v>
      </c>
      <c r="E56" s="83">
        <v>0.007334968333333336</v>
      </c>
      <c r="F56" s="85"/>
      <c r="G56" s="86">
        <f>C56/(((2100*(1+'Food waste'!N56)*(365/12)/(4*10^6)))*Population!C56)</f>
        <v>0.9626997718</v>
      </c>
      <c r="H56" s="85"/>
      <c r="I56" s="85"/>
      <c r="J56" s="85">
        <v>0.27054408333333335</v>
      </c>
      <c r="K56" s="85">
        <v>0.24673116666666667</v>
      </c>
      <c r="L56" s="85">
        <v>0.22291825</v>
      </c>
      <c r="M56" s="85">
        <v>0.19910533333333333</v>
      </c>
      <c r="N56" s="85">
        <v>0.17529241666666667</v>
      </c>
      <c r="O56" s="85">
        <v>0.1514795</v>
      </c>
      <c r="P56" s="85">
        <v>0.19910533333333333</v>
      </c>
      <c r="Q56" s="85">
        <v>0.24673116666666667</v>
      </c>
      <c r="R56" s="85">
        <v>0.294357</v>
      </c>
      <c r="S56" s="85">
        <v>0.34198283333333335</v>
      </c>
      <c r="T56" s="85">
        <v>0.31816991666666666</v>
      </c>
      <c r="U56" s="85">
        <v>0.294357</v>
      </c>
    </row>
    <row r="57">
      <c r="A57" s="13" t="s">
        <v>142</v>
      </c>
      <c r="B57" s="14" t="s">
        <v>143</v>
      </c>
      <c r="C57" s="83">
        <v>0.8884066666666668</v>
      </c>
      <c r="D57" s="84">
        <v>0.11756937333333331</v>
      </c>
      <c r="E57" s="83">
        <v>0.017702219999999998</v>
      </c>
      <c r="F57" s="85"/>
      <c r="G57" s="86">
        <f>C57/(((2100*(1+'Food waste'!N57)*(365/12)/(4*10^6)))*Population!C57)</f>
        <v>4.937925931</v>
      </c>
      <c r="H57" s="85"/>
      <c r="I57" s="85"/>
      <c r="J57" s="85">
        <v>1.2225933333333334</v>
      </c>
      <c r="K57" s="85">
        <v>1.1390466666666668</v>
      </c>
      <c r="L57" s="85">
        <v>1.0555</v>
      </c>
      <c r="M57" s="85">
        <v>0.9719533333333334</v>
      </c>
      <c r="N57" s="85">
        <v>0.8884066666666668</v>
      </c>
      <c r="O57" s="85">
        <v>0.80486</v>
      </c>
      <c r="P57" s="85">
        <v>0.8280758333333333</v>
      </c>
      <c r="Q57" s="85">
        <v>0.8512916666666667</v>
      </c>
      <c r="R57" s="85">
        <v>0.8745075000000001</v>
      </c>
      <c r="S57" s="85">
        <v>1.041600833333333</v>
      </c>
      <c r="T57" s="85">
        <v>1.1019316666666665</v>
      </c>
      <c r="U57" s="85">
        <v>1.1622625</v>
      </c>
    </row>
    <row r="58">
      <c r="A58" s="13" t="s">
        <v>144</v>
      </c>
      <c r="B58" s="14" t="s">
        <v>145</v>
      </c>
      <c r="C58" s="83">
        <v>128.55081466666664</v>
      </c>
      <c r="D58" s="84">
        <v>4.115823026666667</v>
      </c>
      <c r="E58" s="83">
        <v>13.296375293333332</v>
      </c>
      <c r="F58" s="85"/>
      <c r="G58" s="86">
        <f>C58/(((2100*(1+'Food waste'!N58)*(365/12)/(4*10^6)))*Population!C58)</f>
        <v>4.956892475</v>
      </c>
      <c r="H58" s="85"/>
      <c r="I58" s="85"/>
      <c r="J58" s="85">
        <v>162.7256830833333</v>
      </c>
      <c r="K58" s="85">
        <v>148.79660704166662</v>
      </c>
      <c r="L58" s="85">
        <v>128.97697849999997</v>
      </c>
      <c r="M58" s="85">
        <v>128.7638965833333</v>
      </c>
      <c r="N58" s="85">
        <v>128.55081466666664</v>
      </c>
      <c r="O58" s="85">
        <v>128.33773274999996</v>
      </c>
      <c r="P58" s="85">
        <v>128.12465083333328</v>
      </c>
      <c r="Q58" s="85">
        <v>108.3050222916666</v>
      </c>
      <c r="R58" s="85">
        <v>88.48539374999996</v>
      </c>
      <c r="S58" s="85">
        <v>102.62755170833331</v>
      </c>
      <c r="T58" s="85">
        <v>122.66026216666664</v>
      </c>
      <c r="U58" s="85">
        <v>142.69297262499995</v>
      </c>
    </row>
    <row r="59">
      <c r="A59" s="13" t="s">
        <v>146</v>
      </c>
      <c r="B59" s="14" t="s">
        <v>147</v>
      </c>
      <c r="C59" s="83">
        <v>30.98670966666667</v>
      </c>
      <c r="D59" s="84">
        <v>4.161300520000001</v>
      </c>
      <c r="E59" s="83">
        <v>1.8480933533333332</v>
      </c>
      <c r="F59" s="85"/>
      <c r="G59" s="86">
        <f>C59/(((2100*(1+'Food waste'!N59)*(365/12)/(4*10^6)))*Population!C59)</f>
        <v>5.373486428</v>
      </c>
      <c r="H59" s="85"/>
      <c r="I59" s="85"/>
      <c r="J59" s="85">
        <v>21.37790508333333</v>
      </c>
      <c r="K59" s="85">
        <v>25.642774666666664</v>
      </c>
      <c r="L59" s="85">
        <v>29.907644249999997</v>
      </c>
      <c r="M59" s="85">
        <v>34.17251383333334</v>
      </c>
      <c r="N59" s="85">
        <v>30.98670966666667</v>
      </c>
      <c r="O59" s="85">
        <v>27.800905500000002</v>
      </c>
      <c r="P59" s="85">
        <v>24.615101333333335</v>
      </c>
      <c r="Q59" s="85">
        <v>21.42929716666667</v>
      </c>
      <c r="R59" s="85">
        <v>17.714743000000002</v>
      </c>
      <c r="S59" s="85">
        <v>16.635677583333337</v>
      </c>
      <c r="T59" s="85">
        <v>15.55661216666667</v>
      </c>
      <c r="U59" s="85">
        <v>22.4569705</v>
      </c>
    </row>
    <row r="60">
      <c r="A60" s="13" t="s">
        <v>148</v>
      </c>
      <c r="B60" s="19" t="s">
        <v>149</v>
      </c>
      <c r="C60" s="83">
        <v>16.8899595</v>
      </c>
      <c r="D60" s="84">
        <v>0.7509007866666667</v>
      </c>
      <c r="E60" s="83">
        <v>2.5425981666666666</v>
      </c>
      <c r="F60" s="85"/>
      <c r="G60" s="86">
        <f>C60/(((2100*(1+'Food waste'!N60)*(365/12)/(4*10^6)))*Population!C60)</f>
        <v>9.469070483</v>
      </c>
      <c r="H60" s="85"/>
      <c r="I60" s="85"/>
      <c r="J60" s="85">
        <v>17.430244499999997</v>
      </c>
      <c r="K60" s="85">
        <v>15.845516999999997</v>
      </c>
      <c r="L60" s="85">
        <v>14.260789500000001</v>
      </c>
      <c r="M60" s="85">
        <v>15.575374499999999</v>
      </c>
      <c r="N60" s="85">
        <v>16.8899595</v>
      </c>
      <c r="O60" s="85">
        <v>18.2045445</v>
      </c>
      <c r="P60" s="85">
        <v>20.2241855</v>
      </c>
      <c r="Q60" s="85">
        <v>19.344514</v>
      </c>
      <c r="R60" s="85">
        <v>18.4648425</v>
      </c>
      <c r="S60" s="85">
        <v>18.734985</v>
      </c>
      <c r="T60" s="85">
        <v>18.3000715</v>
      </c>
      <c r="U60" s="85">
        <v>17.865158</v>
      </c>
    </row>
    <row r="61">
      <c r="A61" s="13" t="s">
        <v>150</v>
      </c>
      <c r="B61" s="14" t="s">
        <v>151</v>
      </c>
      <c r="C61" s="83">
        <v>1.848248833333333</v>
      </c>
      <c r="D61" s="84">
        <v>0.17718330333333332</v>
      </c>
      <c r="E61" s="83">
        <v>0.2214229216666668</v>
      </c>
      <c r="F61" s="85"/>
      <c r="G61" s="86">
        <f>C61/(((2100*(1+'Food waste'!N61)*(365/12)/(4*10^6)))*Population!C61)</f>
        <v>2.230500411</v>
      </c>
      <c r="H61" s="85"/>
      <c r="I61" s="85"/>
      <c r="J61" s="85">
        <v>3.3504521666666656</v>
      </c>
      <c r="K61" s="85">
        <v>2.9749013333333325</v>
      </c>
      <c r="L61" s="85">
        <v>2.599350499999999</v>
      </c>
      <c r="M61" s="85">
        <v>2.223799666666666</v>
      </c>
      <c r="N61" s="85">
        <v>1.848248833333333</v>
      </c>
      <c r="O61" s="85">
        <v>1.472698</v>
      </c>
      <c r="P61" s="85">
        <v>2.1955771666666664</v>
      </c>
      <c r="Q61" s="85">
        <v>2.918456333333333</v>
      </c>
      <c r="R61" s="85">
        <v>3.6413355</v>
      </c>
      <c r="S61" s="85">
        <v>4.392437166666666</v>
      </c>
      <c r="T61" s="85">
        <v>4.045108833333332</v>
      </c>
      <c r="U61" s="85">
        <v>3.697780499999999</v>
      </c>
    </row>
    <row r="62">
      <c r="A62" s="13" t="s">
        <v>152</v>
      </c>
      <c r="B62" s="14" t="s">
        <v>153</v>
      </c>
      <c r="C62" s="83">
        <v>0.7598590833333335</v>
      </c>
      <c r="D62" s="84">
        <v>0.05310698666666667</v>
      </c>
      <c r="E62" s="83">
        <v>0.09363961333333329</v>
      </c>
      <c r="F62" s="85"/>
      <c r="G62" s="86">
        <f>C62/(((2100*(1+'Food waste'!N62)*(365/12)/(4*10^6)))*Population!C62)</f>
        <v>3.178695485</v>
      </c>
      <c r="H62" s="85"/>
      <c r="I62" s="85"/>
      <c r="J62" s="85">
        <v>0.7962434166666668</v>
      </c>
      <c r="K62" s="85">
        <v>0.7871473333333334</v>
      </c>
      <c r="L62" s="85">
        <v>0.7780512500000002</v>
      </c>
      <c r="M62" s="85">
        <v>0.7689551666666669</v>
      </c>
      <c r="N62" s="85">
        <v>0.7598590833333335</v>
      </c>
      <c r="O62" s="85">
        <v>0.7507630000000001</v>
      </c>
      <c r="P62" s="85">
        <v>0.7660951666666667</v>
      </c>
      <c r="Q62" s="85">
        <v>0.7814273333333334</v>
      </c>
      <c r="R62" s="85">
        <v>0.7967595000000001</v>
      </c>
      <c r="S62" s="85">
        <v>0.8149516666666667</v>
      </c>
      <c r="T62" s="85">
        <v>0.8087155833333334</v>
      </c>
      <c r="U62" s="85">
        <v>0.8024795000000001</v>
      </c>
    </row>
    <row r="63">
      <c r="A63" s="13" t="s">
        <v>154</v>
      </c>
      <c r="B63" s="14" t="s">
        <v>155</v>
      </c>
      <c r="C63" s="83">
        <v>0.042215333333333334</v>
      </c>
      <c r="D63" s="84">
        <v>0.0030798133333333334</v>
      </c>
      <c r="E63" s="83">
        <v>9.589333333333334E-4</v>
      </c>
      <c r="F63" s="85"/>
      <c r="G63" s="86">
        <f>C63/(((2100*(1+'Food waste'!N63)*(365/12)/(4*10^6)))*Population!C63)</f>
        <v>0.7025683686</v>
      </c>
      <c r="H63" s="85"/>
      <c r="I63" s="85"/>
      <c r="J63" s="85">
        <v>0.051956166666666664</v>
      </c>
      <c r="K63" s="85">
        <v>0.04280845833333333</v>
      </c>
      <c r="L63" s="85">
        <v>0.033660749999999996</v>
      </c>
      <c r="M63" s="85">
        <v>0.024513041666666673</v>
      </c>
      <c r="N63" s="85">
        <v>0.042215333333333334</v>
      </c>
      <c r="O63" s="85">
        <v>0.059917625</v>
      </c>
      <c r="P63" s="85">
        <v>0.07761991666666666</v>
      </c>
      <c r="Q63" s="85">
        <v>0.09532220833333335</v>
      </c>
      <c r="R63" s="85">
        <v>0.08617450000000001</v>
      </c>
      <c r="S63" s="85">
        <v>0.07761991666666666</v>
      </c>
      <c r="T63" s="85">
        <v>0.06906533333333334</v>
      </c>
      <c r="U63" s="85">
        <v>0.06051075</v>
      </c>
    </row>
    <row r="64">
      <c r="A64" s="13" t="s">
        <v>156</v>
      </c>
      <c r="B64" s="14" t="s">
        <v>157</v>
      </c>
      <c r="C64" s="83">
        <v>8.916664500000003</v>
      </c>
      <c r="D64" s="84">
        <v>0.2433319333333334</v>
      </c>
      <c r="E64" s="83">
        <v>0.8340678266666668</v>
      </c>
      <c r="F64" s="85"/>
      <c r="G64" s="86">
        <f>C64/(((2100*(1+'Food waste'!N64)*(365/12)/(4*10^6)))*Population!C64)</f>
        <v>2.726066539</v>
      </c>
      <c r="H64" s="85"/>
      <c r="I64" s="85"/>
      <c r="J64" s="85">
        <v>9.960206333333334</v>
      </c>
      <c r="K64" s="85">
        <v>10.958893374999999</v>
      </c>
      <c r="L64" s="85">
        <v>10.212400416666668</v>
      </c>
      <c r="M64" s="85">
        <v>9.465907458333335</v>
      </c>
      <c r="N64" s="85">
        <v>8.916664500000003</v>
      </c>
      <c r="O64" s="85">
        <v>8.36742154166667</v>
      </c>
      <c r="P64" s="85">
        <v>8.010808083333336</v>
      </c>
      <c r="Q64" s="85">
        <v>7.6541946250000015</v>
      </c>
      <c r="R64" s="85">
        <v>7.10033116666667</v>
      </c>
      <c r="S64" s="85">
        <v>6.650887083333334</v>
      </c>
      <c r="T64" s="85">
        <v>7.7539935</v>
      </c>
      <c r="U64" s="85">
        <v>8.857099916666668</v>
      </c>
    </row>
    <row r="65">
      <c r="A65" s="13" t="s">
        <v>158</v>
      </c>
      <c r="B65" s="14" t="s">
        <v>159</v>
      </c>
      <c r="C65" s="83">
        <v>0.9255999583333335</v>
      </c>
      <c r="D65" s="84">
        <v>0.056764593333333335</v>
      </c>
      <c r="E65" s="83">
        <v>0.11870955166666675</v>
      </c>
      <c r="F65" s="85"/>
      <c r="G65" s="86">
        <f>C65/(((2100*(1+'Food waste'!N65)*(365/12)/(4*10^6)))*Population!C65)</f>
        <v>4.444723075</v>
      </c>
      <c r="H65" s="85"/>
      <c r="I65" s="85"/>
      <c r="J65" s="85">
        <v>0.9422807916666668</v>
      </c>
      <c r="K65" s="85">
        <v>0.9381105833333334</v>
      </c>
      <c r="L65" s="85">
        <v>0.9339403750000002</v>
      </c>
      <c r="M65" s="85">
        <v>0.9297701666666668</v>
      </c>
      <c r="N65" s="85">
        <v>0.9255999583333335</v>
      </c>
      <c r="O65" s="85">
        <v>0.9214297499999999</v>
      </c>
      <c r="P65" s="85">
        <v>0.9274889166666667</v>
      </c>
      <c r="Q65" s="85">
        <v>0.9335480833333334</v>
      </c>
      <c r="R65" s="85">
        <v>0.93960725</v>
      </c>
      <c r="S65" s="85">
        <v>0.9479476666666669</v>
      </c>
      <c r="T65" s="85">
        <v>0.9460587083333334</v>
      </c>
      <c r="U65" s="85">
        <v>0.9441697500000001</v>
      </c>
    </row>
    <row r="66">
      <c r="A66" s="13" t="s">
        <v>160</v>
      </c>
      <c r="B66" s="14" t="s">
        <v>161</v>
      </c>
      <c r="C66" s="83">
        <v>9.14457929166667</v>
      </c>
      <c r="D66" s="84">
        <v>0.2637189566666668</v>
      </c>
      <c r="E66" s="83">
        <v>1.5945084566666667</v>
      </c>
      <c r="F66" s="85"/>
      <c r="G66" s="86">
        <f>C66/(((2100*(1+'Food waste'!N66)*(365/12)/(4*10^6)))*Population!C66)</f>
        <v>20.10979467</v>
      </c>
      <c r="H66" s="85"/>
      <c r="I66" s="85"/>
      <c r="J66" s="85">
        <v>14.050832208333333</v>
      </c>
      <c r="K66" s="85">
        <v>12.83882866666667</v>
      </c>
      <c r="L66" s="85">
        <v>11.626825125000003</v>
      </c>
      <c r="M66" s="85">
        <v>10.414821583333337</v>
      </c>
      <c r="N66" s="85">
        <v>9.14457929166667</v>
      </c>
      <c r="O66" s="85">
        <v>7.874337000000003</v>
      </c>
      <c r="P66" s="85">
        <v>7.4639250833333355</v>
      </c>
      <c r="Q66" s="85">
        <v>4.155105416666667</v>
      </c>
      <c r="R66" s="85">
        <v>6.63735125</v>
      </c>
      <c r="S66" s="85">
        <v>9.119597083333332</v>
      </c>
      <c r="T66" s="85">
        <v>10.742012541666666</v>
      </c>
      <c r="U66" s="85">
        <v>12.428416749999998</v>
      </c>
    </row>
    <row r="67">
      <c r="A67" s="13" t="s">
        <v>162</v>
      </c>
      <c r="B67" s="14" t="s">
        <v>163</v>
      </c>
      <c r="C67" s="83">
        <v>1.2652480833333337</v>
      </c>
      <c r="D67" s="84">
        <v>0.12149528999999998</v>
      </c>
      <c r="E67" s="83">
        <v>0.06868433166666671</v>
      </c>
      <c r="F67" s="85"/>
      <c r="G67" s="86">
        <f>C67/(((2100*(1+'Food waste'!N67)*(365/12)/(4*10^6)))*Population!C67)</f>
        <v>1.380643872</v>
      </c>
      <c r="H67" s="85"/>
      <c r="I67" s="85"/>
      <c r="J67" s="85">
        <v>2.500632416666667</v>
      </c>
      <c r="K67" s="85">
        <v>2.1595363333333335</v>
      </c>
      <c r="L67" s="85">
        <v>1.81844025</v>
      </c>
      <c r="M67" s="85">
        <v>1.4773441666666667</v>
      </c>
      <c r="N67" s="85">
        <v>1.2652480833333337</v>
      </c>
      <c r="O67" s="85">
        <v>1.053152</v>
      </c>
      <c r="P67" s="85">
        <v>1.7200791666666664</v>
      </c>
      <c r="Q67" s="85">
        <v>2.3870063333333333</v>
      </c>
      <c r="R67" s="85">
        <v>2.9249335000000003</v>
      </c>
      <c r="S67" s="85">
        <v>3.4781256666666667</v>
      </c>
      <c r="T67" s="85">
        <v>3.152294583333333</v>
      </c>
      <c r="U67" s="85">
        <v>2.8264635000000005</v>
      </c>
    </row>
    <row r="68">
      <c r="A68" s="13" t="s">
        <v>164</v>
      </c>
      <c r="B68" s="19" t="s">
        <v>165</v>
      </c>
      <c r="C68" s="83">
        <v>0.8445231250000005</v>
      </c>
      <c r="D68" s="84">
        <v>0.059446483333333335</v>
      </c>
      <c r="E68" s="83">
        <v>0.08703267333333331</v>
      </c>
      <c r="F68" s="85"/>
      <c r="G68" s="86">
        <f>C68/(((2100*(1+'Food waste'!N68)*(365/12)/(4*10^6)))*Population!C68)</f>
        <v>2.051529066</v>
      </c>
      <c r="H68" s="85"/>
      <c r="I68" s="85"/>
      <c r="J68" s="85">
        <v>1.0144488750000002</v>
      </c>
      <c r="K68" s="85">
        <v>1.0631802500000003</v>
      </c>
      <c r="L68" s="85">
        <v>1.1119116250000005</v>
      </c>
      <c r="M68" s="85">
        <v>1.1606430000000005</v>
      </c>
      <c r="N68" s="85">
        <v>0.8445231250000005</v>
      </c>
      <c r="O68" s="85">
        <v>0.5284032500000002</v>
      </c>
      <c r="P68" s="85">
        <v>0.7337977500000001</v>
      </c>
      <c r="Q68" s="85">
        <v>0.9391922500000002</v>
      </c>
      <c r="R68" s="85">
        <v>1.14458675</v>
      </c>
      <c r="S68" s="85">
        <v>1.4119752500000002</v>
      </c>
      <c r="T68" s="85">
        <v>1.1578493750000003</v>
      </c>
      <c r="U68" s="85">
        <v>1.26857475</v>
      </c>
    </row>
    <row r="69">
      <c r="A69" s="13" t="s">
        <v>166</v>
      </c>
      <c r="B69" s="19" t="s">
        <v>167</v>
      </c>
      <c r="C69" s="83">
        <v>6.671020750000002</v>
      </c>
      <c r="D69" s="84">
        <v>0.23053203000000003</v>
      </c>
      <c r="E69" s="83">
        <v>0.6170401816666669</v>
      </c>
      <c r="F69" s="85"/>
      <c r="G69" s="86">
        <f>C69/(((2100*(1+'Food waste'!N69)*(365/12)/(4*10^6)))*Population!C69)</f>
        <v>4.953323985</v>
      </c>
      <c r="H69" s="85"/>
      <c r="I69" s="85"/>
      <c r="J69" s="85">
        <v>7.0800562083333345</v>
      </c>
      <c r="K69" s="85">
        <v>7.6635575000000005</v>
      </c>
      <c r="L69" s="85">
        <v>7.332711916666668</v>
      </c>
      <c r="M69" s="85">
        <v>7.001866333333334</v>
      </c>
      <c r="N69" s="85">
        <v>6.671020750000002</v>
      </c>
      <c r="O69" s="85">
        <v>6.340175166666668</v>
      </c>
      <c r="P69" s="85">
        <v>6.015539458333335</v>
      </c>
      <c r="Q69" s="85">
        <v>5.690903750000001</v>
      </c>
      <c r="R69" s="85">
        <v>5.366268041666669</v>
      </c>
      <c r="S69" s="85">
        <v>5.113612333333333</v>
      </c>
      <c r="T69" s="85">
        <v>5.769093624999999</v>
      </c>
      <c r="U69" s="85">
        <v>6.424574916666667</v>
      </c>
    </row>
    <row r="70">
      <c r="A70" s="13" t="s">
        <v>168</v>
      </c>
      <c r="B70" s="14" t="s">
        <v>169</v>
      </c>
      <c r="C70" s="83">
        <v>0.025963499999999997</v>
      </c>
      <c r="D70" s="84">
        <v>0.0016296</v>
      </c>
      <c r="E70" s="83">
        <v>8.060000000000001E-4</v>
      </c>
      <c r="F70" s="85"/>
      <c r="G70" s="86">
        <f>C70/(((2100*(1+'Food waste'!N70)*(365/12)/(4*10^6)))*Population!C70)</f>
        <v>0.2269391674</v>
      </c>
      <c r="H70" s="85"/>
      <c r="I70" s="85"/>
      <c r="J70" s="85">
        <v>0.025963499999999997</v>
      </c>
      <c r="K70" s="85">
        <v>0.025963499999999997</v>
      </c>
      <c r="L70" s="85">
        <v>0.025963499999999997</v>
      </c>
      <c r="M70" s="85">
        <v>0.025963499999999997</v>
      </c>
      <c r="N70" s="85">
        <v>0.025963499999999997</v>
      </c>
      <c r="O70" s="85">
        <v>0.025963499999999997</v>
      </c>
      <c r="P70" s="85">
        <v>0.025963499999999997</v>
      </c>
      <c r="Q70" s="85">
        <v>0.025963499999999997</v>
      </c>
      <c r="R70" s="85">
        <v>0.025963499999999997</v>
      </c>
      <c r="S70" s="85">
        <v>0.025963499999999997</v>
      </c>
      <c r="T70" s="85">
        <v>0.025963499999999997</v>
      </c>
      <c r="U70" s="85">
        <v>0.025963499999999997</v>
      </c>
    </row>
    <row r="71">
      <c r="A71" s="13" t="s">
        <v>170</v>
      </c>
      <c r="B71" s="14" t="s">
        <v>171</v>
      </c>
      <c r="C71" s="83">
        <v>0.40574291666666695</v>
      </c>
      <c r="D71" s="84">
        <v>0.007937783333333333</v>
      </c>
      <c r="E71" s="83">
        <v>0.05373692833333335</v>
      </c>
      <c r="F71" s="85"/>
      <c r="G71" s="86">
        <f>C71/(((2100*(1+'Food waste'!N71)*(365/12)/(4*10^6)))*Population!C71)</f>
        <v>3.454655315</v>
      </c>
      <c r="H71" s="85"/>
      <c r="I71" s="85"/>
      <c r="J71" s="85">
        <v>0.8825792500000001</v>
      </c>
      <c r="K71" s="85">
        <v>0.7619951666666668</v>
      </c>
      <c r="L71" s="85">
        <v>0.6414110833333335</v>
      </c>
      <c r="M71" s="85">
        <v>0.5208270000000003</v>
      </c>
      <c r="N71" s="85">
        <v>0.40574291666666695</v>
      </c>
      <c r="O71" s="85">
        <v>0.2906588333333333</v>
      </c>
      <c r="P71" s="85">
        <v>0.531827</v>
      </c>
      <c r="Q71" s="85">
        <v>0.7729951666666666</v>
      </c>
      <c r="R71" s="85">
        <v>1.0086633333333332</v>
      </c>
      <c r="S71" s="85">
        <v>1.2443315</v>
      </c>
      <c r="T71" s="85">
        <v>1.1237474166666668</v>
      </c>
      <c r="U71" s="85">
        <v>1.0031633333333334</v>
      </c>
    </row>
    <row r="72">
      <c r="A72" s="13" t="s">
        <v>172</v>
      </c>
      <c r="B72" s="19" t="s">
        <v>173</v>
      </c>
      <c r="C72" s="83">
        <v>1.406116875</v>
      </c>
      <c r="D72" s="84">
        <v>0.014946763333333335</v>
      </c>
      <c r="E72" s="83">
        <v>0.10093620666666668</v>
      </c>
      <c r="F72" s="85"/>
      <c r="G72" s="86">
        <f>C72/(((2100*(1+'Food waste'!N72)*(365/12)/(4*10^6)))*Population!C72)</f>
        <v>9.944363533</v>
      </c>
      <c r="H72" s="85"/>
      <c r="I72" s="85"/>
      <c r="J72" s="85">
        <v>1.117260625</v>
      </c>
      <c r="K72" s="85">
        <v>1.28171375</v>
      </c>
      <c r="L72" s="85">
        <v>1.4461668749999999</v>
      </c>
      <c r="M72" s="85">
        <v>1.61062</v>
      </c>
      <c r="N72" s="85">
        <v>1.406116875</v>
      </c>
      <c r="O72" s="85">
        <v>1.20161375</v>
      </c>
      <c r="P72" s="85">
        <v>1.29116375</v>
      </c>
      <c r="Q72" s="85">
        <v>1.38071375</v>
      </c>
      <c r="R72" s="85">
        <v>1.4207637499999999</v>
      </c>
      <c r="S72" s="85">
        <v>1.4608137499999998</v>
      </c>
      <c r="T72" s="85">
        <v>1.206810625</v>
      </c>
      <c r="U72" s="85">
        <v>1.3712637499999998</v>
      </c>
    </row>
    <row r="73">
      <c r="A73" s="13" t="s">
        <v>174</v>
      </c>
      <c r="B73" s="14" t="s">
        <v>175</v>
      </c>
      <c r="C73" s="83">
        <v>0.38147529166666666</v>
      </c>
      <c r="D73" s="84">
        <v>0.061161886666666665</v>
      </c>
      <c r="E73" s="83">
        <v>0.045993554999999985</v>
      </c>
      <c r="F73" s="85"/>
      <c r="G73" s="86">
        <f>C73/(((2100*(1+'Food waste'!N73)*(365/12)/(4*10^6)))*Population!C73)</f>
        <v>2.554633401</v>
      </c>
      <c r="H73" s="85"/>
      <c r="I73" s="85"/>
      <c r="J73" s="85">
        <v>0.4287129583333333</v>
      </c>
      <c r="K73" s="85">
        <v>0.4169035416666667</v>
      </c>
      <c r="L73" s="85">
        <v>0.40509412499999997</v>
      </c>
      <c r="M73" s="85">
        <v>0.39328470833333334</v>
      </c>
      <c r="N73" s="85">
        <v>0.38147529166666666</v>
      </c>
      <c r="O73" s="85">
        <v>0.36966587500000003</v>
      </c>
      <c r="P73" s="85">
        <v>0.39260033333333344</v>
      </c>
      <c r="Q73" s="85">
        <v>0.4155347916666667</v>
      </c>
      <c r="R73" s="85">
        <v>0.43846925</v>
      </c>
      <c r="S73" s="85">
        <v>0.4620880833333333</v>
      </c>
      <c r="T73" s="85">
        <v>0.4509630416666666</v>
      </c>
      <c r="U73" s="85">
        <v>0.43983799999999995</v>
      </c>
    </row>
    <row r="74">
      <c r="A74" s="13" t="s">
        <v>176</v>
      </c>
      <c r="B74" s="14" t="s">
        <v>177</v>
      </c>
      <c r="C74" s="83">
        <v>0.016288666666666667</v>
      </c>
      <c r="D74" s="84">
        <v>3.1457333333333333E-4</v>
      </c>
      <c r="E74" s="83">
        <v>0.0013879999999999997</v>
      </c>
      <c r="F74" s="85"/>
      <c r="G74" s="86">
        <f>C74/(((2100*(1+'Food waste'!N74)*(365/12)/(4*10^6)))*Population!C74)</f>
        <v>0.4761502944</v>
      </c>
      <c r="H74" s="85"/>
      <c r="I74" s="85"/>
      <c r="J74" s="85">
        <v>0.025611916666666654</v>
      </c>
      <c r="K74" s="85">
        <v>0.018057041666666655</v>
      </c>
      <c r="L74" s="85">
        <v>0.010502166666666656</v>
      </c>
      <c r="M74" s="85">
        <v>0.0029472916666666675</v>
      </c>
      <c r="N74" s="85">
        <v>0.016288666666666667</v>
      </c>
      <c r="O74" s="85">
        <v>0.02963004166666667</v>
      </c>
      <c r="P74" s="85">
        <v>0.04297141666666667</v>
      </c>
      <c r="Q74" s="85">
        <v>0.05631279166666666</v>
      </c>
      <c r="R74" s="85">
        <v>0.04875791666666666</v>
      </c>
      <c r="S74" s="85">
        <v>0.04297141666666666</v>
      </c>
      <c r="T74" s="85">
        <v>0.03718491666666665</v>
      </c>
      <c r="U74" s="85">
        <v>0.03139841666666666</v>
      </c>
    </row>
    <row r="75">
      <c r="A75" s="13" t="s">
        <v>178</v>
      </c>
      <c r="B75" s="14" t="s">
        <v>179</v>
      </c>
      <c r="C75" s="83">
        <v>0.1168073333333333</v>
      </c>
      <c r="D75" s="84">
        <v>0.006259840000000001</v>
      </c>
      <c r="E75" s="83">
        <v>0.00819474666666667</v>
      </c>
      <c r="F75" s="85"/>
      <c r="G75" s="86">
        <f>C75/(((2100*(1+'Food waste'!N75)*(365/12)/(4*10^6)))*Population!C75)</f>
        <v>1.446265735</v>
      </c>
      <c r="H75" s="85"/>
      <c r="I75" s="85"/>
      <c r="J75" s="85">
        <v>0.16804566666666665</v>
      </c>
      <c r="K75" s="85">
        <v>0.1552360833333333</v>
      </c>
      <c r="L75" s="85">
        <v>0.14242649999999998</v>
      </c>
      <c r="M75" s="85">
        <v>0.12961691666666664</v>
      </c>
      <c r="N75" s="85">
        <v>0.1168073333333333</v>
      </c>
      <c r="O75" s="85">
        <v>0.10399774999999997</v>
      </c>
      <c r="P75" s="85">
        <v>0.09118816666666663</v>
      </c>
      <c r="Q75" s="85">
        <v>0.0783785833333333</v>
      </c>
      <c r="R75" s="85">
        <v>0.065569</v>
      </c>
      <c r="S75" s="85">
        <v>0.09118816666666665</v>
      </c>
      <c r="T75" s="85">
        <v>0.11680733333333332</v>
      </c>
      <c r="U75" s="85">
        <v>0.14242649999999998</v>
      </c>
    </row>
    <row r="76">
      <c r="A76" s="13" t="s">
        <v>180</v>
      </c>
      <c r="B76" s="14" t="s">
        <v>181</v>
      </c>
      <c r="C76" s="83">
        <v>0.2760814999999999</v>
      </c>
      <c r="D76" s="84">
        <v>0.024759893333333335</v>
      </c>
      <c r="E76" s="83">
        <v>0.024078933333333326</v>
      </c>
      <c r="F76" s="85"/>
      <c r="G76" s="86">
        <f>C76/(((2100*(1+'Food waste'!N76)*(365/12)/(4*10^6)))*Population!C76)</f>
        <v>1.822584171</v>
      </c>
      <c r="H76" s="85"/>
      <c r="I76" s="85"/>
      <c r="J76" s="85">
        <v>0.36036549999999995</v>
      </c>
      <c r="K76" s="85">
        <v>0.3392944999999999</v>
      </c>
      <c r="L76" s="85">
        <v>0.31822349999999994</v>
      </c>
      <c r="M76" s="85">
        <v>0.29715249999999993</v>
      </c>
      <c r="N76" s="85">
        <v>0.2760814999999999</v>
      </c>
      <c r="O76" s="85">
        <v>0.2550105</v>
      </c>
      <c r="P76" s="85">
        <v>0.27506449999999993</v>
      </c>
      <c r="Q76" s="85">
        <v>0.29511849999999995</v>
      </c>
      <c r="R76" s="85">
        <v>0.3151725</v>
      </c>
      <c r="S76" s="85">
        <v>0.3573145</v>
      </c>
      <c r="T76" s="85">
        <v>0.3583315</v>
      </c>
      <c r="U76" s="85">
        <v>0.35934849999999996</v>
      </c>
    </row>
    <row r="77">
      <c r="A77" s="13" t="s">
        <v>182</v>
      </c>
      <c r="B77" s="14" t="s">
        <v>183</v>
      </c>
      <c r="C77" s="83">
        <v>0.4769824166666667</v>
      </c>
      <c r="D77" s="84">
        <v>0.007537913333333333</v>
      </c>
      <c r="E77" s="83">
        <v>0.03253574000000001</v>
      </c>
      <c r="F77" s="85"/>
      <c r="G77" s="86">
        <f>C77/(((2100*(1+'Food waste'!N77)*(365/12)/(4*10^6)))*Population!C77)</f>
        <v>1.078679711</v>
      </c>
      <c r="H77" s="85"/>
      <c r="I77" s="85"/>
      <c r="J77" s="85">
        <v>0.689075125</v>
      </c>
      <c r="K77" s="85">
        <v>0.4769824166666665</v>
      </c>
      <c r="L77" s="85">
        <v>0.2648897083333332</v>
      </c>
      <c r="M77" s="85">
        <v>0.052797000000000004</v>
      </c>
      <c r="N77" s="85">
        <v>0.4769824166666667</v>
      </c>
      <c r="O77" s="85">
        <v>0.9011678333333334</v>
      </c>
      <c r="P77" s="85">
        <v>1.3253532499999998</v>
      </c>
      <c r="Q77" s="85">
        <v>1.7495386666666664</v>
      </c>
      <c r="R77" s="85">
        <v>1.5374459583333333</v>
      </c>
      <c r="S77" s="85">
        <v>1.3253532499999996</v>
      </c>
      <c r="T77" s="85">
        <v>1.1132605416666663</v>
      </c>
      <c r="U77" s="85">
        <v>0.9011678333333332</v>
      </c>
    </row>
    <row r="78">
      <c r="A78" s="13" t="s">
        <v>184</v>
      </c>
      <c r="B78" s="14" t="s">
        <v>185</v>
      </c>
      <c r="C78" s="83">
        <v>0.7762737916666667</v>
      </c>
      <c r="D78" s="84">
        <v>0.01322218</v>
      </c>
      <c r="E78" s="83">
        <v>0.04878223333333333</v>
      </c>
      <c r="F78" s="85"/>
      <c r="G78" s="86">
        <f>C78/(((2100*(1+'Food waste'!N78)*(365/12)/(4*10^6)))*Population!C78)</f>
        <v>2.54114855</v>
      </c>
      <c r="H78" s="85"/>
      <c r="I78" s="85"/>
      <c r="J78" s="85">
        <v>1.0315073333333336</v>
      </c>
      <c r="K78" s="85">
        <v>0.7764794166666669</v>
      </c>
      <c r="L78" s="85">
        <v>0.5214515000000002</v>
      </c>
      <c r="M78" s="85">
        <v>0.2664235833333333</v>
      </c>
      <c r="N78" s="85">
        <v>0.7762737916666667</v>
      </c>
      <c r="O78" s="85">
        <v>1.286124</v>
      </c>
      <c r="P78" s="85">
        <v>1.7961798333333334</v>
      </c>
      <c r="Q78" s="85">
        <v>2.3062356666666664</v>
      </c>
      <c r="R78" s="85">
        <v>2.051413375</v>
      </c>
      <c r="S78" s="85">
        <v>1.7965910833333334</v>
      </c>
      <c r="T78" s="85">
        <v>1.5415631666666667</v>
      </c>
      <c r="U78" s="85">
        <v>1.2865352500000002</v>
      </c>
    </row>
    <row r="79">
      <c r="A79" s="13" t="s">
        <v>186</v>
      </c>
      <c r="B79" s="14" t="s">
        <v>187</v>
      </c>
      <c r="C79" s="83">
        <v>7.213065333333334</v>
      </c>
      <c r="D79" s="84">
        <v>2.31134044</v>
      </c>
      <c r="E79" s="83">
        <v>0.1801150066666667</v>
      </c>
      <c r="F79" s="85"/>
      <c r="G79" s="86">
        <f>C79/(((2100*(1+'Food waste'!N79)*(365/12)/(4*10^6)))*Population!C79)</f>
        <v>9.081383293</v>
      </c>
      <c r="H79" s="85"/>
      <c r="I79" s="85"/>
      <c r="J79" s="85">
        <v>6.560653041666667</v>
      </c>
      <c r="K79" s="85">
        <v>6.823945958333334</v>
      </c>
      <c r="L79" s="85">
        <v>7.087238875</v>
      </c>
      <c r="M79" s="85">
        <v>7.350531791666667</v>
      </c>
      <c r="N79" s="85">
        <v>7.213065333333334</v>
      </c>
      <c r="O79" s="85">
        <v>7.075598875</v>
      </c>
      <c r="P79" s="85">
        <v>6.938132416666667</v>
      </c>
      <c r="Q79" s="85">
        <v>6.800665958333333</v>
      </c>
      <c r="R79" s="85">
        <v>6.661699500000001</v>
      </c>
      <c r="S79" s="85">
        <v>6.535873041666667</v>
      </c>
      <c r="T79" s="85">
        <v>6.410046583333333</v>
      </c>
      <c r="U79" s="85">
        <v>6.686479499999999</v>
      </c>
    </row>
    <row r="80">
      <c r="A80" s="13" t="s">
        <v>188</v>
      </c>
      <c r="B80" s="14" t="s">
        <v>189</v>
      </c>
      <c r="C80" s="83">
        <v>2.0840097916666664</v>
      </c>
      <c r="D80" s="84">
        <v>0.03098560000000001</v>
      </c>
      <c r="E80" s="83">
        <v>0.14962403333333324</v>
      </c>
      <c r="F80" s="85"/>
      <c r="G80" s="86">
        <f>C80/(((2100*(1+'Food waste'!N80)*(365/12)/(4*10^6)))*Population!C80)</f>
        <v>6.444450907</v>
      </c>
      <c r="H80" s="85"/>
      <c r="I80" s="85"/>
      <c r="J80" s="85">
        <v>3.4620441250000002</v>
      </c>
      <c r="K80" s="85">
        <v>3.1120355416666667</v>
      </c>
      <c r="L80" s="85">
        <v>2.7620269583333332</v>
      </c>
      <c r="M80" s="85">
        <v>2.4120183749999997</v>
      </c>
      <c r="N80" s="85">
        <v>2.0840097916666664</v>
      </c>
      <c r="O80" s="85">
        <v>1.756001208333333</v>
      </c>
      <c r="P80" s="85">
        <v>1.4353539999999998</v>
      </c>
      <c r="Q80" s="85">
        <v>1.1147067916666662</v>
      </c>
      <c r="R80" s="85">
        <v>0.7720595833333334</v>
      </c>
      <c r="S80" s="85">
        <v>1.45007675</v>
      </c>
      <c r="T80" s="85">
        <v>2.120732541666667</v>
      </c>
      <c r="U80" s="85">
        <v>2.7913883333333334</v>
      </c>
    </row>
    <row r="81">
      <c r="A81" s="13" t="s">
        <v>190</v>
      </c>
      <c r="B81" s="14" t="s">
        <v>191</v>
      </c>
      <c r="C81" s="83">
        <v>0.20125916666666666</v>
      </c>
      <c r="D81" s="84">
        <v>0.001999973333333333</v>
      </c>
      <c r="E81" s="83">
        <v>0.01566682</v>
      </c>
      <c r="F81" s="85"/>
      <c r="G81" s="86">
        <f>C81/(((2100*(1+'Food waste'!N81)*(365/12)/(4*10^6)))*Population!C81)</f>
        <v>2.435681781</v>
      </c>
      <c r="H81" s="85"/>
      <c r="I81" s="85"/>
      <c r="J81" s="85">
        <v>0.2532008333333334</v>
      </c>
      <c r="K81" s="85">
        <v>0.2402154166666667</v>
      </c>
      <c r="L81" s="85">
        <v>0.22723000000000002</v>
      </c>
      <c r="M81" s="85">
        <v>0.21424458333333338</v>
      </c>
      <c r="N81" s="85">
        <v>0.20125916666666666</v>
      </c>
      <c r="O81" s="85">
        <v>0.18827375000000002</v>
      </c>
      <c r="P81" s="85">
        <v>0.17528833333333335</v>
      </c>
      <c r="Q81" s="85">
        <v>0.16230291666666669</v>
      </c>
      <c r="R81" s="85">
        <v>0.1493175</v>
      </c>
      <c r="S81" s="85">
        <v>0.17528833333333332</v>
      </c>
      <c r="T81" s="85">
        <v>0.20125916666666666</v>
      </c>
      <c r="U81" s="85">
        <v>0.22723000000000002</v>
      </c>
    </row>
    <row r="82">
      <c r="A82" s="13" t="s">
        <v>192</v>
      </c>
      <c r="B82" s="14" t="s">
        <v>193</v>
      </c>
      <c r="C82" s="83">
        <v>0.09610233333333335</v>
      </c>
      <c r="D82" s="84">
        <v>0.002609186666666667</v>
      </c>
      <c r="E82" s="83">
        <v>0.0014784</v>
      </c>
      <c r="F82" s="85"/>
      <c r="G82" s="86">
        <f>C82/(((2100*(1+'Food waste'!N82)*(365/12)/(4*10^6)))*Population!C82)</f>
        <v>3.206128915</v>
      </c>
      <c r="H82" s="85"/>
      <c r="I82" s="85"/>
      <c r="J82" s="85">
        <v>0.13026900000000002</v>
      </c>
      <c r="K82" s="85">
        <v>0.09610233333333337</v>
      </c>
      <c r="L82" s="85">
        <v>0.06193566666666671</v>
      </c>
      <c r="M82" s="85">
        <v>0.027769000000000002</v>
      </c>
      <c r="N82" s="85">
        <v>0.09610233333333335</v>
      </c>
      <c r="O82" s="85">
        <v>0.16443566666666667</v>
      </c>
      <c r="P82" s="85">
        <v>0.232769</v>
      </c>
      <c r="Q82" s="85">
        <v>0.3011023333333333</v>
      </c>
      <c r="R82" s="85">
        <v>0.2669356666666666</v>
      </c>
      <c r="S82" s="85">
        <v>0.23276899999999998</v>
      </c>
      <c r="T82" s="85">
        <v>0.19860233333333333</v>
      </c>
      <c r="U82" s="85">
        <v>0.16443566666666667</v>
      </c>
    </row>
    <row r="83">
      <c r="A83" s="13" t="s">
        <v>194</v>
      </c>
      <c r="B83" s="14" t="s">
        <v>195</v>
      </c>
      <c r="C83" s="83">
        <v>18.583227333333337</v>
      </c>
      <c r="D83" s="84">
        <v>0.66885474</v>
      </c>
      <c r="E83" s="83">
        <v>1.2184858466666664</v>
      </c>
      <c r="F83" s="85"/>
      <c r="G83" s="86">
        <f>C83/(((2100*(1+'Food waste'!N83)*(365/12)/(4*10^6)))*Population!C83)</f>
        <v>6.244392945</v>
      </c>
      <c r="H83" s="85"/>
      <c r="I83" s="85"/>
      <c r="J83" s="85">
        <v>30.319728499999997</v>
      </c>
      <c r="K83" s="85">
        <v>27.38560320833333</v>
      </c>
      <c r="L83" s="85">
        <v>24.451477916666672</v>
      </c>
      <c r="M83" s="85">
        <v>21.517352625000004</v>
      </c>
      <c r="N83" s="85">
        <v>18.583227333333337</v>
      </c>
      <c r="O83" s="85">
        <v>15.649102041666671</v>
      </c>
      <c r="P83" s="85">
        <v>13.645174250000002</v>
      </c>
      <c r="Q83" s="85">
        <v>11.528798708333333</v>
      </c>
      <c r="R83" s="85">
        <v>9.637318666666665</v>
      </c>
      <c r="S83" s="85">
        <v>15.505569249999999</v>
      </c>
      <c r="T83" s="85">
        <v>20.44362233333333</v>
      </c>
      <c r="U83" s="85">
        <v>25.381675416666663</v>
      </c>
    </row>
    <row r="84">
      <c r="A84" s="13" t="s">
        <v>196</v>
      </c>
      <c r="B84" s="19" t="s">
        <v>197</v>
      </c>
      <c r="C84" s="83">
        <v>0.8322769583333334</v>
      </c>
      <c r="D84" s="84">
        <v>0.02778264000000002</v>
      </c>
      <c r="E84" s="83">
        <v>0.09017598666666676</v>
      </c>
      <c r="F84" s="85"/>
      <c r="G84" s="86">
        <f>C84/(((2100*(1+'Food waste'!N84)*(365/12)/(4*10^6)))*Population!C84)</f>
        <v>14.83218468</v>
      </c>
      <c r="H84" s="85"/>
      <c r="I84" s="85"/>
      <c r="J84" s="85">
        <v>1.6997667916666668</v>
      </c>
      <c r="K84" s="85">
        <v>1.4746443333333332</v>
      </c>
      <c r="L84" s="85">
        <v>1.2495218750000001</v>
      </c>
      <c r="M84" s="85">
        <v>1.0243994166666666</v>
      </c>
      <c r="N84" s="85">
        <v>0.8322769583333334</v>
      </c>
      <c r="O84" s="85">
        <v>0.6401544999999998</v>
      </c>
      <c r="P84" s="85">
        <v>1.0903994166666666</v>
      </c>
      <c r="Q84" s="85">
        <v>1.5406443333333333</v>
      </c>
      <c r="R84" s="85">
        <v>1.95788925</v>
      </c>
      <c r="S84" s="85">
        <v>2.3751341666666668</v>
      </c>
      <c r="T84" s="85">
        <v>2.1500117083333334</v>
      </c>
      <c r="U84" s="85">
        <v>1.9248892499999999</v>
      </c>
    </row>
    <row r="85">
      <c r="A85" s="13" t="s">
        <v>198</v>
      </c>
      <c r="B85" s="14" t="s">
        <v>199</v>
      </c>
      <c r="C85" s="83">
        <v>0.02563141666666665</v>
      </c>
      <c r="D85" s="84">
        <v>5.8624E-4</v>
      </c>
      <c r="E85" s="83">
        <v>0.004686733333333328</v>
      </c>
      <c r="F85" s="85"/>
      <c r="G85" s="86">
        <f>C85/(((2100*(1+'Food waste'!N85)*(365/12)/(4*10^6)))*Population!C85)</f>
        <v>0.3685743483</v>
      </c>
      <c r="H85" s="85"/>
      <c r="I85" s="85"/>
      <c r="J85" s="85">
        <v>0.12575708333333332</v>
      </c>
      <c r="K85" s="85">
        <v>0.10072566666666666</v>
      </c>
      <c r="L85" s="85">
        <v>0.07569424999999998</v>
      </c>
      <c r="M85" s="85">
        <v>0.05066283333333332</v>
      </c>
      <c r="N85" s="85">
        <v>0.02563141666666665</v>
      </c>
      <c r="O85" s="85">
        <v>6.0E-4</v>
      </c>
      <c r="P85" s="85">
        <v>0.05066283333333333</v>
      </c>
      <c r="Q85" s="85">
        <v>0.10072566666666666</v>
      </c>
      <c r="R85" s="85">
        <v>0.1507885</v>
      </c>
      <c r="S85" s="85">
        <v>0.20085133333333335</v>
      </c>
      <c r="T85" s="85">
        <v>0.17581991666666666</v>
      </c>
      <c r="U85" s="85">
        <v>0.1507885</v>
      </c>
    </row>
    <row r="86">
      <c r="A86" s="13" t="s">
        <v>200</v>
      </c>
      <c r="B86" s="14" t="s">
        <v>201</v>
      </c>
      <c r="C86" s="83">
        <v>5.678234708333333</v>
      </c>
      <c r="D86" s="84">
        <v>0.15974031</v>
      </c>
      <c r="E86" s="83">
        <v>0.9032411466666668</v>
      </c>
      <c r="F86" s="85"/>
      <c r="G86" s="86">
        <f>C86/(((2100*(1+'Food waste'!N86)*(365/12)/(4*10^6)))*Population!C86)</f>
        <v>7.989869428</v>
      </c>
      <c r="H86" s="85"/>
      <c r="I86" s="85"/>
      <c r="J86" s="85">
        <v>8.219631375</v>
      </c>
      <c r="K86" s="85">
        <v>7.584282208333336</v>
      </c>
      <c r="L86" s="85">
        <v>6.9489330416666695</v>
      </c>
      <c r="M86" s="85">
        <v>6.313583875000003</v>
      </c>
      <c r="N86" s="85">
        <v>5.678234708333333</v>
      </c>
      <c r="O86" s="85">
        <v>6.291234916666667</v>
      </c>
      <c r="P86" s="85">
        <v>7.415590750000001</v>
      </c>
      <c r="Q86" s="85">
        <v>8.539946583333334</v>
      </c>
      <c r="R86" s="85">
        <v>9.664302416666667</v>
      </c>
      <c r="S86" s="85">
        <v>9.686651375</v>
      </c>
      <c r="T86" s="85">
        <v>9.197644708333334</v>
      </c>
      <c r="U86" s="85">
        <v>8.708638041666667</v>
      </c>
    </row>
    <row r="87">
      <c r="A87" s="13" t="s">
        <v>202</v>
      </c>
      <c r="B87" s="14" t="s">
        <v>203</v>
      </c>
      <c r="C87" s="83">
        <v>0.7267263749999999</v>
      </c>
      <c r="D87" s="84">
        <v>0.11089608</v>
      </c>
      <c r="E87" s="83">
        <v>0.032600660000000004</v>
      </c>
      <c r="F87" s="85"/>
      <c r="G87" s="86">
        <f>C87/(((2100*(1+'Food waste'!N87)*(365/12)/(4*10^6)))*Population!C87)</f>
        <v>1.456043845</v>
      </c>
      <c r="H87" s="85"/>
      <c r="I87" s="85"/>
      <c r="J87" s="85">
        <v>0.8912058749999999</v>
      </c>
      <c r="K87" s="85">
        <v>0.730551</v>
      </c>
      <c r="L87" s="85">
        <v>0.5698961249999999</v>
      </c>
      <c r="M87" s="85">
        <v>0.40924125000000006</v>
      </c>
      <c r="N87" s="85">
        <v>0.7267263749999999</v>
      </c>
      <c r="O87" s="85">
        <v>1.0442114999999998</v>
      </c>
      <c r="P87" s="85">
        <v>1.36552125</v>
      </c>
      <c r="Q87" s="85">
        <v>1.686831</v>
      </c>
      <c r="R87" s="85">
        <v>1.53000075</v>
      </c>
      <c r="S87" s="85">
        <v>1.3731704999999998</v>
      </c>
      <c r="T87" s="85">
        <v>1.212515625</v>
      </c>
      <c r="U87" s="85">
        <v>1.05186075</v>
      </c>
    </row>
    <row r="88">
      <c r="A88" s="13" t="s">
        <v>204</v>
      </c>
      <c r="B88" s="14" t="s">
        <v>205</v>
      </c>
      <c r="C88" s="83">
        <v>0.035965916666666674</v>
      </c>
      <c r="D88" s="84">
        <v>7.022266666666668E-4</v>
      </c>
      <c r="E88" s="83">
        <v>0.0032580666666666646</v>
      </c>
      <c r="F88" s="85"/>
      <c r="G88" s="86">
        <f>C88/(((2100*(1+'Food waste'!N88)*(365/12)/(4*10^6)))*Population!C88)</f>
        <v>0.6966073502</v>
      </c>
      <c r="H88" s="85"/>
      <c r="I88" s="85"/>
      <c r="J88" s="85">
        <v>0.04261849999999998</v>
      </c>
      <c r="K88" s="85">
        <v>0.03769316666666665</v>
      </c>
      <c r="L88" s="85">
        <v>0.032767833333333315</v>
      </c>
      <c r="M88" s="85">
        <v>0.02784250000000001</v>
      </c>
      <c r="N88" s="85">
        <v>0.035965916666666674</v>
      </c>
      <c r="O88" s="85">
        <v>0.04408933333333333</v>
      </c>
      <c r="P88" s="85">
        <v>0.053939999999999995</v>
      </c>
      <c r="Q88" s="85">
        <v>0.06379066666666666</v>
      </c>
      <c r="R88" s="85">
        <v>0.060592583333333325</v>
      </c>
      <c r="S88" s="85">
        <v>0.057394499999999994</v>
      </c>
      <c r="T88" s="85">
        <v>0.05246916666666665</v>
      </c>
      <c r="U88" s="85">
        <v>0.04754383333333333</v>
      </c>
    </row>
    <row r="89">
      <c r="A89" s="13" t="s">
        <v>206</v>
      </c>
      <c r="B89" s="14" t="s">
        <v>207</v>
      </c>
      <c r="C89" s="83">
        <v>2.0633652916666665</v>
      </c>
      <c r="D89" s="84">
        <v>0.027295346666666682</v>
      </c>
      <c r="E89" s="83">
        <v>0.1656283133333333</v>
      </c>
      <c r="F89" s="85"/>
      <c r="G89" s="86">
        <f>C89/(((2100*(1+'Food waste'!N89)*(365/12)/(4*10^6)))*Population!C89)</f>
        <v>4.245736954</v>
      </c>
      <c r="H89" s="85"/>
      <c r="I89" s="85"/>
      <c r="J89" s="85">
        <v>4.322458458333333</v>
      </c>
      <c r="K89" s="85">
        <v>3.7494351666666668</v>
      </c>
      <c r="L89" s="85">
        <v>3.176411875</v>
      </c>
      <c r="M89" s="85">
        <v>2.603388583333333</v>
      </c>
      <c r="N89" s="85">
        <v>2.0633652916666665</v>
      </c>
      <c r="O89" s="85">
        <v>1.523342</v>
      </c>
      <c r="P89" s="85">
        <v>1.3759390833333331</v>
      </c>
      <c r="Q89" s="85">
        <v>1.2285361666666668</v>
      </c>
      <c r="R89" s="85">
        <v>1.04813325</v>
      </c>
      <c r="S89" s="85">
        <v>2.1611798333333336</v>
      </c>
      <c r="T89" s="85">
        <v>2.881606041666667</v>
      </c>
      <c r="U89" s="85">
        <v>3.6020322500000006</v>
      </c>
    </row>
    <row r="90">
      <c r="A90" s="13" t="s">
        <v>208</v>
      </c>
      <c r="B90" s="14" t="s">
        <v>209</v>
      </c>
      <c r="C90" s="83">
        <v>0.5449689583333329</v>
      </c>
      <c r="D90" s="84">
        <v>0.01196141333333333</v>
      </c>
      <c r="E90" s="83">
        <v>0.06822067999999999</v>
      </c>
      <c r="F90" s="85"/>
      <c r="G90" s="86">
        <f>C90/(((2100*(1+'Food waste'!N90)*(365/12)/(4*10^6)))*Population!C90)</f>
        <v>4.08759173</v>
      </c>
      <c r="H90" s="85"/>
      <c r="I90" s="85"/>
      <c r="J90" s="85">
        <v>0.5831842916666663</v>
      </c>
      <c r="K90" s="85">
        <v>0.5943654583333331</v>
      </c>
      <c r="L90" s="85">
        <v>0.6055466249999997</v>
      </c>
      <c r="M90" s="85">
        <v>0.6167277916666662</v>
      </c>
      <c r="N90" s="85">
        <v>0.5449689583333329</v>
      </c>
      <c r="O90" s="85">
        <v>0.4732101249999999</v>
      </c>
      <c r="P90" s="85">
        <v>0.48629216666666664</v>
      </c>
      <c r="Q90" s="85">
        <v>0.49937420833333324</v>
      </c>
      <c r="R90" s="85">
        <v>0.5124562499999998</v>
      </c>
      <c r="S90" s="85">
        <v>0.5730339166666665</v>
      </c>
      <c r="T90" s="85">
        <v>0.5487707083333332</v>
      </c>
      <c r="U90" s="85">
        <v>0.6074474999999998</v>
      </c>
    </row>
    <row r="91">
      <c r="A91" s="13" t="s">
        <v>210</v>
      </c>
      <c r="B91" s="14" t="s">
        <v>211</v>
      </c>
      <c r="C91" s="83">
        <v>0.6134835833333333</v>
      </c>
      <c r="D91" s="84">
        <v>0.015548166666666667</v>
      </c>
      <c r="E91" s="83">
        <v>0.025180226666666663</v>
      </c>
      <c r="F91" s="85"/>
      <c r="G91" s="86">
        <f>C91/(((2100*(1+'Food waste'!N91)*(365/12)/(4*10^6)))*Population!C91)</f>
        <v>5.15578092</v>
      </c>
      <c r="H91" s="85"/>
      <c r="I91" s="85"/>
      <c r="J91" s="85">
        <v>1.0631269166666668</v>
      </c>
      <c r="K91" s="85">
        <v>0.9507160833333332</v>
      </c>
      <c r="L91" s="85">
        <v>0.8383052499999999</v>
      </c>
      <c r="M91" s="85">
        <v>0.7258944166666667</v>
      </c>
      <c r="N91" s="85">
        <v>0.6134835833333333</v>
      </c>
      <c r="O91" s="85">
        <v>0.50107275</v>
      </c>
      <c r="P91" s="85">
        <v>0.4787256666666666</v>
      </c>
      <c r="Q91" s="85">
        <v>0.4563785833333332</v>
      </c>
      <c r="R91" s="85">
        <v>0.4340315</v>
      </c>
      <c r="S91" s="85">
        <v>0.6588531666666667</v>
      </c>
      <c r="T91" s="85">
        <v>0.7936110833333333</v>
      </c>
      <c r="U91" s="85">
        <v>0.9283689999999999</v>
      </c>
    </row>
    <row r="92">
      <c r="A92" s="13" t="s">
        <v>212</v>
      </c>
      <c r="B92" s="14" t="s">
        <v>213</v>
      </c>
      <c r="C92" s="83">
        <v>0.02592500000000001</v>
      </c>
      <c r="D92" s="84">
        <v>2.003200000000001E-4</v>
      </c>
      <c r="E92" s="83">
        <v>0.0019051199999999995</v>
      </c>
      <c r="F92" s="85"/>
      <c r="G92" s="86">
        <f>C92/(((2100*(1+'Food waste'!N92)*(365/12)/(4*10^6)))*Population!C92)</f>
        <v>0.06706769854</v>
      </c>
      <c r="H92" s="85"/>
      <c r="I92" s="85"/>
      <c r="J92" s="85">
        <v>0.046805000000000006</v>
      </c>
      <c r="K92" s="85">
        <v>0.04083500000000001</v>
      </c>
      <c r="L92" s="85">
        <v>0.03486500000000001</v>
      </c>
      <c r="M92" s="85">
        <v>0.028895000000000007</v>
      </c>
      <c r="N92" s="85">
        <v>0.02592500000000001</v>
      </c>
      <c r="O92" s="85">
        <v>0.022955000000000014</v>
      </c>
      <c r="P92" s="85">
        <v>0.019985000000000013</v>
      </c>
      <c r="Q92" s="85">
        <v>0.017015000000000016</v>
      </c>
      <c r="R92" s="85">
        <v>0.011045</v>
      </c>
      <c r="S92" s="85">
        <v>0.019985</v>
      </c>
      <c r="T92" s="85">
        <v>0.028925000000000003</v>
      </c>
      <c r="U92" s="85">
        <v>0.03786500000000001</v>
      </c>
    </row>
    <row r="93">
      <c r="A93" s="13" t="s">
        <v>214</v>
      </c>
      <c r="B93" s="14" t="s">
        <v>215</v>
      </c>
      <c r="C93" s="83">
        <v>7.308172916666666</v>
      </c>
      <c r="D93" s="84">
        <v>0.26891384000000007</v>
      </c>
      <c r="E93" s="83">
        <v>0.64752444</v>
      </c>
      <c r="F93" s="85"/>
      <c r="G93" s="86">
        <f>C93/(((2100*(1+'Food waste'!N93)*(365/12)/(4*10^6)))*Population!C93)</f>
        <v>2.001663277</v>
      </c>
      <c r="H93" s="85"/>
      <c r="I93" s="85"/>
      <c r="J93" s="85">
        <v>12.149913916666664</v>
      </c>
      <c r="K93" s="85">
        <v>10.934853666666665</v>
      </c>
      <c r="L93" s="85">
        <v>9.719793416666663</v>
      </c>
      <c r="M93" s="85">
        <v>8.504733166666664</v>
      </c>
      <c r="N93" s="85">
        <v>7.308172916666666</v>
      </c>
      <c r="O93" s="85">
        <v>6.111612666666668</v>
      </c>
      <c r="P93" s="85">
        <v>4.9289526666666665</v>
      </c>
      <c r="Q93" s="85">
        <v>3.746292666666667</v>
      </c>
      <c r="R93" s="85">
        <v>2.5451326666666665</v>
      </c>
      <c r="S93" s="85">
        <v>4.956753166666666</v>
      </c>
      <c r="T93" s="85">
        <v>7.354473416666666</v>
      </c>
      <c r="U93" s="85">
        <v>9.752193666666665</v>
      </c>
    </row>
    <row r="94">
      <c r="A94" s="13" t="s">
        <v>216</v>
      </c>
      <c r="B94" s="14" t="s">
        <v>217</v>
      </c>
      <c r="C94" s="83">
        <v>0.16548466666666664</v>
      </c>
      <c r="D94" s="84">
        <v>0.0031922933333333337</v>
      </c>
      <c r="E94" s="83">
        <v>0.020559740000000014</v>
      </c>
      <c r="F94" s="85"/>
      <c r="G94" s="86">
        <f>C94/(((2100*(1+'Food waste'!N94)*(365/12)/(4*10^6)))*Population!C94)</f>
        <v>3.535343674</v>
      </c>
      <c r="H94" s="85"/>
      <c r="I94" s="85"/>
      <c r="J94" s="85">
        <v>0.3143825</v>
      </c>
      <c r="K94" s="85">
        <v>0.2767580416666667</v>
      </c>
      <c r="L94" s="85">
        <v>0.23913358333333332</v>
      </c>
      <c r="M94" s="85">
        <v>0.20150912499999996</v>
      </c>
      <c r="N94" s="85">
        <v>0.16548466666666664</v>
      </c>
      <c r="O94" s="85">
        <v>0.12946020833333333</v>
      </c>
      <c r="P94" s="85">
        <v>0.17172225</v>
      </c>
      <c r="Q94" s="85">
        <v>0.2139842916666667</v>
      </c>
      <c r="R94" s="85">
        <v>0.2546463333333333</v>
      </c>
      <c r="S94" s="85">
        <v>0.32829525</v>
      </c>
      <c r="T94" s="85">
        <v>0.3236576666666667</v>
      </c>
      <c r="U94" s="85">
        <v>0.3190200833333333</v>
      </c>
    </row>
    <row r="95">
      <c r="A95" s="13" t="s">
        <v>218</v>
      </c>
      <c r="B95" s="14" t="s">
        <v>219</v>
      </c>
      <c r="C95" s="83">
        <v>0.6683614166666665</v>
      </c>
      <c r="D95" s="84">
        <v>0.09587567333333331</v>
      </c>
      <c r="E95" s="83">
        <v>0.07908963166666672</v>
      </c>
      <c r="F95" s="85"/>
      <c r="G95" s="86">
        <f>C95/(((2100*(1+'Food waste'!N95)*(365/12)/(4*10^6)))*Population!C95)</f>
        <v>4.455880135</v>
      </c>
      <c r="H95" s="85"/>
      <c r="I95" s="85"/>
      <c r="J95" s="85">
        <v>0.9170190833333332</v>
      </c>
      <c r="K95" s="85">
        <v>0.8548546666666665</v>
      </c>
      <c r="L95" s="85">
        <v>0.7926902499999999</v>
      </c>
      <c r="M95" s="85">
        <v>0.7305258333333332</v>
      </c>
      <c r="N95" s="85">
        <v>0.6683614166666665</v>
      </c>
      <c r="O95" s="85">
        <v>0.606197</v>
      </c>
      <c r="P95" s="85">
        <v>0.7305258333333333</v>
      </c>
      <c r="Q95" s="85">
        <v>0.8548546666666667</v>
      </c>
      <c r="R95" s="85">
        <v>0.9791834999999999</v>
      </c>
      <c r="S95" s="85">
        <v>1.1035123333333332</v>
      </c>
      <c r="T95" s="85">
        <v>1.0413479166666664</v>
      </c>
      <c r="U95" s="85">
        <v>0.9791834999999999</v>
      </c>
    </row>
    <row r="96">
      <c r="A96" s="13" t="s">
        <v>220</v>
      </c>
      <c r="B96" s="14" t="s">
        <v>221</v>
      </c>
      <c r="C96" s="83">
        <v>0.349471</v>
      </c>
      <c r="D96" s="84">
        <v>0.04007508</v>
      </c>
      <c r="E96" s="83">
        <v>0.0345325</v>
      </c>
      <c r="F96" s="85"/>
      <c r="G96" s="86">
        <f>C96/(((2100*(1+'Food waste'!N96)*(365/12)/(4*10^6)))*Population!C96)</f>
        <v>2.806217179</v>
      </c>
      <c r="H96" s="85"/>
      <c r="I96" s="85"/>
      <c r="J96" s="85">
        <v>0.349471</v>
      </c>
      <c r="K96" s="85">
        <v>0.349471</v>
      </c>
      <c r="L96" s="85">
        <v>0.349471</v>
      </c>
      <c r="M96" s="85">
        <v>0.349471</v>
      </c>
      <c r="N96" s="85">
        <v>0.349471</v>
      </c>
      <c r="O96" s="85">
        <v>0.349471</v>
      </c>
      <c r="P96" s="85">
        <v>0.349471</v>
      </c>
      <c r="Q96" s="85">
        <v>0.349471</v>
      </c>
      <c r="R96" s="85">
        <v>0.349471</v>
      </c>
      <c r="S96" s="85">
        <v>0.349471</v>
      </c>
      <c r="T96" s="85">
        <v>0.349471</v>
      </c>
      <c r="U96" s="85">
        <v>0.349471</v>
      </c>
    </row>
    <row r="97">
      <c r="A97" s="13" t="s">
        <v>222</v>
      </c>
      <c r="B97" s="14" t="s">
        <v>223</v>
      </c>
      <c r="C97" s="83">
        <v>17.094227333333336</v>
      </c>
      <c r="D97" s="84">
        <v>0.6377890533333332</v>
      </c>
      <c r="E97" s="83">
        <v>1.7073825633333333</v>
      </c>
      <c r="F97" s="85"/>
      <c r="G97" s="86">
        <f>C97/(((2100*(1+'Food waste'!N97)*(365/12)/(4*10^6)))*Population!C97)</f>
        <v>4.455101178</v>
      </c>
      <c r="H97" s="85"/>
      <c r="I97" s="85"/>
      <c r="J97" s="85">
        <v>23.157791916666657</v>
      </c>
      <c r="K97" s="85">
        <v>21.492978583333326</v>
      </c>
      <c r="L97" s="85">
        <v>18.261461499999992</v>
      </c>
      <c r="M97" s="85">
        <v>15.02994441666667</v>
      </c>
      <c r="N97" s="85">
        <v>17.094227333333336</v>
      </c>
      <c r="O97" s="85">
        <v>19.158510250000003</v>
      </c>
      <c r="P97" s="85">
        <v>22.54911191666667</v>
      </c>
      <c r="Q97" s="85">
        <v>25.93971358333333</v>
      </c>
      <c r="R97" s="85">
        <v>24.034515250000002</v>
      </c>
      <c r="S97" s="85">
        <v>23.635045666666663</v>
      </c>
      <c r="T97" s="85">
        <v>23.475961083333328</v>
      </c>
      <c r="U97" s="85">
        <v>23.316876499999996</v>
      </c>
    </row>
    <row r="98">
      <c r="A98" s="13" t="s">
        <v>224</v>
      </c>
      <c r="B98" s="14" t="s">
        <v>225</v>
      </c>
      <c r="C98" s="83">
        <v>0.336123</v>
      </c>
      <c r="D98" s="84">
        <v>0.007345173333333331</v>
      </c>
      <c r="E98" s="83">
        <v>0.019347206666666665</v>
      </c>
      <c r="F98" s="85"/>
      <c r="G98" s="86">
        <f>C98/(((2100*(1+'Food waste'!N98)*(365/12)/(4*10^6)))*Population!C98)</f>
        <v>3.12228552</v>
      </c>
      <c r="H98" s="85"/>
      <c r="I98" s="85"/>
      <c r="J98" s="85">
        <v>0.48984049999999996</v>
      </c>
      <c r="K98" s="85">
        <v>0.45141112499999997</v>
      </c>
      <c r="L98" s="85">
        <v>0.41298175</v>
      </c>
      <c r="M98" s="85">
        <v>0.374552375</v>
      </c>
      <c r="N98" s="85">
        <v>0.336123</v>
      </c>
      <c r="O98" s="85">
        <v>0.297693625</v>
      </c>
      <c r="P98" s="85">
        <v>0.25926425000000003</v>
      </c>
      <c r="Q98" s="85">
        <v>0.22083487499999996</v>
      </c>
      <c r="R98" s="85">
        <v>0.1824055</v>
      </c>
      <c r="S98" s="85">
        <v>0.25926425000000003</v>
      </c>
      <c r="T98" s="85">
        <v>0.336123</v>
      </c>
      <c r="U98" s="85">
        <v>0.41298175</v>
      </c>
    </row>
    <row r="99">
      <c r="A99" s="13" t="s">
        <v>226</v>
      </c>
      <c r="B99" s="14" t="s">
        <v>227</v>
      </c>
      <c r="C99" s="83">
        <v>0.09686566666666667</v>
      </c>
      <c r="D99" s="84">
        <v>0.021976053333333335</v>
      </c>
      <c r="E99" s="83">
        <v>0.005852</v>
      </c>
      <c r="F99" s="85"/>
      <c r="G99" s="86">
        <f>C99/(((2100*(1+'Food waste'!N99)*(365/12)/(4*10^6)))*Population!C99)</f>
        <v>0.6345720927</v>
      </c>
      <c r="H99" s="85"/>
      <c r="I99" s="85"/>
      <c r="J99" s="85">
        <v>0.09994900000000001</v>
      </c>
      <c r="K99" s="85">
        <v>0.09686566666666667</v>
      </c>
      <c r="L99" s="85">
        <v>0.09378233333333334</v>
      </c>
      <c r="M99" s="85">
        <v>0.090699</v>
      </c>
      <c r="N99" s="85">
        <v>0.09686566666666667</v>
      </c>
      <c r="O99" s="85">
        <v>0.10303233333333332</v>
      </c>
      <c r="P99" s="85">
        <v>0.10919900000000002</v>
      </c>
      <c r="Q99" s="85">
        <v>0.11536566666666667</v>
      </c>
      <c r="R99" s="85">
        <v>0.11228233333333333</v>
      </c>
      <c r="S99" s="85">
        <v>0.10919900000000002</v>
      </c>
      <c r="T99" s="85">
        <v>0.10611566666666666</v>
      </c>
      <c r="U99" s="85">
        <v>0.10303233333333334</v>
      </c>
    </row>
    <row r="100">
      <c r="A100" s="13" t="s">
        <v>228</v>
      </c>
      <c r="B100" s="14" t="s">
        <v>229</v>
      </c>
      <c r="C100" s="83">
        <v>6.677529000000002</v>
      </c>
      <c r="D100" s="84">
        <v>0.8378374266666665</v>
      </c>
      <c r="E100" s="83">
        <v>1.611679013333333</v>
      </c>
      <c r="F100" s="85"/>
      <c r="G100" s="86">
        <f>C100/(((2100*(1+'Food waste'!N100)*(365/12)/(4*10^6)))*Population!C100)</f>
        <v>43.93591223</v>
      </c>
      <c r="H100" s="85"/>
      <c r="I100" s="85"/>
      <c r="J100" s="85">
        <v>3.595977458333333</v>
      </c>
      <c r="K100" s="85">
        <v>5.061443875</v>
      </c>
      <c r="L100" s="85">
        <v>6.526910291666667</v>
      </c>
      <c r="M100" s="85">
        <v>7.992376708333333</v>
      </c>
      <c r="N100" s="85">
        <v>6.677529000000002</v>
      </c>
      <c r="O100" s="85">
        <v>6.320806291666668</v>
      </c>
      <c r="P100" s="85">
        <v>5.964083583333334</v>
      </c>
      <c r="Q100" s="85">
        <v>5.3685068750000005</v>
      </c>
      <c r="R100" s="85">
        <v>5.217888166666666</v>
      </c>
      <c r="S100" s="85">
        <v>4.109144458333334</v>
      </c>
      <c r="T100" s="85">
        <v>3.000400749999999</v>
      </c>
      <c r="U100" s="85">
        <v>4.704721166666666</v>
      </c>
    </row>
    <row r="101">
      <c r="A101" s="13" t="s">
        <v>230</v>
      </c>
      <c r="B101" s="14" t="s">
        <v>231</v>
      </c>
      <c r="C101" s="83">
        <v>2.497508041666667</v>
      </c>
      <c r="D101" s="84">
        <v>0.09716777333333333</v>
      </c>
      <c r="E101" s="83">
        <v>0.20149902666666672</v>
      </c>
      <c r="F101" s="85"/>
      <c r="G101" s="86">
        <f>C101/(((2100*(1+'Food waste'!N101)*(365/12)/(4*10^6)))*Population!C101)</f>
        <v>3.542365173</v>
      </c>
      <c r="H101" s="85"/>
      <c r="I101" s="85"/>
      <c r="J101" s="85">
        <v>2.732022041666667</v>
      </c>
      <c r="K101" s="85">
        <v>2.365162041666667</v>
      </c>
      <c r="L101" s="85">
        <v>1.9983020416666666</v>
      </c>
      <c r="M101" s="85">
        <v>2.1179251666666667</v>
      </c>
      <c r="N101" s="85">
        <v>2.497508041666667</v>
      </c>
      <c r="O101" s="85">
        <v>2.877090916666667</v>
      </c>
      <c r="P101" s="85">
        <v>3.297839916666667</v>
      </c>
      <c r="Q101" s="85">
        <v>3.2321057916666662</v>
      </c>
      <c r="R101" s="85">
        <v>2.858671666666667</v>
      </c>
      <c r="S101" s="85">
        <v>2.8459487916666673</v>
      </c>
      <c r="T101" s="85">
        <v>2.792059791666667</v>
      </c>
      <c r="U101" s="85">
        <v>2.785911041666667</v>
      </c>
    </row>
    <row r="102">
      <c r="A102" s="13" t="s">
        <v>232</v>
      </c>
      <c r="B102" s="14" t="s">
        <v>233</v>
      </c>
      <c r="C102" s="83">
        <v>7.745638208333334</v>
      </c>
      <c r="D102" s="84">
        <v>0.39739580999999996</v>
      </c>
      <c r="E102" s="83">
        <v>0.5715561783333334</v>
      </c>
      <c r="F102" s="85"/>
      <c r="G102" s="86">
        <f>C102/(((2100*(1+'Food waste'!N102)*(365/12)/(4*10^6)))*Population!C102)</f>
        <v>3.53426762</v>
      </c>
      <c r="H102" s="85"/>
      <c r="I102" s="85"/>
      <c r="J102" s="85">
        <v>13.158541125000001</v>
      </c>
      <c r="K102" s="85">
        <v>12.092610083333334</v>
      </c>
      <c r="L102" s="85">
        <v>11.026679041666666</v>
      </c>
      <c r="M102" s="85">
        <v>9.386297999999998</v>
      </c>
      <c r="N102" s="85">
        <v>7.745638208333334</v>
      </c>
      <c r="O102" s="85">
        <v>6.1049784166666665</v>
      </c>
      <c r="P102" s="85">
        <v>8.81156925</v>
      </c>
      <c r="Q102" s="85">
        <v>11.518160083333335</v>
      </c>
      <c r="R102" s="85">
        <v>14.224750916666668</v>
      </c>
      <c r="S102" s="85">
        <v>16.931341749999998</v>
      </c>
      <c r="T102" s="85">
        <v>15.865131958333333</v>
      </c>
      <c r="U102" s="85">
        <v>14.799200916666665</v>
      </c>
    </row>
    <row r="103">
      <c r="A103" s="13" t="s">
        <v>234</v>
      </c>
      <c r="B103" s="14" t="s">
        <v>235</v>
      </c>
      <c r="C103" s="83">
        <v>6.0E-4</v>
      </c>
      <c r="D103" s="84">
        <v>1.9200000000000003E-6</v>
      </c>
      <c r="E103" s="83">
        <v>0.0</v>
      </c>
      <c r="F103" s="85"/>
      <c r="G103" s="86">
        <f>C103/(((2100*(1+'Food waste'!N103)*(365/12)/(4*10^6)))*Population!C103)</f>
        <v>0.007144817106</v>
      </c>
      <c r="H103" s="85"/>
      <c r="I103" s="85"/>
      <c r="J103" s="85">
        <v>6.0E-4</v>
      </c>
      <c r="K103" s="85">
        <v>6.0E-4</v>
      </c>
      <c r="L103" s="85">
        <v>6.0E-4</v>
      </c>
      <c r="M103" s="85">
        <v>6.0E-4</v>
      </c>
      <c r="N103" s="85">
        <v>6.0E-4</v>
      </c>
      <c r="O103" s="85">
        <v>6.0E-4</v>
      </c>
      <c r="P103" s="85">
        <v>6.0E-4</v>
      </c>
      <c r="Q103" s="85">
        <v>6.0E-4</v>
      </c>
      <c r="R103" s="85">
        <v>6.0E-4</v>
      </c>
      <c r="S103" s="85">
        <v>6.0E-4</v>
      </c>
      <c r="T103" s="85">
        <v>6.0E-4</v>
      </c>
      <c r="U103" s="85">
        <v>6.0E-4</v>
      </c>
    </row>
    <row r="104">
      <c r="A104" s="13" t="s">
        <v>236</v>
      </c>
      <c r="B104" s="19" t="s">
        <v>237</v>
      </c>
      <c r="C104" s="83">
        <v>23.88928504166667</v>
      </c>
      <c r="D104" s="84">
        <v>1.3132550733333337</v>
      </c>
      <c r="E104" s="83">
        <v>3.3975100133333322</v>
      </c>
      <c r="F104" s="85"/>
      <c r="G104" s="86">
        <f>C104/(((2100*(1+'Food waste'!N104)*(365/12)/(4*10^6)))*Population!C104)</f>
        <v>6.774297282</v>
      </c>
      <c r="H104" s="85"/>
      <c r="I104" s="85"/>
      <c r="J104" s="85">
        <v>55.05211987500001</v>
      </c>
      <c r="K104" s="85">
        <v>47.29939616666667</v>
      </c>
      <c r="L104" s="85">
        <v>39.54667245833333</v>
      </c>
      <c r="M104" s="85">
        <v>31.793948750000002</v>
      </c>
      <c r="N104" s="85">
        <v>23.88928504166667</v>
      </c>
      <c r="O104" s="85">
        <v>15.984621333333333</v>
      </c>
      <c r="P104" s="85">
        <v>26.48392675</v>
      </c>
      <c r="Q104" s="85">
        <v>36.09953891666667</v>
      </c>
      <c r="R104" s="85">
        <v>47.48253758333335</v>
      </c>
      <c r="S104" s="85">
        <v>63.139925000000005</v>
      </c>
      <c r="T104" s="85">
        <v>60.393343291666675</v>
      </c>
      <c r="U104" s="85">
        <v>57.79870158333333</v>
      </c>
    </row>
    <row r="105">
      <c r="A105" s="13" t="s">
        <v>238</v>
      </c>
      <c r="B105" s="14" t="s">
        <v>239</v>
      </c>
      <c r="C105" s="83">
        <v>0.21275012499999998</v>
      </c>
      <c r="D105" s="84">
        <v>0.008505613333333335</v>
      </c>
      <c r="E105" s="83">
        <v>0.016106366666666667</v>
      </c>
      <c r="F105" s="85"/>
      <c r="G105" s="86">
        <f>C105/(((2100*(1+'Food waste'!N105)*(365/12)/(4*10^6)))*Population!C105)</f>
        <v>1.028620223</v>
      </c>
      <c r="H105" s="85"/>
      <c r="I105" s="85"/>
      <c r="J105" s="85">
        <v>0.07539399999999999</v>
      </c>
      <c r="K105" s="85">
        <v>0.13291662499999998</v>
      </c>
      <c r="L105" s="85">
        <v>0.19043924999999995</v>
      </c>
      <c r="M105" s="85">
        <v>0.247961875</v>
      </c>
      <c r="N105" s="85">
        <v>0.21275012499999998</v>
      </c>
      <c r="O105" s="85">
        <v>0.17753837500000003</v>
      </c>
      <c r="P105" s="85">
        <v>0.15807749999999998</v>
      </c>
      <c r="Q105" s="85">
        <v>0.138616625</v>
      </c>
      <c r="R105" s="85">
        <v>0.11630575000000001</v>
      </c>
      <c r="S105" s="85">
        <v>0.093994875</v>
      </c>
      <c r="T105" s="85">
        <v>0.055933125</v>
      </c>
      <c r="U105" s="85">
        <v>0.11345574999999998</v>
      </c>
    </row>
    <row r="106">
      <c r="A106" s="13" t="s">
        <v>240</v>
      </c>
      <c r="B106" s="14" t="s">
        <v>241</v>
      </c>
      <c r="C106" s="83">
        <v>6.2481178333333345</v>
      </c>
      <c r="D106" s="84">
        <v>0.17726653999999997</v>
      </c>
      <c r="E106" s="83">
        <v>0.836028161666667</v>
      </c>
      <c r="F106" s="85"/>
      <c r="G106" s="86">
        <f>C106/(((2100*(1+'Food waste'!N106)*(365/12)/(4*10^6)))*Population!C106)</f>
        <v>6.759418355</v>
      </c>
      <c r="H106" s="85"/>
      <c r="I106" s="85"/>
      <c r="J106" s="85">
        <v>6.297612666666667</v>
      </c>
      <c r="K106" s="85">
        <v>6.285238958333334</v>
      </c>
      <c r="L106" s="85">
        <v>6.272865250000001</v>
      </c>
      <c r="M106" s="85">
        <v>6.260491541666667</v>
      </c>
      <c r="N106" s="85">
        <v>6.2481178333333345</v>
      </c>
      <c r="O106" s="85">
        <v>6.235744125</v>
      </c>
      <c r="P106" s="85">
        <v>6.257890916666667</v>
      </c>
      <c r="Q106" s="85">
        <v>6.280037708333334</v>
      </c>
      <c r="R106" s="85">
        <v>6.3021845</v>
      </c>
      <c r="S106" s="85">
        <v>6.326931916666667</v>
      </c>
      <c r="T106" s="85">
        <v>6.317158833333334</v>
      </c>
      <c r="U106" s="85">
        <v>6.307385750000001</v>
      </c>
    </row>
    <row r="107">
      <c r="A107" s="13" t="s">
        <v>242</v>
      </c>
      <c r="B107" s="14" t="s">
        <v>243</v>
      </c>
      <c r="C107" s="83">
        <v>0.8174993333333334</v>
      </c>
      <c r="D107" s="84">
        <v>0.06890037333333333</v>
      </c>
      <c r="E107" s="83">
        <v>0.054878053333333315</v>
      </c>
      <c r="F107" s="85"/>
      <c r="G107" s="86">
        <f>C107/(((2100*(1+'Food waste'!N107)*(365/12)/(4*10^6)))*Population!C107)</f>
        <v>3.045179146</v>
      </c>
      <c r="H107" s="85"/>
      <c r="I107" s="85"/>
      <c r="J107" s="85">
        <v>1.1146876666666667</v>
      </c>
      <c r="K107" s="85">
        <v>1.0343905833333333</v>
      </c>
      <c r="L107" s="85">
        <v>0.9540934999999999</v>
      </c>
      <c r="M107" s="85">
        <v>0.8737964166666667</v>
      </c>
      <c r="N107" s="85">
        <v>0.8174993333333334</v>
      </c>
      <c r="O107" s="85">
        <v>0.76120225</v>
      </c>
      <c r="P107" s="85">
        <v>0.7049051666666667</v>
      </c>
      <c r="Q107" s="85">
        <v>0.6486080833333333</v>
      </c>
      <c r="R107" s="85">
        <v>0.568311</v>
      </c>
      <c r="S107" s="85">
        <v>0.7049051666666667</v>
      </c>
      <c r="T107" s="85">
        <v>0.8414993333333333</v>
      </c>
      <c r="U107" s="85">
        <v>0.9780935000000001</v>
      </c>
    </row>
    <row r="108">
      <c r="A108" s="13" t="s">
        <v>244</v>
      </c>
      <c r="B108" s="14" t="s">
        <v>245</v>
      </c>
      <c r="C108" s="83">
        <v>3.887314666666667</v>
      </c>
      <c r="D108" s="84">
        <v>0.14887417333333336</v>
      </c>
      <c r="E108" s="83">
        <v>0.38284982</v>
      </c>
      <c r="F108" s="85"/>
      <c r="G108" s="86">
        <f>C108/(((2100*(1+'Food waste'!N108)*(365/12)/(4*10^6)))*Population!C108)</f>
        <v>24.72141889</v>
      </c>
      <c r="H108" s="85"/>
      <c r="I108" s="85"/>
      <c r="J108" s="85">
        <v>7.103451333333333</v>
      </c>
      <c r="K108" s="85">
        <v>6.299417166666668</v>
      </c>
      <c r="L108" s="85">
        <v>5.495383</v>
      </c>
      <c r="M108" s="85">
        <v>4.691348833333333</v>
      </c>
      <c r="N108" s="85">
        <v>3.887314666666667</v>
      </c>
      <c r="O108" s="85">
        <v>3.0832805000000003</v>
      </c>
      <c r="P108" s="85">
        <v>2.9206738333333337</v>
      </c>
      <c r="Q108" s="85">
        <v>2.7580671666666667</v>
      </c>
      <c r="R108" s="85">
        <v>2.5954604999999997</v>
      </c>
      <c r="S108" s="85">
        <v>4.2035288333333325</v>
      </c>
      <c r="T108" s="85">
        <v>5.170169666666666</v>
      </c>
      <c r="U108" s="85">
        <v>6.1368105</v>
      </c>
    </row>
    <row r="109">
      <c r="A109" s="13" t="s">
        <v>246</v>
      </c>
      <c r="B109" s="14" t="s">
        <v>247</v>
      </c>
      <c r="C109" s="83">
        <v>0.2678566666666668</v>
      </c>
      <c r="D109" s="84">
        <v>0.0020362666666666673</v>
      </c>
      <c r="E109" s="83">
        <v>0.02096550666666666</v>
      </c>
      <c r="F109" s="85"/>
      <c r="G109" s="86">
        <f>C109/(((2100*(1+'Food waste'!N109)*(365/12)/(4*10^6)))*Population!C109)</f>
        <v>2.102774795</v>
      </c>
      <c r="H109" s="85"/>
      <c r="I109" s="85"/>
      <c r="J109" s="85">
        <v>0.5304466666666667</v>
      </c>
      <c r="K109" s="85">
        <v>0.46429916666666676</v>
      </c>
      <c r="L109" s="85">
        <v>0.39815166666666674</v>
      </c>
      <c r="M109" s="85">
        <v>0.3320041666666668</v>
      </c>
      <c r="N109" s="85">
        <v>0.2678566666666668</v>
      </c>
      <c r="O109" s="85">
        <v>0.20370916666666677</v>
      </c>
      <c r="P109" s="85">
        <v>0.13956166666666675</v>
      </c>
      <c r="Q109" s="85">
        <v>0.07541416666666677</v>
      </c>
      <c r="R109" s="85">
        <v>0.009266666666666668</v>
      </c>
      <c r="S109" s="85">
        <v>0.13956166666666664</v>
      </c>
      <c r="T109" s="85">
        <v>0.2698566666666667</v>
      </c>
      <c r="U109" s="85">
        <v>0.40015166666666663</v>
      </c>
    </row>
    <row r="110">
      <c r="A110" s="13" t="s">
        <v>248</v>
      </c>
      <c r="B110" s="14" t="s">
        <v>249</v>
      </c>
      <c r="C110" s="83">
        <v>0.18881550000000002</v>
      </c>
      <c r="D110" s="84">
        <v>0.02079516</v>
      </c>
      <c r="E110" s="83">
        <v>0.0156772</v>
      </c>
      <c r="F110" s="85"/>
      <c r="G110" s="86">
        <f>C110/(((2100*(1+'Food waste'!N110)*(365/12)/(4*10^6)))*Population!C110)</f>
        <v>1.125610959</v>
      </c>
      <c r="H110" s="85"/>
      <c r="I110" s="85"/>
      <c r="J110" s="85">
        <v>0.18881550000000002</v>
      </c>
      <c r="K110" s="85">
        <v>0.18881550000000002</v>
      </c>
      <c r="L110" s="85">
        <v>0.18881550000000002</v>
      </c>
      <c r="M110" s="85">
        <v>0.18881550000000002</v>
      </c>
      <c r="N110" s="85">
        <v>0.18881550000000002</v>
      </c>
      <c r="O110" s="85">
        <v>0.18881550000000002</v>
      </c>
      <c r="P110" s="85">
        <v>0.18881550000000002</v>
      </c>
      <c r="Q110" s="85">
        <v>0.18881550000000002</v>
      </c>
      <c r="R110" s="85">
        <v>0.18881550000000002</v>
      </c>
      <c r="S110" s="85">
        <v>0.18881550000000002</v>
      </c>
      <c r="T110" s="85">
        <v>0.18881550000000002</v>
      </c>
      <c r="U110" s="85">
        <v>0.18881550000000002</v>
      </c>
    </row>
    <row r="111">
      <c r="A111" s="13" t="s">
        <v>250</v>
      </c>
      <c r="B111" s="14" t="s">
        <v>251</v>
      </c>
      <c r="C111" s="83">
        <v>0.13587916666666666</v>
      </c>
      <c r="D111" s="84">
        <v>8.678533333333335E-4</v>
      </c>
      <c r="E111" s="83">
        <v>0.0019250999999999995</v>
      </c>
      <c r="F111" s="85"/>
      <c r="G111" s="86">
        <f>C111/(((2100*(1+'Food waste'!N111)*(365/12)/(4*10^6)))*Population!C111)</f>
        <v>0.5353897904</v>
      </c>
      <c r="H111" s="85"/>
      <c r="I111" s="85"/>
      <c r="J111" s="85">
        <v>0.16595833333333337</v>
      </c>
      <c r="K111" s="85">
        <v>0.15708854166666672</v>
      </c>
      <c r="L111" s="85">
        <v>0.14821875000000007</v>
      </c>
      <c r="M111" s="85">
        <v>0.13934895833333333</v>
      </c>
      <c r="N111" s="85">
        <v>0.13587916666666666</v>
      </c>
      <c r="O111" s="85">
        <v>0.13240937500000002</v>
      </c>
      <c r="P111" s="85">
        <v>0.12893958333333336</v>
      </c>
      <c r="Q111" s="85">
        <v>0.1254697916666667</v>
      </c>
      <c r="R111" s="85">
        <v>0.11660000000000004</v>
      </c>
      <c r="S111" s="85">
        <v>0.12893958333333336</v>
      </c>
      <c r="T111" s="85">
        <v>0.14127916666666673</v>
      </c>
      <c r="U111" s="85">
        <v>0.15361875000000005</v>
      </c>
    </row>
    <row r="112">
      <c r="A112" s="13" t="s">
        <v>252</v>
      </c>
      <c r="B112" s="14" t="s">
        <v>253</v>
      </c>
      <c r="C112" s="83">
        <v>6.445069166666667</v>
      </c>
      <c r="D112" s="84">
        <v>0.23753885333333336</v>
      </c>
      <c r="E112" s="83">
        <v>0.5578371566666666</v>
      </c>
      <c r="F112" s="85"/>
      <c r="G112" s="86">
        <f>C112/(((2100*(1+'Food waste'!N112)*(365/12)/(4*10^6)))*Population!C112)</f>
        <v>5.110034986</v>
      </c>
      <c r="H112" s="85"/>
      <c r="I112" s="85"/>
      <c r="J112" s="85">
        <v>8.468701083333332</v>
      </c>
      <c r="K112" s="85">
        <v>7.195258041666667</v>
      </c>
      <c r="L112" s="85">
        <v>5.846223</v>
      </c>
      <c r="M112" s="85">
        <v>4.497187958333334</v>
      </c>
      <c r="N112" s="85">
        <v>6.445069166666667</v>
      </c>
      <c r="O112" s="85">
        <v>8.717861375</v>
      </c>
      <c r="P112" s="85">
        <v>10.990653583333334</v>
      </c>
      <c r="Q112" s="85">
        <v>13.263445791666667</v>
      </c>
      <c r="R112" s="85">
        <v>12.239321749999997</v>
      </c>
      <c r="S112" s="85">
        <v>11.239972583333332</v>
      </c>
      <c r="T112" s="85">
        <v>10.316215416666665</v>
      </c>
      <c r="U112" s="85">
        <v>9.392458249999999</v>
      </c>
    </row>
    <row r="113">
      <c r="A113" s="13" t="s">
        <v>254</v>
      </c>
      <c r="B113" s="14" t="s">
        <v>255</v>
      </c>
      <c r="C113" s="83">
        <v>0.042400833333333346</v>
      </c>
      <c r="D113" s="84">
        <v>7.899333333333327E-4</v>
      </c>
      <c r="E113" s="83">
        <v>0.002880933333333333</v>
      </c>
      <c r="F113" s="85"/>
      <c r="G113" s="86">
        <f>C113/(((2100*(1+'Food waste'!N113)*(365/12)/(4*10^6)))*Population!C113)</f>
        <v>0.237207645</v>
      </c>
      <c r="H113" s="85"/>
      <c r="I113" s="85"/>
      <c r="J113" s="85">
        <v>0.08480166666666668</v>
      </c>
      <c r="K113" s="85">
        <v>0.07420145833333334</v>
      </c>
      <c r="L113" s="85">
        <v>0.06360125000000001</v>
      </c>
      <c r="M113" s="85">
        <v>0.05300104166666668</v>
      </c>
      <c r="N113" s="85">
        <v>0.042400833333333346</v>
      </c>
      <c r="O113" s="85">
        <v>0.03180062500000001</v>
      </c>
      <c r="P113" s="85">
        <v>0.021200416666666676</v>
      </c>
      <c r="Q113" s="85">
        <v>0.010600208333333343</v>
      </c>
      <c r="R113" s="85">
        <v>0.0</v>
      </c>
      <c r="S113" s="85">
        <v>0.02120041666666667</v>
      </c>
      <c r="T113" s="85">
        <v>0.04240083333333333</v>
      </c>
      <c r="U113" s="85">
        <v>0.06360125</v>
      </c>
    </row>
    <row r="114">
      <c r="A114" s="13" t="s">
        <v>256</v>
      </c>
      <c r="B114" s="14" t="s">
        <v>257</v>
      </c>
      <c r="C114" s="83">
        <v>1.9476373333333337</v>
      </c>
      <c r="D114" s="84">
        <v>0.06327081333333333</v>
      </c>
      <c r="E114" s="83">
        <v>0.16318353333333335</v>
      </c>
      <c r="F114" s="85"/>
      <c r="G114" s="86">
        <f>C114/(((2100*(1+'Food waste'!N114)*(365/12)/(4*10^6)))*Population!C114)</f>
        <v>4.142536743</v>
      </c>
      <c r="H114" s="85"/>
      <c r="I114" s="85"/>
      <c r="J114" s="85">
        <v>2.7669777499999997</v>
      </c>
      <c r="K114" s="85">
        <v>2.544170458333333</v>
      </c>
      <c r="L114" s="85">
        <v>2.3213631666666665</v>
      </c>
      <c r="M114" s="85">
        <v>2.098555875</v>
      </c>
      <c r="N114" s="85">
        <v>1.9476373333333337</v>
      </c>
      <c r="O114" s="85">
        <v>1.7967187916666671</v>
      </c>
      <c r="P114" s="85">
        <v>1.6458002500000002</v>
      </c>
      <c r="Q114" s="85">
        <v>1.494881708333334</v>
      </c>
      <c r="R114" s="85">
        <v>1.2720744166666667</v>
      </c>
      <c r="S114" s="85">
        <v>1.64580025</v>
      </c>
      <c r="T114" s="85">
        <v>2.0195260833333335</v>
      </c>
      <c r="U114" s="85">
        <v>2.393251916666667</v>
      </c>
    </row>
    <row r="115">
      <c r="A115" s="13" t="s">
        <v>258</v>
      </c>
      <c r="B115" s="14" t="s">
        <v>259</v>
      </c>
      <c r="C115" s="83">
        <v>0.854171208333333</v>
      </c>
      <c r="D115" s="84">
        <v>0.026751733333333326</v>
      </c>
      <c r="E115" s="83">
        <v>0.056684833333333406</v>
      </c>
      <c r="F115" s="85"/>
      <c r="G115" s="86">
        <f>C115/(((2100*(1+'Food waste'!N115)*(365/12)/(4*10^6)))*Population!C115)</f>
        <v>1.15211897</v>
      </c>
      <c r="H115" s="85"/>
      <c r="I115" s="85"/>
      <c r="J115" s="85">
        <v>1.2376640416666667</v>
      </c>
      <c r="K115" s="85">
        <v>1.1417908333333333</v>
      </c>
      <c r="L115" s="85">
        <v>1.0459176249999997</v>
      </c>
      <c r="M115" s="85">
        <v>0.9500444166666665</v>
      </c>
      <c r="N115" s="85">
        <v>0.854171208333333</v>
      </c>
      <c r="O115" s="85">
        <v>0.7582979999999999</v>
      </c>
      <c r="P115" s="85">
        <v>0.7830444166666665</v>
      </c>
      <c r="Q115" s="85">
        <v>0.8077908333333331</v>
      </c>
      <c r="R115" s="85">
        <v>0.8325372499999999</v>
      </c>
      <c r="S115" s="85">
        <v>1.0242836666666668</v>
      </c>
      <c r="T115" s="85">
        <v>1.0954104583333333</v>
      </c>
      <c r="U115" s="85">
        <v>1.1665372499999997</v>
      </c>
    </row>
    <row r="116">
      <c r="A116" s="13" t="s">
        <v>260</v>
      </c>
      <c r="B116" s="14" t="s">
        <v>261</v>
      </c>
      <c r="C116" s="83">
        <v>0.05418583333333333</v>
      </c>
      <c r="D116" s="84">
        <v>3.9222666666666666E-4</v>
      </c>
      <c r="E116" s="83">
        <v>0.004149660000000001</v>
      </c>
      <c r="F116" s="85"/>
      <c r="G116" s="86">
        <f>C116/(((2100*(1+'Food waste'!N116)*(365/12)/(4*10^6)))*Population!C116)</f>
        <v>4.024783935</v>
      </c>
      <c r="H116" s="85"/>
      <c r="I116" s="85"/>
      <c r="J116" s="85">
        <v>-0.010313125</v>
      </c>
      <c r="K116" s="85">
        <v>0.015446458333333328</v>
      </c>
      <c r="L116" s="85">
        <v>0.04120604166666665</v>
      </c>
      <c r="M116" s="85">
        <v>0.066965625</v>
      </c>
      <c r="N116" s="85">
        <v>0.05418583333333333</v>
      </c>
      <c r="O116" s="85">
        <v>0.04140604166666666</v>
      </c>
      <c r="P116" s="85">
        <v>0.028626249999999995</v>
      </c>
      <c r="Q116" s="85">
        <v>0.01584645833333333</v>
      </c>
      <c r="R116" s="85">
        <v>0.0028666666666666628</v>
      </c>
      <c r="S116" s="85">
        <v>-0.010113125000000004</v>
      </c>
      <c r="T116" s="85">
        <v>-0.023092916666666668</v>
      </c>
      <c r="U116" s="85">
        <v>0.0026666666666666657</v>
      </c>
    </row>
    <row r="117">
      <c r="A117" s="13" t="s">
        <v>262</v>
      </c>
      <c r="B117" s="14" t="s">
        <v>263</v>
      </c>
      <c r="C117" s="83">
        <v>0.41146900000000003</v>
      </c>
      <c r="D117" s="84">
        <v>0.008697739999999997</v>
      </c>
      <c r="E117" s="83">
        <v>0.04209423166666664</v>
      </c>
      <c r="F117" s="85"/>
      <c r="G117" s="86">
        <f>C117/(((2100*(1+'Food waste'!N117)*(365/12)/(4*10^6)))*Population!C117)</f>
        <v>1.692273586</v>
      </c>
      <c r="H117" s="85"/>
      <c r="I117" s="85"/>
      <c r="J117" s="85">
        <v>0.6833273333333333</v>
      </c>
      <c r="K117" s="85">
        <v>0.59798775</v>
      </c>
      <c r="L117" s="85">
        <v>0.5126481666666666</v>
      </c>
      <c r="M117" s="85">
        <v>0.4273085833333333</v>
      </c>
      <c r="N117" s="85">
        <v>0.41146900000000003</v>
      </c>
      <c r="O117" s="85">
        <v>0.39562941666666673</v>
      </c>
      <c r="P117" s="85">
        <v>0.5654723333333334</v>
      </c>
      <c r="Q117" s="85">
        <v>0.7353152499999999</v>
      </c>
      <c r="R117" s="85">
        <v>0.8356581666666666</v>
      </c>
      <c r="S117" s="85">
        <v>0.9368373333333333</v>
      </c>
      <c r="T117" s="85">
        <v>0.8523339999999999</v>
      </c>
      <c r="U117" s="85">
        <v>0.7678306666666668</v>
      </c>
    </row>
    <row r="118">
      <c r="A118" s="13" t="s">
        <v>264</v>
      </c>
      <c r="B118" s="19" t="s">
        <v>265</v>
      </c>
      <c r="C118" s="83">
        <v>1.8181116666666672</v>
      </c>
      <c r="D118" s="84">
        <v>0.058746266666666706</v>
      </c>
      <c r="E118" s="83">
        <v>0.2891337033333336</v>
      </c>
      <c r="F118" s="85"/>
      <c r="G118" s="86">
        <f>C118/(((2100*(1+'Food waste'!N118)*(365/12)/(4*10^6)))*Population!C118)</f>
        <v>6.505718668</v>
      </c>
      <c r="H118" s="85"/>
      <c r="I118" s="85"/>
      <c r="J118" s="85">
        <v>2.738267166666667</v>
      </c>
      <c r="K118" s="85">
        <v>2.503555166666667</v>
      </c>
      <c r="L118" s="85">
        <v>2.268843166666667</v>
      </c>
      <c r="M118" s="85">
        <v>2.034131166666667</v>
      </c>
      <c r="N118" s="85">
        <v>1.8181116666666672</v>
      </c>
      <c r="O118" s="85">
        <v>1.6020921666666668</v>
      </c>
      <c r="P118" s="85">
        <v>2.072073666666667</v>
      </c>
      <c r="Q118" s="85">
        <v>2.542055166666667</v>
      </c>
      <c r="R118" s="85">
        <v>2.9927866666666665</v>
      </c>
      <c r="S118" s="85">
        <v>3.4435181666666663</v>
      </c>
      <c r="T118" s="85">
        <v>3.208248666666667</v>
      </c>
      <c r="U118" s="85">
        <v>2.9735366666666665</v>
      </c>
    </row>
    <row r="119">
      <c r="A119" s="13" t="s">
        <v>266</v>
      </c>
      <c r="B119" s="14" t="s">
        <v>267</v>
      </c>
      <c r="C119" s="83">
        <v>2.632073875000001</v>
      </c>
      <c r="D119" s="84">
        <v>0.36877272000000016</v>
      </c>
      <c r="E119" s="83">
        <v>0.17221596666666666</v>
      </c>
      <c r="F119" s="85"/>
      <c r="G119" s="86">
        <f>C119/(((2100*(1+'Food waste'!N119)*(365/12)/(4*10^6)))*Population!C119)</f>
        <v>4.24913568</v>
      </c>
      <c r="H119" s="85"/>
      <c r="I119" s="85"/>
      <c r="J119" s="85">
        <v>2.213456458333334</v>
      </c>
      <c r="K119" s="85">
        <v>2.38296175</v>
      </c>
      <c r="L119" s="85">
        <v>2.552467041666667</v>
      </c>
      <c r="M119" s="85">
        <v>2.7219723333333334</v>
      </c>
      <c r="N119" s="85">
        <v>2.632073875000001</v>
      </c>
      <c r="O119" s="85">
        <v>2.542175416666667</v>
      </c>
      <c r="P119" s="85">
        <v>2.4534695833333333</v>
      </c>
      <c r="Q119" s="85">
        <v>2.3647637500000007</v>
      </c>
      <c r="R119" s="85">
        <v>2.268057916666667</v>
      </c>
      <c r="S119" s="85">
        <v>2.1884510833333333</v>
      </c>
      <c r="T119" s="85">
        <v>2.107651625</v>
      </c>
      <c r="U119" s="85">
        <v>2.2942559166666676</v>
      </c>
    </row>
    <row r="120">
      <c r="A120" s="13" t="s">
        <v>268</v>
      </c>
      <c r="B120" s="14" t="s">
        <v>269</v>
      </c>
      <c r="C120" s="83">
        <v>0.5701192916666663</v>
      </c>
      <c r="D120" s="84">
        <v>0.012958683333333321</v>
      </c>
      <c r="E120" s="83">
        <v>0.10030284000000003</v>
      </c>
      <c r="F120" s="85"/>
      <c r="G120" s="86">
        <f>C120/(((2100*(1+'Food waste'!N120)*(365/12)/(4*10^6)))*Population!C120)</f>
        <v>3.670395996</v>
      </c>
      <c r="H120" s="85"/>
      <c r="I120" s="85"/>
      <c r="J120" s="85">
        <v>0.8889464583333331</v>
      </c>
      <c r="K120" s="85">
        <v>0.8092396666666665</v>
      </c>
      <c r="L120" s="85">
        <v>0.7295328749999996</v>
      </c>
      <c r="M120" s="85">
        <v>0.6498260833333329</v>
      </c>
      <c r="N120" s="85">
        <v>0.5701192916666663</v>
      </c>
      <c r="O120" s="85">
        <v>0.49041250000000003</v>
      </c>
      <c r="P120" s="85">
        <v>0.6498260833333332</v>
      </c>
      <c r="Q120" s="85">
        <v>0.8092396666666667</v>
      </c>
      <c r="R120" s="85">
        <v>0.9686532499999999</v>
      </c>
      <c r="S120" s="85">
        <v>1.1280668333333332</v>
      </c>
      <c r="T120" s="85">
        <v>1.0483600416666665</v>
      </c>
      <c r="U120" s="85">
        <v>0.9686532499999998</v>
      </c>
    </row>
    <row r="121">
      <c r="A121" s="13" t="s">
        <v>270</v>
      </c>
      <c r="B121" s="19" t="s">
        <v>271</v>
      </c>
      <c r="C121" s="83">
        <v>2.583488291666666</v>
      </c>
      <c r="D121" s="84">
        <v>0.19880821666666668</v>
      </c>
      <c r="E121" s="83">
        <v>0.15300825666666665</v>
      </c>
      <c r="F121" s="85"/>
      <c r="G121" s="86">
        <f>C121/(((2100*(1+'Food waste'!N121)*(365/12)/(4*10^6)))*Population!C121)</f>
        <v>2.708397658</v>
      </c>
      <c r="H121" s="85"/>
      <c r="I121" s="85"/>
      <c r="J121" s="85">
        <v>4.708587333333332</v>
      </c>
      <c r="K121" s="85">
        <v>4.0491174166666655</v>
      </c>
      <c r="L121" s="85">
        <v>3.389647499999999</v>
      </c>
      <c r="M121" s="85">
        <v>2.7301775833333326</v>
      </c>
      <c r="N121" s="85">
        <v>2.583488291666666</v>
      </c>
      <c r="O121" s="85">
        <v>2.436799</v>
      </c>
      <c r="P121" s="85">
        <v>3.7557388333333335</v>
      </c>
      <c r="Q121" s="85">
        <v>5.0746786666666654</v>
      </c>
      <c r="R121" s="85">
        <v>5.880837874999999</v>
      </c>
      <c r="S121" s="85">
        <v>6.686997083333332</v>
      </c>
      <c r="T121" s="85">
        <v>6.0275271666666645</v>
      </c>
      <c r="U121" s="85">
        <v>5.368057249999998</v>
      </c>
    </row>
    <row r="122">
      <c r="A122" s="13" t="s">
        <v>272</v>
      </c>
      <c r="B122" s="14" t="s">
        <v>273</v>
      </c>
      <c r="C122" s="83">
        <v>22.218299166666668</v>
      </c>
      <c r="D122" s="84">
        <v>0.7398289133333334</v>
      </c>
      <c r="E122" s="83">
        <v>1.0638910200000002</v>
      </c>
      <c r="F122" s="85"/>
      <c r="G122" s="86">
        <f>C122/(((2100*(1+'Food waste'!N122)*(365/12)/(4*10^6)))*Population!C122)</f>
        <v>13.94552509</v>
      </c>
      <c r="H122" s="85"/>
      <c r="I122" s="85"/>
      <c r="J122" s="85">
        <v>14.889938625000001</v>
      </c>
      <c r="K122" s="85">
        <v>19.18754079166667</v>
      </c>
      <c r="L122" s="85">
        <v>23.485142958333334</v>
      </c>
      <c r="M122" s="85">
        <v>24.952145125000005</v>
      </c>
      <c r="N122" s="85">
        <v>22.218299166666668</v>
      </c>
      <c r="O122" s="85">
        <v>19.484453208333335</v>
      </c>
      <c r="P122" s="85">
        <v>17.904919750000005</v>
      </c>
      <c r="Q122" s="85">
        <v>16.309609041666672</v>
      </c>
      <c r="R122" s="85">
        <v>14.74585283333334</v>
      </c>
      <c r="S122" s="85">
        <v>13.182096625000005</v>
      </c>
      <c r="T122" s="85">
        <v>13.294627916666666</v>
      </c>
      <c r="U122" s="85">
        <v>17.60800733333333</v>
      </c>
    </row>
    <row r="123">
      <c r="A123" s="13" t="s">
        <v>274</v>
      </c>
      <c r="B123" s="14" t="s">
        <v>275</v>
      </c>
      <c r="C123" s="83">
        <v>0.4899444999999997</v>
      </c>
      <c r="D123" s="84">
        <v>0.03708118666666667</v>
      </c>
      <c r="E123" s="83">
        <v>0.027441593333333337</v>
      </c>
      <c r="F123" s="85"/>
      <c r="G123" s="86">
        <f>C123/(((2100*(1+'Food waste'!N123)*(365/12)/(4*10^6)))*Population!C123)</f>
        <v>3.706055159</v>
      </c>
      <c r="H123" s="85"/>
      <c r="I123" s="85"/>
      <c r="J123" s="85">
        <v>0.7730728333333332</v>
      </c>
      <c r="K123" s="85">
        <v>0.7019782499999998</v>
      </c>
      <c r="L123" s="85">
        <v>0.6308836666666665</v>
      </c>
      <c r="M123" s="85">
        <v>0.5597890833333331</v>
      </c>
      <c r="N123" s="85">
        <v>0.4899444999999997</v>
      </c>
      <c r="O123" s="85">
        <v>0.42009991666666646</v>
      </c>
      <c r="P123" s="85">
        <v>0.35025533333333303</v>
      </c>
      <c r="Q123" s="85">
        <v>0.2804107499999997</v>
      </c>
      <c r="R123" s="85">
        <v>0.20931616666666666</v>
      </c>
      <c r="S123" s="85">
        <v>0.3502553333333333</v>
      </c>
      <c r="T123" s="85">
        <v>0.4911944999999999</v>
      </c>
      <c r="U123" s="85">
        <v>0.6321336666666666</v>
      </c>
    </row>
    <row r="124">
      <c r="A124" s="13" t="s">
        <v>276</v>
      </c>
      <c r="B124" s="14" t="s">
        <v>277</v>
      </c>
      <c r="C124" s="83">
        <v>0.031942</v>
      </c>
      <c r="D124" s="84">
        <v>0.0011570533333333335</v>
      </c>
      <c r="E124" s="83">
        <v>0.0016667266666666664</v>
      </c>
      <c r="F124" s="85"/>
      <c r="G124" s="86">
        <f>C124/(((2100*(1+'Food waste'!N124)*(365/12)/(4*10^6)))*Population!C124)</f>
        <v>0.9444460566</v>
      </c>
      <c r="H124" s="85"/>
      <c r="I124" s="85"/>
      <c r="J124" s="85">
        <v>0.032501375</v>
      </c>
      <c r="K124" s="85">
        <v>0.03250575</v>
      </c>
      <c r="L124" s="85">
        <v>0.032510124999999994</v>
      </c>
      <c r="M124" s="85">
        <v>0.032514499999999995</v>
      </c>
      <c r="N124" s="85">
        <v>0.031942</v>
      </c>
      <c r="O124" s="85">
        <v>0.031369499999999995</v>
      </c>
      <c r="P124" s="85">
        <v>0.030796999999999995</v>
      </c>
      <c r="Q124" s="85">
        <v>0.03022449999999999</v>
      </c>
      <c r="R124" s="85">
        <v>0.029652</v>
      </c>
      <c r="S124" s="85">
        <v>0.030220125</v>
      </c>
      <c r="T124" s="85">
        <v>0.030788249999999996</v>
      </c>
      <c r="U124" s="85">
        <v>0.031933249999999996</v>
      </c>
    </row>
    <row r="125">
      <c r="A125" s="13" t="s">
        <v>278</v>
      </c>
      <c r="B125" s="14" t="s">
        <v>279</v>
      </c>
      <c r="C125" s="83">
        <v>1.2968154166666666</v>
      </c>
      <c r="D125" s="84">
        <v>0.15074689333333333</v>
      </c>
      <c r="E125" s="83">
        <v>0.1873543433333333</v>
      </c>
      <c r="F125" s="85"/>
      <c r="G125" s="86">
        <f>C125/(((2100*(1+'Food waste'!N125)*(365/12)/(4*10^6)))*Population!C125)</f>
        <v>5.307911338</v>
      </c>
      <c r="H125" s="85"/>
      <c r="I125" s="85"/>
      <c r="J125" s="85">
        <v>1.7282824166666666</v>
      </c>
      <c r="K125" s="85">
        <v>1.6197281666666665</v>
      </c>
      <c r="L125" s="85">
        <v>1.5111739166666665</v>
      </c>
      <c r="M125" s="85">
        <v>1.4026196666666668</v>
      </c>
      <c r="N125" s="85">
        <v>1.2968154166666666</v>
      </c>
      <c r="O125" s="85">
        <v>1.1910111666666667</v>
      </c>
      <c r="P125" s="85">
        <v>1.4081196666666667</v>
      </c>
      <c r="Q125" s="85">
        <v>1.6252281666666666</v>
      </c>
      <c r="R125" s="85">
        <v>1.8395866666666665</v>
      </c>
      <c r="S125" s="85">
        <v>2.0539451666666664</v>
      </c>
      <c r="T125" s="85">
        <v>1.9453909166666665</v>
      </c>
      <c r="U125" s="85">
        <v>1.8368366666666667</v>
      </c>
    </row>
    <row r="126">
      <c r="A126" s="13" t="s">
        <v>280</v>
      </c>
      <c r="B126" s="19" t="s">
        <v>281</v>
      </c>
      <c r="C126" s="83">
        <v>8.240300333333334</v>
      </c>
      <c r="D126" s="84">
        <v>0.8172948266666665</v>
      </c>
      <c r="E126" s="83">
        <v>0.6592980333333331</v>
      </c>
      <c r="F126" s="85"/>
      <c r="G126" s="86">
        <f>C126/(((2100*(1+'Food waste'!N126)*(365/12)/(4*10^6)))*Population!C126)</f>
        <v>4.033182717</v>
      </c>
      <c r="H126" s="85"/>
      <c r="I126" s="85"/>
      <c r="J126" s="85">
        <v>17.640378666666667</v>
      </c>
      <c r="K126" s="85">
        <v>15.290359083333334</v>
      </c>
      <c r="L126" s="85">
        <v>12.940339500000002</v>
      </c>
      <c r="M126" s="85">
        <v>10.590319916666667</v>
      </c>
      <c r="N126" s="85">
        <v>8.240300333333334</v>
      </c>
      <c r="O126" s="85">
        <v>10.973980750000003</v>
      </c>
      <c r="P126" s="85">
        <v>13.707661166666668</v>
      </c>
      <c r="Q126" s="85">
        <v>15.071722833333332</v>
      </c>
      <c r="R126" s="85">
        <v>19.175022</v>
      </c>
      <c r="S126" s="85">
        <v>18.791361166666665</v>
      </c>
      <c r="T126" s="85">
        <v>18.407700333333334</v>
      </c>
      <c r="U126" s="85">
        <v>18.0240395</v>
      </c>
    </row>
    <row r="127">
      <c r="A127" s="13" t="s">
        <v>282</v>
      </c>
      <c r="B127" s="14" t="s">
        <v>283</v>
      </c>
      <c r="C127" s="83">
        <v>0.5712395416666664</v>
      </c>
      <c r="D127" s="84">
        <v>0.013385476666666679</v>
      </c>
      <c r="E127" s="83">
        <v>0.10244824833333321</v>
      </c>
      <c r="F127" s="85"/>
      <c r="G127" s="86">
        <f>C127/(((2100*(1+'Food waste'!N127)*(365/12)/(4*10^6)))*Population!C127)</f>
        <v>4.278029692</v>
      </c>
      <c r="H127" s="85"/>
      <c r="I127" s="85"/>
      <c r="J127" s="85">
        <v>0.8645020833333332</v>
      </c>
      <c r="K127" s="85">
        <v>0.7951512916666664</v>
      </c>
      <c r="L127" s="85">
        <v>0.7258004999999997</v>
      </c>
      <c r="M127" s="85">
        <v>0.6564497083333329</v>
      </c>
      <c r="N127" s="85">
        <v>0.5712395416666664</v>
      </c>
      <c r="O127" s="85">
        <v>0.48602937500000004</v>
      </c>
      <c r="P127" s="85">
        <v>0.6435903333333333</v>
      </c>
      <c r="Q127" s="85">
        <v>0.8011512916666667</v>
      </c>
      <c r="R127" s="85">
        <v>0.95571225</v>
      </c>
      <c r="S127" s="85">
        <v>1.1102732083333333</v>
      </c>
      <c r="T127" s="85">
        <v>1.0220630416666667</v>
      </c>
      <c r="U127" s="85">
        <v>0.9527122499999999</v>
      </c>
    </row>
    <row r="128">
      <c r="A128" s="13" t="s">
        <v>284</v>
      </c>
      <c r="B128" s="14" t="s">
        <v>285</v>
      </c>
      <c r="C128" s="83">
        <v>1.2904676250000002</v>
      </c>
      <c r="D128" s="84">
        <v>0.03854356</v>
      </c>
      <c r="E128" s="83">
        <v>0.11262296</v>
      </c>
      <c r="F128" s="85"/>
      <c r="G128" s="86">
        <f>C128/(((2100*(1+'Food waste'!N128)*(365/12)/(4*10^6)))*Population!C128)</f>
        <v>1.766731436</v>
      </c>
      <c r="H128" s="85"/>
      <c r="I128" s="85"/>
      <c r="J128" s="85">
        <v>2.198530791666667</v>
      </c>
      <c r="K128" s="85">
        <v>1.94314</v>
      </c>
      <c r="L128" s="85">
        <v>1.6877492083333334</v>
      </c>
      <c r="M128" s="85">
        <v>1.432358416666667</v>
      </c>
      <c r="N128" s="85">
        <v>1.2904676250000002</v>
      </c>
      <c r="O128" s="85">
        <v>1.1485768333333335</v>
      </c>
      <c r="P128" s="85">
        <v>1.0112509166666668</v>
      </c>
      <c r="Q128" s="85">
        <v>0.8739250000000004</v>
      </c>
      <c r="R128" s="85">
        <v>0.6230990833333333</v>
      </c>
      <c r="S128" s="85">
        <v>1.0203806666666666</v>
      </c>
      <c r="T128" s="85">
        <v>1.413097375</v>
      </c>
      <c r="U128" s="85">
        <v>1.8058140833333334</v>
      </c>
    </row>
    <row r="129">
      <c r="A129" s="13" t="s">
        <v>286</v>
      </c>
      <c r="B129" s="14" t="s">
        <v>287</v>
      </c>
      <c r="C129" s="83">
        <v>19.560790874999995</v>
      </c>
      <c r="D129" s="84">
        <v>1.1242924666666667</v>
      </c>
      <c r="E129" s="83">
        <v>2.4487277099999996</v>
      </c>
      <c r="F129" s="85"/>
      <c r="G129" s="86">
        <f>C129/(((2100*(1+'Food waste'!N129)*(365/12)/(4*10^6)))*Population!C129)</f>
        <v>20.74051441</v>
      </c>
      <c r="H129" s="85"/>
      <c r="I129" s="85"/>
      <c r="J129" s="85">
        <v>39.9701655</v>
      </c>
      <c r="K129" s="85">
        <v>34.870073874999996</v>
      </c>
      <c r="L129" s="85">
        <v>29.769982249999998</v>
      </c>
      <c r="M129" s="85">
        <v>24.669890625</v>
      </c>
      <c r="N129" s="85">
        <v>19.560790874999995</v>
      </c>
      <c r="O129" s="85">
        <v>14.451691124999995</v>
      </c>
      <c r="P129" s="85">
        <v>16.676376999999995</v>
      </c>
      <c r="Q129" s="85">
        <v>17.733992375</v>
      </c>
      <c r="R129" s="85">
        <v>21.12574875</v>
      </c>
      <c r="S129" s="85">
        <v>31.334940124999996</v>
      </c>
      <c r="T129" s="85">
        <v>34.210345874999994</v>
      </c>
      <c r="U129" s="85">
        <v>37.09475974999999</v>
      </c>
    </row>
    <row r="130">
      <c r="A130" s="13" t="s">
        <v>288</v>
      </c>
      <c r="B130" s="14" t="s">
        <v>289</v>
      </c>
      <c r="C130" s="83">
        <v>0.9463395</v>
      </c>
      <c r="D130" s="84">
        <v>0.17584788</v>
      </c>
      <c r="E130" s="83">
        <v>0.18670959999999998</v>
      </c>
      <c r="F130" s="85"/>
      <c r="G130" s="86">
        <f>C130/(((2100*(1+'Food waste'!N130)*(365/12)/(4*10^6)))*Population!C130)</f>
        <v>3.420177964</v>
      </c>
      <c r="H130" s="85"/>
      <c r="I130" s="85"/>
      <c r="J130" s="85">
        <v>0.9463395</v>
      </c>
      <c r="K130" s="85">
        <v>0.9463395</v>
      </c>
      <c r="L130" s="85">
        <v>0.9463395</v>
      </c>
      <c r="M130" s="85">
        <v>0.9463395</v>
      </c>
      <c r="N130" s="85">
        <v>0.9463395</v>
      </c>
      <c r="O130" s="85">
        <v>0.9463395</v>
      </c>
      <c r="P130" s="85">
        <v>0.9463395</v>
      </c>
      <c r="Q130" s="85">
        <v>0.9463395</v>
      </c>
      <c r="R130" s="85">
        <v>0.9463395</v>
      </c>
      <c r="S130" s="85">
        <v>0.9463395</v>
      </c>
      <c r="T130" s="85">
        <v>0.9463395</v>
      </c>
      <c r="U130" s="85">
        <v>0.9463395</v>
      </c>
    </row>
    <row r="131">
      <c r="A131" s="13" t="s">
        <v>290</v>
      </c>
      <c r="B131" s="19" t="s">
        <v>291</v>
      </c>
      <c r="C131" s="83">
        <v>315.9563368333332</v>
      </c>
      <c r="D131" s="84">
        <v>24.550365706666668</v>
      </c>
      <c r="E131" s="83">
        <v>33.809764713333315</v>
      </c>
      <c r="F131" s="85"/>
      <c r="G131" s="86">
        <f>C131/(((2100*(1+'Food waste'!N131)*(365/12)/(4*10^6)))*Population!C131)</f>
        <v>34.66998965</v>
      </c>
      <c r="H131" s="85"/>
      <c r="I131" s="85"/>
      <c r="J131" s="85">
        <v>490.29645249999993</v>
      </c>
      <c r="K131" s="85">
        <v>446.7114235833332</v>
      </c>
      <c r="L131" s="85">
        <v>403.1263946666665</v>
      </c>
      <c r="M131" s="85">
        <v>359.5413657499999</v>
      </c>
      <c r="N131" s="85">
        <v>315.9563368333332</v>
      </c>
      <c r="O131" s="85">
        <v>284.44825966666656</v>
      </c>
      <c r="P131" s="85">
        <v>251.47048249999992</v>
      </c>
      <c r="Q131" s="85">
        <v>138.08535908333337</v>
      </c>
      <c r="R131" s="85">
        <v>191.3937281666667</v>
      </c>
      <c r="S131" s="85">
        <v>266.48683425</v>
      </c>
      <c r="T131" s="85">
        <v>341.57994033333335</v>
      </c>
      <c r="U131" s="85">
        <v>415.2033464166666</v>
      </c>
    </row>
    <row r="132">
      <c r="A132" s="13" t="s">
        <v>292</v>
      </c>
      <c r="B132" s="14" t="s">
        <v>293</v>
      </c>
      <c r="C132" s="83">
        <v>2.1814036666666667</v>
      </c>
      <c r="D132" s="84">
        <v>0.2234000866666667</v>
      </c>
      <c r="E132" s="83">
        <v>0.4455208049999999</v>
      </c>
      <c r="F132" s="85"/>
      <c r="G132" s="86">
        <f>C132/(((2100*(1+'Food waste'!N132)*(365/12)/(4*10^6)))*Population!C132)</f>
        <v>26.48588303</v>
      </c>
      <c r="H132" s="85"/>
      <c r="I132" s="85"/>
      <c r="J132" s="85">
        <v>1.3155522499999999</v>
      </c>
      <c r="K132" s="85">
        <v>1.1533535416666665</v>
      </c>
      <c r="L132" s="85">
        <v>0.9911548333333332</v>
      </c>
      <c r="M132" s="85">
        <v>1.5834542499999997</v>
      </c>
      <c r="N132" s="85">
        <v>2.1814036666666667</v>
      </c>
      <c r="O132" s="85">
        <v>2.779353083333333</v>
      </c>
      <c r="P132" s="85">
        <v>3.3773025</v>
      </c>
      <c r="Q132" s="85">
        <v>2.947201791666666</v>
      </c>
      <c r="R132" s="85">
        <v>2.5114510833333332</v>
      </c>
      <c r="S132" s="85">
        <v>2.075700375</v>
      </c>
      <c r="T132" s="85">
        <v>1.9135016666666669</v>
      </c>
      <c r="U132" s="85">
        <v>1.7513029583333333</v>
      </c>
    </row>
    <row r="133">
      <c r="A133" s="13" t="s">
        <v>294</v>
      </c>
      <c r="B133" s="14" t="s">
        <v>295</v>
      </c>
      <c r="C133" s="83">
        <v>2.4924450833333314</v>
      </c>
      <c r="D133" s="84">
        <v>0.08349265333333333</v>
      </c>
      <c r="E133" s="83">
        <v>0.4385665183333333</v>
      </c>
      <c r="F133" s="85"/>
      <c r="G133" s="86">
        <f>C133/(((2100*(1+'Food waste'!N133)*(365/12)/(4*10^6)))*Population!C133)</f>
        <v>3.838754618</v>
      </c>
      <c r="H133" s="85"/>
      <c r="I133" s="85"/>
      <c r="J133" s="85">
        <v>4.476548666666664</v>
      </c>
      <c r="K133" s="85">
        <v>3.988310583333331</v>
      </c>
      <c r="L133" s="85">
        <v>3.5000724999999977</v>
      </c>
      <c r="M133" s="85">
        <v>3.0118344166666637</v>
      </c>
      <c r="N133" s="85">
        <v>2.4924450833333314</v>
      </c>
      <c r="O133" s="85">
        <v>1.9730557499999994</v>
      </c>
      <c r="P133" s="85">
        <v>2.980683166666666</v>
      </c>
      <c r="Q133" s="85">
        <v>3.9883105833333325</v>
      </c>
      <c r="R133" s="85">
        <v>4.995937999999999</v>
      </c>
      <c r="S133" s="85">
        <v>6.003565416666665</v>
      </c>
      <c r="T133" s="85">
        <v>5.484176083333331</v>
      </c>
      <c r="U133" s="85">
        <v>4.995937999999998</v>
      </c>
    </row>
    <row r="134">
      <c r="A134" s="13" t="s">
        <v>296</v>
      </c>
      <c r="B134" s="19" t="s">
        <v>297</v>
      </c>
      <c r="C134" s="83">
        <v>1.1041368333333335</v>
      </c>
      <c r="D134" s="84">
        <v>0.09611776000000004</v>
      </c>
      <c r="E134" s="83">
        <v>0.12232836666666669</v>
      </c>
      <c r="F134" s="85"/>
      <c r="G134" s="86">
        <f>C134/(((2100*(1+'Food waste'!N134)*(365/12)/(4*10^6)))*Population!C134)</f>
        <v>2.431556364</v>
      </c>
      <c r="H134" s="85"/>
      <c r="I134" s="85"/>
      <c r="J134" s="85">
        <v>1.4880826666666667</v>
      </c>
      <c r="K134" s="85">
        <v>1.3599243333333333</v>
      </c>
      <c r="L134" s="85">
        <v>1.2317660000000001</v>
      </c>
      <c r="M134" s="85">
        <v>1.1679514166666667</v>
      </c>
      <c r="N134" s="85">
        <v>1.1041368333333335</v>
      </c>
      <c r="O134" s="85">
        <v>1.0403222500000002</v>
      </c>
      <c r="P134" s="85">
        <v>0.9765076666666668</v>
      </c>
      <c r="Q134" s="85">
        <v>0.8483493333333335</v>
      </c>
      <c r="R134" s="85">
        <v>0.7201910000000001</v>
      </c>
      <c r="S134" s="85">
        <v>0.9121639166666669</v>
      </c>
      <c r="T134" s="85">
        <v>1.1041368333333335</v>
      </c>
      <c r="U134" s="85">
        <v>1.29610975</v>
      </c>
    </row>
    <row r="135">
      <c r="A135" s="13" t="s">
        <v>298</v>
      </c>
      <c r="B135" s="19" t="s">
        <v>299</v>
      </c>
      <c r="C135" s="83">
        <v>13.642101166666665</v>
      </c>
      <c r="D135" s="84">
        <v>0.6903818533333334</v>
      </c>
      <c r="E135" s="83">
        <v>1.1085744</v>
      </c>
      <c r="F135" s="85"/>
      <c r="G135" s="86">
        <f>C135/(((2100*(1+'Food waste'!N135)*(365/12)/(4*10^6)))*Population!C135)</f>
        <v>7.182768778</v>
      </c>
      <c r="H135" s="85"/>
      <c r="I135" s="85"/>
      <c r="J135" s="85">
        <v>4.271491374999999</v>
      </c>
      <c r="K135" s="85">
        <v>7.861290291666666</v>
      </c>
      <c r="L135" s="85">
        <v>11.451089208333334</v>
      </c>
      <c r="M135" s="85">
        <v>15.040888125000002</v>
      </c>
      <c r="N135" s="85">
        <v>13.642101166666665</v>
      </c>
      <c r="O135" s="85">
        <v>12.243314208333333</v>
      </c>
      <c r="P135" s="85">
        <v>10.84452725</v>
      </c>
      <c r="Q135" s="85">
        <v>9.445740291666665</v>
      </c>
      <c r="R135" s="85">
        <v>6.873478333333335</v>
      </c>
      <c r="S135" s="85">
        <v>4.682466375</v>
      </c>
      <c r="T135" s="85">
        <v>2.4914544166666674</v>
      </c>
      <c r="U135" s="85">
        <v>6.462503333333333</v>
      </c>
    </row>
    <row r="136">
      <c r="A136" s="13" t="s">
        <v>300</v>
      </c>
      <c r="B136" s="14" t="s">
        <v>301</v>
      </c>
      <c r="C136" s="83">
        <v>0.4202474583333333</v>
      </c>
      <c r="D136" s="84">
        <v>0.038891186666666674</v>
      </c>
      <c r="E136" s="83">
        <v>0.09550266000000002</v>
      </c>
      <c r="F136" s="85"/>
      <c r="G136" s="86">
        <f>C136/(((2100*(1+'Food waste'!N136)*(365/12)/(4*10^6)))*Population!C136)</f>
        <v>0.8823474321</v>
      </c>
      <c r="H136" s="85"/>
      <c r="I136" s="85"/>
      <c r="J136" s="85">
        <v>0.47638179166666667</v>
      </c>
      <c r="K136" s="85">
        <v>0.4611602083333334</v>
      </c>
      <c r="L136" s="85">
        <v>0.445938625</v>
      </c>
      <c r="M136" s="85">
        <v>0.4307170416666667</v>
      </c>
      <c r="N136" s="85">
        <v>0.4202474583333333</v>
      </c>
      <c r="O136" s="85">
        <v>0.40977787500000007</v>
      </c>
      <c r="P136" s="85">
        <v>0.42986416666666666</v>
      </c>
      <c r="Q136" s="85">
        <v>0.4499504583333334</v>
      </c>
      <c r="R136" s="85">
        <v>0.4652847500000001</v>
      </c>
      <c r="S136" s="85">
        <v>0.4909759166666668</v>
      </c>
      <c r="T136" s="85">
        <v>0.4861112083333334</v>
      </c>
      <c r="U136" s="85">
        <v>0.4812465</v>
      </c>
    </row>
    <row r="137">
      <c r="A137" s="13" t="s">
        <v>302</v>
      </c>
      <c r="B137" s="14" t="s">
        <v>303</v>
      </c>
      <c r="C137" s="83">
        <v>1.4748336666666666</v>
      </c>
      <c r="D137" s="84">
        <v>0.048249660000000014</v>
      </c>
      <c r="E137" s="83">
        <v>0.07043943333333334</v>
      </c>
      <c r="F137" s="85"/>
      <c r="G137" s="86">
        <f>C137/(((2100*(1+'Food waste'!N137)*(365/12)/(4*10^6)))*Population!C137)</f>
        <v>4.964242855</v>
      </c>
      <c r="H137" s="85"/>
      <c r="I137" s="85"/>
      <c r="J137" s="85">
        <v>1.8862008333333335</v>
      </c>
      <c r="K137" s="85">
        <v>1.5871196666666667</v>
      </c>
      <c r="L137" s="85">
        <v>1.2880385</v>
      </c>
      <c r="M137" s="85">
        <v>0.9889573333333334</v>
      </c>
      <c r="N137" s="85">
        <v>1.4748336666666666</v>
      </c>
      <c r="O137" s="85">
        <v>1.96071</v>
      </c>
      <c r="P137" s="85">
        <v>2.558872333333334</v>
      </c>
      <c r="Q137" s="85">
        <v>3.157034666666667</v>
      </c>
      <c r="R137" s="85">
        <v>2.970239500000001</v>
      </c>
      <c r="S137" s="85">
        <v>2.783444333333334</v>
      </c>
      <c r="T137" s="85">
        <v>2.484363166666667</v>
      </c>
      <c r="U137" s="85">
        <v>2.1852820000000004</v>
      </c>
    </row>
    <row r="138">
      <c r="A138" s="13" t="s">
        <v>304</v>
      </c>
      <c r="B138" s="14" t="s">
        <v>305</v>
      </c>
      <c r="C138" s="83">
        <v>0.6656877083333335</v>
      </c>
      <c r="D138" s="84">
        <v>0.028817640000000002</v>
      </c>
      <c r="E138" s="83">
        <v>0.041910938333333335</v>
      </c>
      <c r="F138" s="85"/>
      <c r="G138" s="86">
        <f>C138/(((2100*(1+'Food waste'!N138)*(365/12)/(4*10^6)))*Population!C138)</f>
        <v>2.804757199</v>
      </c>
      <c r="H138" s="85"/>
      <c r="I138" s="85"/>
      <c r="J138" s="85">
        <v>0.8365615000000004</v>
      </c>
      <c r="K138" s="85">
        <v>0.6843868333333337</v>
      </c>
      <c r="L138" s="85">
        <v>0.532212166666667</v>
      </c>
      <c r="M138" s="85">
        <v>0.39436525</v>
      </c>
      <c r="N138" s="85">
        <v>0.6656877083333335</v>
      </c>
      <c r="O138" s="85">
        <v>0.9370101666666667</v>
      </c>
      <c r="P138" s="85">
        <v>1.2413595</v>
      </c>
      <c r="Q138" s="85">
        <v>1.5313810833333334</v>
      </c>
      <c r="R138" s="85">
        <v>1.4122332916666667</v>
      </c>
      <c r="S138" s="85">
        <v>1.2930855</v>
      </c>
      <c r="T138" s="85">
        <v>1.1409108333333335</v>
      </c>
      <c r="U138" s="85">
        <v>0.988736166666667</v>
      </c>
    </row>
    <row r="139">
      <c r="B139" s="14"/>
      <c r="F139" s="85"/>
      <c r="G139" s="85"/>
      <c r="H139" s="85"/>
      <c r="I139" s="85"/>
      <c r="J139" s="85"/>
      <c r="K139" s="85"/>
      <c r="L139" s="85"/>
      <c r="M139" s="85"/>
      <c r="N139" s="85"/>
      <c r="O139" s="85"/>
      <c r="P139" s="85"/>
      <c r="Q139" s="85"/>
      <c r="R139" s="85"/>
      <c r="S139" s="85"/>
      <c r="T139" s="85"/>
      <c r="U139" s="85"/>
    </row>
    <row r="140">
      <c r="B140" s="14"/>
      <c r="C140" s="87">
        <f t="shared" ref="C140:E140" si="1">SUM(C2:C138)</f>
        <v>1666.964469</v>
      </c>
      <c r="D140" s="87">
        <f t="shared" si="1"/>
        <v>98.17812572</v>
      </c>
      <c r="E140" s="87">
        <f t="shared" si="1"/>
        <v>199.5750087</v>
      </c>
      <c r="F140" s="85"/>
      <c r="G140" s="86">
        <f>C140/(((2100*(1+'Food waste'!N140)*(365/12)/(4*10^6)))*Population!C140)</f>
        <v>10.87409255</v>
      </c>
      <c r="H140" s="85"/>
      <c r="I140" s="85"/>
      <c r="J140" s="85">
        <f t="shared" ref="J140:U140" si="2">SUM(J2:J138)</f>
        <v>2269.418138</v>
      </c>
      <c r="K140" s="85">
        <f t="shared" si="2"/>
        <v>2092.772382</v>
      </c>
      <c r="L140" s="85">
        <f t="shared" si="2"/>
        <v>1933.168961</v>
      </c>
      <c r="M140" s="85">
        <f t="shared" si="2"/>
        <v>1801.318027</v>
      </c>
      <c r="N140" s="85">
        <f t="shared" si="2"/>
        <v>1667.731572</v>
      </c>
      <c r="O140" s="85">
        <f t="shared" si="2"/>
        <v>1553.846577</v>
      </c>
      <c r="P140" s="85">
        <f t="shared" si="2"/>
        <v>1554.981065</v>
      </c>
      <c r="Q140" s="85">
        <f t="shared" si="2"/>
        <v>1449.320244</v>
      </c>
      <c r="R140" s="85">
        <f t="shared" si="2"/>
        <v>1504.994714</v>
      </c>
      <c r="S140" s="85">
        <f t="shared" si="2"/>
        <v>1795.525465</v>
      </c>
      <c r="T140" s="85">
        <f t="shared" si="2"/>
        <v>1950.901748</v>
      </c>
      <c r="U140" s="85">
        <f t="shared" si="2"/>
        <v>2122.357908</v>
      </c>
    </row>
    <row r="141">
      <c r="B141" s="14"/>
      <c r="F141" s="85"/>
      <c r="G141" s="85"/>
      <c r="H141" s="85"/>
      <c r="I141" s="85"/>
      <c r="J141" s="85"/>
      <c r="K141" s="85"/>
      <c r="L141" s="85"/>
      <c r="M141" s="85"/>
      <c r="N141" s="85"/>
      <c r="O141" s="85"/>
      <c r="P141" s="85"/>
      <c r="Q141" s="85"/>
      <c r="R141" s="85"/>
      <c r="S141" s="85"/>
      <c r="T141" s="85"/>
      <c r="U141" s="85"/>
    </row>
    <row r="142">
      <c r="B142" s="14"/>
      <c r="F142" s="85"/>
      <c r="G142" s="85"/>
      <c r="H142" s="85"/>
      <c r="I142" s="85"/>
      <c r="J142" s="85"/>
      <c r="K142" s="85"/>
      <c r="L142" s="85"/>
      <c r="M142" s="85"/>
      <c r="N142" s="85"/>
      <c r="O142" s="85"/>
      <c r="P142" s="85"/>
      <c r="Q142" s="85"/>
      <c r="R142" s="85"/>
      <c r="S142" s="85"/>
      <c r="T142" s="85"/>
      <c r="U142" s="85"/>
    </row>
    <row r="143">
      <c r="B143" s="14"/>
      <c r="F143" s="85"/>
      <c r="G143" s="85"/>
      <c r="H143" s="85"/>
      <c r="I143" s="85"/>
      <c r="J143" s="85"/>
      <c r="K143" s="85"/>
      <c r="L143" s="85"/>
      <c r="M143" s="85"/>
      <c r="N143" s="85"/>
      <c r="O143" s="85"/>
      <c r="P143" s="85"/>
      <c r="Q143" s="85"/>
      <c r="R143" s="85"/>
      <c r="S143" s="85"/>
      <c r="T143" s="85"/>
      <c r="U143" s="85"/>
    </row>
    <row r="144">
      <c r="B144" s="14"/>
      <c r="F144" s="85"/>
      <c r="G144" s="85"/>
      <c r="H144" s="85"/>
      <c r="I144" s="85"/>
      <c r="J144" s="85"/>
      <c r="K144" s="85"/>
      <c r="L144" s="85"/>
      <c r="M144" s="85"/>
      <c r="N144" s="85"/>
      <c r="O144" s="85"/>
      <c r="P144" s="85"/>
      <c r="Q144" s="85"/>
      <c r="R144" s="85"/>
      <c r="S144" s="85"/>
      <c r="T144" s="85"/>
      <c r="U144" s="85"/>
    </row>
    <row r="145">
      <c r="B145" s="14"/>
      <c r="F145" s="85"/>
      <c r="G145" s="85"/>
      <c r="H145" s="85"/>
      <c r="I145" s="85"/>
      <c r="J145" s="85"/>
      <c r="K145" s="85"/>
      <c r="L145" s="85"/>
      <c r="M145" s="85"/>
      <c r="N145" s="85"/>
      <c r="O145" s="85"/>
      <c r="P145" s="85"/>
      <c r="Q145" s="85"/>
      <c r="R145" s="85"/>
      <c r="S145" s="85"/>
      <c r="T145" s="85"/>
      <c r="U145" s="85"/>
    </row>
    <row r="146">
      <c r="B146" s="14"/>
      <c r="F146" s="85"/>
      <c r="G146" s="85"/>
      <c r="H146" s="85"/>
      <c r="I146" s="85"/>
      <c r="J146" s="85"/>
      <c r="K146" s="85"/>
      <c r="L146" s="85"/>
      <c r="M146" s="85"/>
      <c r="N146" s="85"/>
      <c r="O146" s="85"/>
      <c r="P146" s="85"/>
      <c r="Q146" s="85"/>
      <c r="R146" s="85"/>
      <c r="S146" s="85"/>
      <c r="T146" s="85"/>
      <c r="U146" s="85"/>
    </row>
    <row r="147">
      <c r="B147" s="14"/>
      <c r="F147" s="85"/>
      <c r="G147" s="85"/>
      <c r="H147" s="85"/>
      <c r="I147" s="85"/>
      <c r="J147" s="85"/>
      <c r="K147" s="85"/>
      <c r="L147" s="85"/>
      <c r="M147" s="85"/>
      <c r="N147" s="85"/>
      <c r="O147" s="85"/>
      <c r="P147" s="85"/>
      <c r="Q147" s="85"/>
      <c r="R147" s="85"/>
      <c r="S147" s="85"/>
      <c r="T147" s="85"/>
      <c r="U147" s="85"/>
    </row>
    <row r="148">
      <c r="B148" s="14"/>
      <c r="F148" s="85"/>
      <c r="G148" s="85"/>
      <c r="H148" s="85"/>
      <c r="I148" s="85"/>
      <c r="J148" s="85"/>
      <c r="K148" s="85"/>
      <c r="L148" s="85"/>
      <c r="M148" s="85"/>
      <c r="N148" s="85"/>
      <c r="O148" s="85"/>
      <c r="P148" s="85"/>
      <c r="Q148" s="85"/>
      <c r="R148" s="85"/>
      <c r="S148" s="85"/>
      <c r="T148" s="85"/>
      <c r="U148" s="85"/>
    </row>
    <row r="149">
      <c r="B149" s="14"/>
      <c r="F149" s="85"/>
      <c r="G149" s="85"/>
      <c r="H149" s="85"/>
      <c r="I149" s="85"/>
      <c r="J149" s="85"/>
      <c r="K149" s="85"/>
      <c r="L149" s="85"/>
      <c r="M149" s="85"/>
      <c r="N149" s="85"/>
      <c r="O149" s="85"/>
      <c r="P149" s="85"/>
      <c r="Q149" s="85"/>
      <c r="R149" s="85"/>
      <c r="S149" s="85"/>
      <c r="T149" s="85"/>
      <c r="U149" s="85"/>
    </row>
    <row r="150">
      <c r="B150" s="14"/>
      <c r="F150" s="85"/>
      <c r="G150" s="85"/>
      <c r="H150" s="85"/>
      <c r="I150" s="85"/>
      <c r="J150" s="85"/>
      <c r="K150" s="85"/>
      <c r="L150" s="85"/>
      <c r="M150" s="85"/>
      <c r="N150" s="85"/>
      <c r="O150" s="85"/>
      <c r="P150" s="85"/>
      <c r="Q150" s="85"/>
      <c r="R150" s="85"/>
      <c r="S150" s="85"/>
      <c r="T150" s="85"/>
      <c r="U150" s="85"/>
    </row>
    <row r="151">
      <c r="B151" s="14"/>
      <c r="F151" s="85"/>
      <c r="G151" s="85"/>
      <c r="H151" s="85"/>
      <c r="I151" s="85"/>
      <c r="J151" s="85"/>
      <c r="K151" s="85"/>
      <c r="L151" s="85"/>
      <c r="M151" s="85"/>
      <c r="N151" s="85"/>
      <c r="O151" s="85"/>
      <c r="P151" s="85"/>
      <c r="Q151" s="85"/>
      <c r="R151" s="85"/>
      <c r="S151" s="85"/>
      <c r="T151" s="85"/>
      <c r="U151" s="85"/>
    </row>
    <row r="152">
      <c r="B152" s="14"/>
      <c r="F152" s="85"/>
      <c r="G152" s="85"/>
      <c r="H152" s="85"/>
      <c r="I152" s="85"/>
      <c r="J152" s="85"/>
      <c r="K152" s="85"/>
      <c r="L152" s="85"/>
      <c r="M152" s="85"/>
      <c r="N152" s="85"/>
      <c r="O152" s="85"/>
      <c r="P152" s="85"/>
      <c r="Q152" s="85"/>
      <c r="R152" s="85"/>
      <c r="S152" s="85"/>
      <c r="T152" s="85"/>
      <c r="U152" s="85"/>
    </row>
    <row r="153">
      <c r="B153" s="14"/>
      <c r="F153" s="85"/>
      <c r="G153" s="85"/>
      <c r="H153" s="85"/>
      <c r="I153" s="85"/>
      <c r="J153" s="85"/>
      <c r="K153" s="85"/>
      <c r="L153" s="85"/>
      <c r="M153" s="85"/>
      <c r="N153" s="85"/>
      <c r="O153" s="85"/>
      <c r="P153" s="85"/>
      <c r="Q153" s="85"/>
      <c r="R153" s="85"/>
      <c r="S153" s="85"/>
      <c r="T153" s="85"/>
      <c r="U153" s="85"/>
    </row>
    <row r="154">
      <c r="B154" s="14"/>
      <c r="F154" s="85"/>
      <c r="G154" s="85"/>
      <c r="H154" s="85"/>
      <c r="I154" s="85"/>
      <c r="J154" s="85"/>
      <c r="K154" s="85"/>
      <c r="L154" s="85"/>
      <c r="M154" s="85"/>
      <c r="N154" s="85"/>
      <c r="O154" s="85"/>
      <c r="P154" s="85"/>
      <c r="Q154" s="85"/>
      <c r="R154" s="85"/>
      <c r="S154" s="85"/>
      <c r="T154" s="85"/>
      <c r="U154" s="85"/>
    </row>
    <row r="155">
      <c r="B155" s="14"/>
      <c r="F155" s="85"/>
      <c r="G155" s="85"/>
      <c r="H155" s="85"/>
      <c r="I155" s="85"/>
      <c r="J155" s="85"/>
      <c r="K155" s="85"/>
      <c r="L155" s="85"/>
      <c r="M155" s="85"/>
      <c r="N155" s="85"/>
      <c r="O155" s="85"/>
      <c r="P155" s="85"/>
      <c r="Q155" s="85"/>
      <c r="R155" s="85"/>
      <c r="S155" s="85"/>
      <c r="T155" s="85"/>
      <c r="U155" s="85"/>
    </row>
    <row r="156">
      <c r="B156" s="14"/>
      <c r="F156" s="85"/>
      <c r="G156" s="85"/>
      <c r="H156" s="85"/>
      <c r="I156" s="85"/>
      <c r="J156" s="85"/>
      <c r="K156" s="85"/>
      <c r="L156" s="85"/>
      <c r="M156" s="85"/>
      <c r="N156" s="85"/>
      <c r="O156" s="85"/>
      <c r="P156" s="85"/>
      <c r="Q156" s="85"/>
      <c r="R156" s="85"/>
      <c r="S156" s="85"/>
      <c r="T156" s="85"/>
      <c r="U156" s="85"/>
    </row>
    <row r="157">
      <c r="B157" s="14"/>
      <c r="F157" s="85"/>
      <c r="G157" s="85"/>
      <c r="H157" s="85"/>
      <c r="I157" s="85"/>
      <c r="J157" s="85"/>
      <c r="K157" s="85"/>
      <c r="L157" s="85"/>
      <c r="M157" s="85"/>
      <c r="N157" s="85"/>
      <c r="O157" s="85"/>
      <c r="P157" s="85"/>
      <c r="Q157" s="85"/>
      <c r="R157" s="85"/>
      <c r="S157" s="85"/>
      <c r="T157" s="85"/>
      <c r="U157" s="85"/>
    </row>
    <row r="158">
      <c r="B158" s="14"/>
      <c r="F158" s="85"/>
      <c r="G158" s="85"/>
      <c r="H158" s="85"/>
      <c r="I158" s="85"/>
      <c r="J158" s="85"/>
      <c r="K158" s="85"/>
      <c r="L158" s="85"/>
      <c r="M158" s="85"/>
      <c r="N158" s="85"/>
      <c r="O158" s="85"/>
      <c r="P158" s="85"/>
      <c r="Q158" s="85"/>
      <c r="R158" s="85"/>
      <c r="S158" s="85"/>
      <c r="T158" s="85"/>
      <c r="U158" s="85"/>
    </row>
    <row r="159">
      <c r="B159" s="14"/>
      <c r="F159" s="85"/>
      <c r="G159" s="85"/>
      <c r="H159" s="85"/>
      <c r="I159" s="85"/>
      <c r="J159" s="85"/>
      <c r="K159" s="85"/>
      <c r="L159" s="85"/>
      <c r="M159" s="85"/>
      <c r="N159" s="85"/>
      <c r="O159" s="85"/>
      <c r="P159" s="85"/>
      <c r="Q159" s="85"/>
      <c r="R159" s="85"/>
      <c r="S159" s="85"/>
      <c r="T159" s="85"/>
      <c r="U159" s="85"/>
    </row>
    <row r="160">
      <c r="B160" s="14"/>
      <c r="F160" s="85"/>
      <c r="G160" s="85"/>
      <c r="H160" s="85"/>
      <c r="I160" s="85"/>
      <c r="J160" s="85"/>
      <c r="K160" s="85"/>
      <c r="L160" s="85"/>
      <c r="M160" s="85"/>
      <c r="N160" s="85"/>
      <c r="O160" s="85"/>
      <c r="P160" s="85"/>
      <c r="Q160" s="85"/>
      <c r="R160" s="85"/>
      <c r="S160" s="85"/>
      <c r="T160" s="85"/>
      <c r="U160" s="85"/>
    </row>
    <row r="161">
      <c r="B161" s="14"/>
      <c r="F161" s="85"/>
      <c r="G161" s="85"/>
      <c r="H161" s="85"/>
      <c r="I161" s="85"/>
      <c r="J161" s="85"/>
      <c r="K161" s="85"/>
      <c r="L161" s="85"/>
      <c r="M161" s="85"/>
      <c r="N161" s="85"/>
      <c r="O161" s="85"/>
      <c r="P161" s="85"/>
      <c r="Q161" s="85"/>
      <c r="R161" s="85"/>
      <c r="S161" s="85"/>
      <c r="T161" s="85"/>
      <c r="U161" s="85"/>
    </row>
    <row r="162">
      <c r="B162" s="14"/>
      <c r="F162" s="85"/>
      <c r="G162" s="85"/>
      <c r="H162" s="85"/>
      <c r="I162" s="85"/>
      <c r="J162" s="85"/>
      <c r="K162" s="85"/>
      <c r="L162" s="85"/>
      <c r="M162" s="85"/>
      <c r="N162" s="85"/>
      <c r="O162" s="85"/>
      <c r="P162" s="85"/>
      <c r="Q162" s="85"/>
      <c r="R162" s="85"/>
      <c r="S162" s="85"/>
      <c r="T162" s="85"/>
      <c r="U162" s="85"/>
    </row>
    <row r="163">
      <c r="B163" s="14"/>
      <c r="F163" s="85"/>
      <c r="G163" s="85"/>
      <c r="H163" s="85"/>
      <c r="I163" s="85"/>
      <c r="J163" s="85"/>
      <c r="K163" s="85"/>
      <c r="L163" s="85"/>
      <c r="M163" s="85"/>
      <c r="N163" s="85"/>
      <c r="O163" s="85"/>
      <c r="P163" s="85"/>
      <c r="Q163" s="85"/>
      <c r="R163" s="85"/>
      <c r="S163" s="85"/>
      <c r="T163" s="85"/>
      <c r="U163" s="85"/>
    </row>
    <row r="164">
      <c r="B164" s="14"/>
      <c r="F164" s="85"/>
      <c r="G164" s="85"/>
      <c r="H164" s="85"/>
      <c r="I164" s="85"/>
      <c r="J164" s="85"/>
      <c r="K164" s="85"/>
      <c r="L164" s="85"/>
      <c r="M164" s="85"/>
      <c r="N164" s="85"/>
      <c r="O164" s="85"/>
      <c r="P164" s="85"/>
      <c r="Q164" s="85"/>
      <c r="R164" s="85"/>
      <c r="S164" s="85"/>
      <c r="T164" s="85"/>
      <c r="U164" s="85"/>
    </row>
    <row r="165">
      <c r="B165" s="14"/>
      <c r="F165" s="85"/>
      <c r="G165" s="85"/>
      <c r="H165" s="85"/>
      <c r="I165" s="85"/>
      <c r="J165" s="85"/>
      <c r="K165" s="85"/>
      <c r="L165" s="85"/>
      <c r="M165" s="85"/>
      <c r="N165" s="85"/>
      <c r="O165" s="85"/>
      <c r="P165" s="85"/>
      <c r="Q165" s="85"/>
      <c r="R165" s="85"/>
      <c r="S165" s="85"/>
      <c r="T165" s="85"/>
      <c r="U165" s="85"/>
    </row>
    <row r="166">
      <c r="B166" s="14"/>
      <c r="F166" s="85"/>
      <c r="G166" s="85"/>
      <c r="H166" s="85"/>
      <c r="I166" s="85"/>
      <c r="J166" s="85"/>
      <c r="K166" s="85"/>
      <c r="L166" s="85"/>
      <c r="M166" s="85"/>
      <c r="N166" s="85"/>
      <c r="O166" s="85"/>
      <c r="P166" s="85"/>
      <c r="Q166" s="85"/>
      <c r="R166" s="85"/>
      <c r="S166" s="85"/>
      <c r="T166" s="85"/>
      <c r="U166" s="85"/>
    </row>
    <row r="167">
      <c r="B167" s="14"/>
      <c r="F167" s="85"/>
      <c r="G167" s="85"/>
      <c r="H167" s="85"/>
      <c r="I167" s="85"/>
      <c r="J167" s="85"/>
      <c r="K167" s="85"/>
      <c r="L167" s="85"/>
      <c r="M167" s="85"/>
      <c r="N167" s="85"/>
      <c r="O167" s="85"/>
      <c r="P167" s="85"/>
      <c r="Q167" s="85"/>
      <c r="R167" s="85"/>
      <c r="S167" s="85"/>
      <c r="T167" s="85"/>
      <c r="U167" s="85"/>
    </row>
    <row r="168">
      <c r="B168" s="14"/>
      <c r="F168" s="85"/>
      <c r="G168" s="85"/>
      <c r="H168" s="85"/>
      <c r="I168" s="85"/>
      <c r="J168" s="85"/>
      <c r="K168" s="85"/>
      <c r="L168" s="85"/>
      <c r="M168" s="85"/>
      <c r="N168" s="85"/>
      <c r="O168" s="85"/>
      <c r="P168" s="85"/>
      <c r="Q168" s="85"/>
      <c r="R168" s="85"/>
      <c r="S168" s="85"/>
      <c r="T168" s="85"/>
      <c r="U168" s="85"/>
    </row>
    <row r="169">
      <c r="B169" s="14"/>
      <c r="F169" s="85"/>
      <c r="G169" s="85"/>
      <c r="H169" s="85"/>
      <c r="I169" s="85"/>
      <c r="J169" s="85"/>
      <c r="K169" s="85"/>
      <c r="L169" s="85"/>
      <c r="M169" s="85"/>
      <c r="N169" s="85"/>
      <c r="O169" s="85"/>
      <c r="P169" s="85"/>
      <c r="Q169" s="85"/>
      <c r="R169" s="85"/>
      <c r="S169" s="85"/>
      <c r="T169" s="85"/>
      <c r="U169" s="85"/>
    </row>
    <row r="170">
      <c r="B170" s="14"/>
      <c r="F170" s="85"/>
      <c r="G170" s="85"/>
      <c r="H170" s="85"/>
      <c r="I170" s="85"/>
      <c r="J170" s="85"/>
      <c r="K170" s="85"/>
      <c r="L170" s="85"/>
      <c r="M170" s="85"/>
      <c r="N170" s="85"/>
      <c r="O170" s="85"/>
      <c r="P170" s="85"/>
      <c r="Q170" s="85"/>
      <c r="R170" s="85"/>
      <c r="S170" s="85"/>
      <c r="T170" s="85"/>
      <c r="U170" s="85"/>
    </row>
    <row r="171">
      <c r="B171" s="14"/>
      <c r="F171" s="85"/>
      <c r="G171" s="85"/>
      <c r="H171" s="85"/>
      <c r="I171" s="85"/>
      <c r="J171" s="85"/>
      <c r="K171" s="85"/>
      <c r="L171" s="85"/>
      <c r="M171" s="85"/>
      <c r="N171" s="85"/>
      <c r="O171" s="85"/>
      <c r="P171" s="85"/>
      <c r="Q171" s="85"/>
      <c r="R171" s="85"/>
      <c r="S171" s="85"/>
      <c r="T171" s="85"/>
      <c r="U171" s="85"/>
    </row>
    <row r="172">
      <c r="B172" s="14"/>
      <c r="F172" s="85"/>
      <c r="G172" s="85"/>
      <c r="H172" s="85"/>
      <c r="I172" s="85"/>
      <c r="J172" s="85"/>
      <c r="K172" s="85"/>
      <c r="L172" s="85"/>
      <c r="M172" s="85"/>
      <c r="N172" s="85"/>
      <c r="O172" s="85"/>
      <c r="P172" s="85"/>
      <c r="Q172" s="85"/>
      <c r="R172" s="85"/>
      <c r="S172" s="85"/>
      <c r="T172" s="85"/>
      <c r="U172" s="85"/>
    </row>
    <row r="173">
      <c r="B173" s="14"/>
      <c r="F173" s="85"/>
      <c r="G173" s="85"/>
      <c r="H173" s="85"/>
      <c r="I173" s="85"/>
      <c r="J173" s="85"/>
      <c r="K173" s="85"/>
    </row>
    <row r="174">
      <c r="B174" s="14"/>
      <c r="F174" s="85"/>
      <c r="G174" s="85"/>
      <c r="H174" s="85"/>
      <c r="I174" s="85"/>
      <c r="J174" s="85"/>
      <c r="K174" s="85"/>
    </row>
    <row r="175">
      <c r="B175" s="14"/>
      <c r="F175" s="85"/>
      <c r="G175" s="85"/>
      <c r="H175" s="85"/>
      <c r="I175" s="85"/>
      <c r="J175" s="85"/>
      <c r="K175" s="85"/>
    </row>
    <row r="176">
      <c r="B176" s="14"/>
      <c r="F176" s="85"/>
      <c r="G176" s="85"/>
      <c r="H176" s="85"/>
      <c r="I176" s="85"/>
      <c r="J176" s="85"/>
      <c r="K176" s="85"/>
    </row>
    <row r="177">
      <c r="B177" s="14"/>
      <c r="F177" s="85"/>
      <c r="G177" s="85"/>
      <c r="H177" s="85"/>
      <c r="I177" s="85"/>
      <c r="J177" s="85"/>
      <c r="K177" s="85"/>
    </row>
    <row r="178">
      <c r="B178" s="14"/>
      <c r="F178" s="85"/>
      <c r="G178" s="85"/>
      <c r="H178" s="85"/>
      <c r="I178" s="85"/>
      <c r="J178" s="85"/>
      <c r="K178" s="85"/>
    </row>
    <row r="179">
      <c r="B179" s="14"/>
      <c r="F179" s="85"/>
      <c r="G179" s="85"/>
      <c r="H179" s="85"/>
      <c r="I179" s="85"/>
      <c r="J179" s="85"/>
      <c r="K179" s="85"/>
    </row>
    <row r="180">
      <c r="B180" s="14"/>
      <c r="F180" s="85"/>
      <c r="G180" s="85"/>
      <c r="H180" s="85"/>
      <c r="I180" s="85"/>
      <c r="J180" s="85"/>
      <c r="K180" s="85"/>
    </row>
    <row r="181">
      <c r="B181" s="14"/>
      <c r="F181" s="85"/>
      <c r="G181" s="85"/>
      <c r="H181" s="85"/>
      <c r="I181" s="85"/>
      <c r="J181" s="85"/>
      <c r="K181" s="85"/>
    </row>
    <row r="182">
      <c r="B182" s="14"/>
      <c r="F182" s="85"/>
      <c r="G182" s="85"/>
      <c r="H182" s="85"/>
      <c r="I182" s="85"/>
      <c r="J182" s="85"/>
      <c r="K182" s="85"/>
    </row>
    <row r="183">
      <c r="B183" s="14"/>
      <c r="F183" s="85"/>
      <c r="G183" s="85"/>
      <c r="H183" s="85"/>
      <c r="I183" s="85"/>
      <c r="J183" s="85"/>
      <c r="K183" s="85"/>
    </row>
    <row r="184">
      <c r="B184" s="14"/>
      <c r="F184" s="85"/>
      <c r="G184" s="85"/>
      <c r="H184" s="85"/>
      <c r="I184" s="85"/>
      <c r="J184" s="85"/>
      <c r="K184" s="85"/>
    </row>
    <row r="185">
      <c r="B185" s="14"/>
      <c r="F185" s="85"/>
      <c r="G185" s="85"/>
      <c r="H185" s="85"/>
      <c r="I185" s="85"/>
      <c r="J185" s="85"/>
      <c r="K185" s="85"/>
    </row>
    <row r="186">
      <c r="B186" s="14"/>
      <c r="F186" s="85"/>
      <c r="G186" s="85"/>
      <c r="H186" s="85"/>
      <c r="I186" s="85"/>
      <c r="J186" s="85"/>
      <c r="K186" s="85"/>
    </row>
    <row r="187">
      <c r="B187" s="14"/>
      <c r="F187" s="85"/>
      <c r="G187" s="85"/>
      <c r="H187" s="85"/>
      <c r="I187" s="85"/>
      <c r="J187" s="85"/>
      <c r="K187" s="85"/>
    </row>
    <row r="188">
      <c r="B188" s="14"/>
      <c r="F188" s="85"/>
      <c r="G188" s="85"/>
      <c r="H188" s="85"/>
      <c r="I188" s="85"/>
      <c r="J188" s="85"/>
      <c r="K188" s="85"/>
    </row>
    <row r="189">
      <c r="B189" s="14"/>
      <c r="F189" s="85"/>
      <c r="G189" s="85"/>
      <c r="H189" s="85"/>
      <c r="I189" s="85"/>
      <c r="J189" s="85"/>
      <c r="K189" s="85"/>
    </row>
    <row r="190">
      <c r="B190" s="14"/>
      <c r="F190" s="85"/>
      <c r="G190" s="85"/>
      <c r="H190" s="85"/>
      <c r="I190" s="85"/>
      <c r="J190" s="85"/>
      <c r="K190" s="85"/>
    </row>
    <row r="191">
      <c r="B191" s="14"/>
      <c r="F191" s="85"/>
      <c r="G191" s="85"/>
      <c r="H191" s="85"/>
      <c r="I191" s="85"/>
      <c r="J191" s="85"/>
      <c r="K191" s="85"/>
    </row>
    <row r="192">
      <c r="B192" s="14"/>
      <c r="F192" s="85"/>
      <c r="G192" s="85"/>
      <c r="H192" s="85"/>
      <c r="I192" s="85"/>
      <c r="J192" s="85"/>
      <c r="K192" s="85"/>
    </row>
    <row r="193">
      <c r="B193" s="14"/>
      <c r="F193" s="85"/>
      <c r="G193" s="85"/>
      <c r="H193" s="85"/>
      <c r="I193" s="85"/>
      <c r="J193" s="85"/>
      <c r="K193" s="85"/>
    </row>
    <row r="194">
      <c r="B194" s="14"/>
      <c r="F194" s="85"/>
      <c r="G194" s="85"/>
      <c r="H194" s="85"/>
      <c r="I194" s="85"/>
      <c r="J194" s="85"/>
      <c r="K194" s="85"/>
    </row>
    <row r="195">
      <c r="B195" s="14"/>
      <c r="F195" s="85"/>
      <c r="G195" s="85"/>
      <c r="H195" s="85"/>
      <c r="I195" s="85"/>
      <c r="J195" s="85"/>
      <c r="K195" s="85"/>
    </row>
    <row r="196">
      <c r="B196" s="14"/>
      <c r="F196" s="85"/>
      <c r="G196" s="85"/>
      <c r="H196" s="85"/>
      <c r="I196" s="85"/>
      <c r="J196" s="85"/>
      <c r="K196" s="85"/>
    </row>
    <row r="197">
      <c r="B197" s="14"/>
      <c r="F197" s="85"/>
      <c r="G197" s="85"/>
      <c r="H197" s="85"/>
      <c r="I197" s="85"/>
      <c r="J197" s="85"/>
      <c r="K197" s="85"/>
    </row>
    <row r="198">
      <c r="B198" s="14"/>
      <c r="F198" s="85"/>
      <c r="G198" s="85"/>
      <c r="H198" s="85"/>
      <c r="I198" s="85"/>
      <c r="J198" s="85"/>
      <c r="K198" s="85"/>
    </row>
    <row r="199">
      <c r="B199" s="14"/>
      <c r="F199" s="85"/>
      <c r="G199" s="85"/>
      <c r="H199" s="85"/>
      <c r="I199" s="85"/>
      <c r="J199" s="85"/>
      <c r="K199" s="85"/>
    </row>
    <row r="200">
      <c r="B200" s="14"/>
      <c r="F200" s="85"/>
      <c r="G200" s="85"/>
      <c r="H200" s="85"/>
      <c r="I200" s="85"/>
      <c r="J200" s="85"/>
      <c r="K200" s="85"/>
    </row>
    <row r="201">
      <c r="B201" s="14"/>
      <c r="F201" s="85"/>
      <c r="G201" s="85"/>
      <c r="H201" s="85"/>
      <c r="I201" s="85"/>
      <c r="J201" s="85"/>
      <c r="K201" s="85"/>
    </row>
    <row r="202">
      <c r="B202" s="14"/>
      <c r="F202" s="85"/>
      <c r="G202" s="85"/>
      <c r="H202" s="85"/>
      <c r="I202" s="85"/>
      <c r="J202" s="85"/>
      <c r="K202" s="85"/>
    </row>
    <row r="203">
      <c r="B203" s="14"/>
      <c r="F203" s="85"/>
      <c r="G203" s="85"/>
      <c r="H203" s="85"/>
      <c r="I203" s="85"/>
      <c r="J203" s="85"/>
      <c r="K203" s="85"/>
    </row>
    <row r="204">
      <c r="B204" s="14"/>
      <c r="F204" s="85"/>
      <c r="G204" s="85"/>
      <c r="H204" s="85"/>
      <c r="I204" s="85"/>
      <c r="J204" s="85"/>
      <c r="K204" s="85"/>
    </row>
    <row r="205">
      <c r="B205" s="14"/>
      <c r="F205" s="85"/>
      <c r="G205" s="85"/>
      <c r="H205" s="85"/>
      <c r="I205" s="85"/>
      <c r="J205" s="85"/>
      <c r="K205" s="85"/>
    </row>
    <row r="206">
      <c r="B206" s="14"/>
      <c r="F206" s="85"/>
      <c r="G206" s="85"/>
      <c r="H206" s="85"/>
      <c r="I206" s="85"/>
      <c r="J206" s="85"/>
      <c r="K206" s="85"/>
    </row>
    <row r="207">
      <c r="B207" s="14"/>
      <c r="F207" s="85"/>
      <c r="G207" s="85"/>
      <c r="H207" s="85"/>
      <c r="I207" s="85"/>
      <c r="J207" s="85"/>
      <c r="K207" s="85"/>
    </row>
    <row r="208">
      <c r="B208" s="14"/>
      <c r="F208" s="85"/>
      <c r="G208" s="85"/>
      <c r="H208" s="85"/>
      <c r="I208" s="85"/>
      <c r="J208" s="85"/>
      <c r="K208" s="85"/>
    </row>
    <row r="209">
      <c r="B209" s="14"/>
      <c r="F209" s="85"/>
      <c r="G209" s="85"/>
      <c r="H209" s="85"/>
      <c r="I209" s="85"/>
      <c r="J209" s="85"/>
      <c r="K209" s="85"/>
    </row>
    <row r="210">
      <c r="B210" s="14"/>
      <c r="F210" s="85"/>
      <c r="G210" s="85"/>
      <c r="H210" s="85"/>
      <c r="I210" s="85"/>
      <c r="J210" s="85"/>
      <c r="K210" s="85"/>
    </row>
    <row r="211">
      <c r="B211" s="14"/>
      <c r="F211" s="85"/>
      <c r="G211" s="85"/>
      <c r="H211" s="85"/>
      <c r="I211" s="85"/>
      <c r="J211" s="85"/>
      <c r="K211" s="85"/>
    </row>
    <row r="212">
      <c r="B212" s="14"/>
      <c r="F212" s="85"/>
      <c r="G212" s="85"/>
      <c r="H212" s="85"/>
      <c r="I212" s="85"/>
      <c r="J212" s="85"/>
      <c r="K212" s="85"/>
    </row>
    <row r="213">
      <c r="B213" s="14"/>
      <c r="F213" s="85"/>
      <c r="G213" s="85"/>
      <c r="H213" s="85"/>
      <c r="I213" s="85"/>
      <c r="J213" s="85"/>
      <c r="K213" s="85"/>
    </row>
    <row r="214">
      <c r="B214" s="14"/>
      <c r="F214" s="85"/>
      <c r="G214" s="85"/>
      <c r="H214" s="85"/>
      <c r="I214" s="85"/>
      <c r="J214" s="85"/>
      <c r="K214" s="85"/>
    </row>
    <row r="215">
      <c r="B215" s="14"/>
      <c r="F215" s="85"/>
      <c r="G215" s="85"/>
      <c r="H215" s="85"/>
      <c r="I215" s="85"/>
      <c r="J215" s="85"/>
      <c r="K215" s="85"/>
    </row>
    <row r="216">
      <c r="B216" s="14"/>
      <c r="F216" s="85"/>
      <c r="G216" s="85"/>
      <c r="H216" s="85"/>
      <c r="I216" s="85"/>
      <c r="J216" s="85"/>
      <c r="K216" s="85"/>
    </row>
    <row r="217">
      <c r="B217" s="14"/>
      <c r="F217" s="85"/>
      <c r="G217" s="85"/>
      <c r="H217" s="85"/>
      <c r="I217" s="85"/>
      <c r="J217" s="85"/>
      <c r="K217" s="85"/>
    </row>
    <row r="218">
      <c r="B218" s="14"/>
      <c r="F218" s="85"/>
      <c r="G218" s="85"/>
      <c r="H218" s="85"/>
      <c r="I218" s="85"/>
      <c r="J218" s="85"/>
      <c r="K218" s="85"/>
    </row>
    <row r="219">
      <c r="B219" s="14"/>
      <c r="F219" s="85"/>
      <c r="G219" s="85"/>
      <c r="H219" s="85"/>
      <c r="I219" s="85"/>
      <c r="J219" s="85"/>
      <c r="K219" s="85"/>
    </row>
    <row r="220">
      <c r="B220" s="14"/>
      <c r="F220" s="85"/>
      <c r="G220" s="85"/>
      <c r="H220" s="85"/>
      <c r="I220" s="85"/>
      <c r="J220" s="85"/>
      <c r="K220" s="85"/>
    </row>
    <row r="221">
      <c r="B221" s="14"/>
      <c r="F221" s="85"/>
      <c r="G221" s="85"/>
      <c r="H221" s="85"/>
      <c r="I221" s="85"/>
      <c r="J221" s="85"/>
      <c r="K221" s="85"/>
    </row>
    <row r="222">
      <c r="B222" s="14"/>
      <c r="F222" s="85"/>
      <c r="G222" s="85"/>
      <c r="H222" s="85"/>
      <c r="I222" s="85"/>
      <c r="J222" s="85"/>
      <c r="K222" s="85"/>
    </row>
    <row r="223">
      <c r="B223" s="14"/>
      <c r="F223" s="85"/>
      <c r="G223" s="85"/>
      <c r="H223" s="85"/>
      <c r="I223" s="85"/>
      <c r="J223" s="85"/>
      <c r="K223" s="85"/>
    </row>
    <row r="224">
      <c r="B224" s="14"/>
      <c r="F224" s="85"/>
      <c r="G224" s="85"/>
      <c r="H224" s="85"/>
      <c r="I224" s="85"/>
      <c r="J224" s="85"/>
      <c r="K224" s="85"/>
    </row>
    <row r="225">
      <c r="B225" s="14"/>
      <c r="F225" s="85"/>
      <c r="G225" s="85"/>
      <c r="H225" s="85"/>
      <c r="I225" s="85"/>
      <c r="J225" s="85"/>
      <c r="K225" s="85"/>
    </row>
    <row r="226">
      <c r="B226" s="14"/>
      <c r="F226" s="85"/>
      <c r="G226" s="85"/>
      <c r="H226" s="85"/>
      <c r="I226" s="85"/>
      <c r="J226" s="85"/>
      <c r="K226" s="85"/>
    </row>
    <row r="227">
      <c r="B227" s="14"/>
      <c r="F227" s="85"/>
      <c r="G227" s="85"/>
      <c r="H227" s="85"/>
      <c r="I227" s="85"/>
      <c r="J227" s="85"/>
      <c r="K227" s="85"/>
    </row>
    <row r="228">
      <c r="B228" s="14"/>
      <c r="F228" s="85"/>
      <c r="G228" s="85"/>
      <c r="H228" s="85"/>
      <c r="I228" s="85"/>
      <c r="J228" s="85"/>
      <c r="K228" s="85"/>
    </row>
    <row r="229">
      <c r="B229" s="14"/>
      <c r="F229" s="85"/>
      <c r="G229" s="85"/>
      <c r="H229" s="85"/>
      <c r="I229" s="85"/>
      <c r="J229" s="85"/>
      <c r="K229" s="85"/>
    </row>
    <row r="230">
      <c r="B230" s="14"/>
      <c r="F230" s="85"/>
      <c r="G230" s="85"/>
      <c r="H230" s="85"/>
      <c r="I230" s="85"/>
      <c r="J230" s="85"/>
      <c r="K230" s="85"/>
    </row>
    <row r="231">
      <c r="B231" s="14"/>
      <c r="F231" s="85"/>
      <c r="G231" s="85"/>
      <c r="H231" s="85"/>
      <c r="I231" s="85"/>
      <c r="J231" s="85"/>
      <c r="K231" s="85"/>
    </row>
    <row r="232">
      <c r="B232" s="14"/>
      <c r="F232" s="85"/>
      <c r="G232" s="85"/>
      <c r="H232" s="85"/>
      <c r="I232" s="85"/>
      <c r="J232" s="85"/>
      <c r="K232" s="85"/>
    </row>
    <row r="233">
      <c r="B233" s="14"/>
      <c r="F233" s="85"/>
      <c r="G233" s="85"/>
      <c r="H233" s="85"/>
      <c r="I233" s="85"/>
      <c r="J233" s="85"/>
      <c r="K233" s="85"/>
    </row>
    <row r="234">
      <c r="B234" s="14"/>
      <c r="F234" s="85"/>
      <c r="G234" s="85"/>
      <c r="H234" s="85"/>
      <c r="I234" s="85"/>
      <c r="J234" s="85"/>
      <c r="K234" s="85"/>
    </row>
    <row r="235">
      <c r="B235" s="14"/>
      <c r="F235" s="85"/>
      <c r="G235" s="85"/>
      <c r="H235" s="85"/>
      <c r="I235" s="85"/>
      <c r="J235" s="85"/>
      <c r="K235" s="85"/>
    </row>
    <row r="236">
      <c r="B236" s="14"/>
      <c r="F236" s="85"/>
      <c r="G236" s="85"/>
      <c r="H236" s="85"/>
      <c r="I236" s="85"/>
      <c r="J236" s="85"/>
      <c r="K236" s="85"/>
    </row>
    <row r="237">
      <c r="B237" s="14"/>
      <c r="F237" s="85"/>
      <c r="G237" s="85"/>
      <c r="H237" s="85"/>
      <c r="I237" s="85"/>
      <c r="J237" s="85"/>
      <c r="K237" s="85"/>
    </row>
    <row r="238">
      <c r="B238" s="14"/>
      <c r="F238" s="85"/>
      <c r="G238" s="85"/>
      <c r="H238" s="85"/>
      <c r="I238" s="85"/>
      <c r="J238" s="85"/>
      <c r="K238" s="85"/>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row r="1001">
      <c r="B1001" s="28"/>
    </row>
  </sheetData>
  <conditionalFormatting sqref="G1:G1001">
    <cfRule type="colorScale" priority="1">
      <colorScale>
        <cfvo type="formula" val="0"/>
        <cfvo type="formula" val="6"/>
        <color rgb="FFE67C73"/>
        <color rgb="FFFFFFFF"/>
      </colorScale>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6" max="6" width="3.0"/>
  </cols>
  <sheetData>
    <row r="1">
      <c r="A1" s="10" t="s">
        <v>29</v>
      </c>
      <c r="B1" s="9" t="s">
        <v>30</v>
      </c>
      <c r="C1" s="10" t="s">
        <v>408</v>
      </c>
      <c r="D1" s="10" t="s">
        <v>409</v>
      </c>
      <c r="E1" s="10" t="s">
        <v>410</v>
      </c>
      <c r="F1" s="5"/>
      <c r="G1" s="88" t="s">
        <v>411</v>
      </c>
      <c r="H1" s="3"/>
      <c r="I1" s="3"/>
      <c r="J1" s="3"/>
      <c r="K1" s="3"/>
      <c r="L1" s="3"/>
      <c r="M1" s="3"/>
      <c r="N1" s="3"/>
      <c r="O1" s="3"/>
      <c r="P1" s="3"/>
      <c r="Q1" s="3"/>
      <c r="R1" s="3"/>
      <c r="S1" s="3"/>
      <c r="T1" s="3"/>
      <c r="U1" s="3"/>
      <c r="V1" s="3"/>
      <c r="W1" s="3"/>
    </row>
    <row r="2">
      <c r="A2" s="13" t="s">
        <v>32</v>
      </c>
      <c r="B2" s="14" t="s">
        <v>33</v>
      </c>
      <c r="C2" s="89">
        <v>0.00155</v>
      </c>
      <c r="D2" s="89">
        <v>2.3E-4</v>
      </c>
      <c r="E2" s="89">
        <v>9.8E-4</v>
      </c>
      <c r="G2" s="90">
        <f t="shared" ref="G2:G138" si="1">$C2-($D2*9/4+$E2)</f>
        <v>0.0000525</v>
      </c>
      <c r="I2" s="91"/>
      <c r="J2" s="91"/>
      <c r="K2" s="91"/>
    </row>
    <row r="3">
      <c r="A3" s="13" t="s">
        <v>34</v>
      </c>
      <c r="B3" s="14" t="s">
        <v>35</v>
      </c>
      <c r="C3" s="89">
        <v>0.00211</v>
      </c>
      <c r="D3" s="89">
        <v>3.4E-4</v>
      </c>
      <c r="E3" s="89">
        <v>0.00124</v>
      </c>
      <c r="G3" s="92">
        <f t="shared" si="1"/>
        <v>0.000105</v>
      </c>
      <c r="I3" s="91"/>
      <c r="J3" s="91"/>
      <c r="K3" s="91"/>
    </row>
    <row r="4">
      <c r="A4" s="13" t="s">
        <v>36</v>
      </c>
      <c r="B4" s="14" t="s">
        <v>37</v>
      </c>
      <c r="C4" s="89">
        <v>0.01896</v>
      </c>
      <c r="D4" s="89">
        <v>0.00315</v>
      </c>
      <c r="E4" s="89">
        <v>0.01128</v>
      </c>
      <c r="G4" s="92">
        <f t="shared" si="1"/>
        <v>0.0005925</v>
      </c>
      <c r="I4" s="91"/>
      <c r="J4" s="91"/>
      <c r="K4" s="91"/>
    </row>
    <row r="5">
      <c r="A5" s="13" t="s">
        <v>38</v>
      </c>
      <c r="B5" s="14" t="s">
        <v>39</v>
      </c>
      <c r="C5" s="89">
        <v>0.09918</v>
      </c>
      <c r="D5" s="89">
        <v>0.01751</v>
      </c>
      <c r="E5" s="89">
        <v>0.056600000000000004</v>
      </c>
      <c r="G5" s="92">
        <f t="shared" si="1"/>
        <v>0.0031825</v>
      </c>
      <c r="I5" s="91"/>
      <c r="J5" s="91"/>
      <c r="K5" s="91"/>
    </row>
    <row r="6">
      <c r="A6" s="13" t="s">
        <v>40</v>
      </c>
      <c r="B6" s="14" t="s">
        <v>41</v>
      </c>
      <c r="C6" s="89">
        <v>0.13116</v>
      </c>
      <c r="D6" s="89">
        <v>0.01872</v>
      </c>
      <c r="E6" s="89">
        <v>0.08103</v>
      </c>
      <c r="G6" s="92">
        <f t="shared" si="1"/>
        <v>0.00801</v>
      </c>
      <c r="I6" s="91"/>
      <c r="J6" s="91"/>
      <c r="K6" s="91"/>
    </row>
    <row r="7">
      <c r="A7" s="13" t="s">
        <v>42</v>
      </c>
      <c r="B7" s="14" t="s">
        <v>43</v>
      </c>
      <c r="C7" s="89">
        <v>0.00289</v>
      </c>
      <c r="D7" s="89">
        <v>4.0E-4</v>
      </c>
      <c r="E7" s="89">
        <v>0.00186</v>
      </c>
      <c r="G7" s="92">
        <f t="shared" si="1"/>
        <v>0.00013</v>
      </c>
      <c r="I7" s="91"/>
      <c r="J7" s="91"/>
      <c r="K7" s="91"/>
    </row>
    <row r="8">
      <c r="A8" s="13" t="s">
        <v>44</v>
      </c>
      <c r="B8" s="14" t="s">
        <v>45</v>
      </c>
      <c r="C8" s="89">
        <v>0.04478</v>
      </c>
      <c r="D8" s="89">
        <v>0.00646</v>
      </c>
      <c r="E8" s="89">
        <v>0.02788</v>
      </c>
      <c r="G8" s="92">
        <f t="shared" si="1"/>
        <v>0.002365</v>
      </c>
      <c r="I8" s="91"/>
      <c r="J8" s="91"/>
      <c r="K8" s="91"/>
    </row>
    <row r="9">
      <c r="A9" s="13" t="s">
        <v>46</v>
      </c>
      <c r="B9" s="14" t="s">
        <v>47</v>
      </c>
      <c r="C9" s="89">
        <v>2.8000000000000003E-4</v>
      </c>
      <c r="D9" s="89">
        <v>4.0E-5</v>
      </c>
      <c r="E9" s="89">
        <v>1.7999999999999998E-4</v>
      </c>
      <c r="G9" s="92">
        <f t="shared" si="1"/>
        <v>0.00001</v>
      </c>
      <c r="I9" s="91"/>
      <c r="J9" s="91"/>
      <c r="K9" s="91"/>
    </row>
    <row r="10">
      <c r="A10" s="13" t="s">
        <v>48</v>
      </c>
      <c r="B10" s="14" t="s">
        <v>49</v>
      </c>
      <c r="C10" s="89">
        <v>0.0</v>
      </c>
      <c r="D10" s="89">
        <v>0.0</v>
      </c>
      <c r="E10" s="89">
        <v>0.0</v>
      </c>
      <c r="G10" s="92">
        <f t="shared" si="1"/>
        <v>0</v>
      </c>
      <c r="I10" s="91"/>
      <c r="J10" s="91"/>
      <c r="K10" s="91"/>
    </row>
    <row r="11">
      <c r="A11" s="13" t="s">
        <v>50</v>
      </c>
      <c r="B11" s="14" t="s">
        <v>51</v>
      </c>
      <c r="C11" s="89">
        <v>0.70487</v>
      </c>
      <c r="D11" s="89">
        <v>0.10014</v>
      </c>
      <c r="E11" s="89">
        <v>0.45044</v>
      </c>
      <c r="G11" s="92">
        <f t="shared" si="1"/>
        <v>0.029115</v>
      </c>
      <c r="I11" s="91"/>
      <c r="J11" s="91"/>
      <c r="K11" s="91"/>
    </row>
    <row r="12">
      <c r="A12" s="13" t="s">
        <v>52</v>
      </c>
      <c r="B12" s="14" t="s">
        <v>53</v>
      </c>
      <c r="C12" s="89">
        <v>3.0E-4</v>
      </c>
      <c r="D12" s="89">
        <v>5.0E-5</v>
      </c>
      <c r="E12" s="89">
        <v>1.7999999999999998E-4</v>
      </c>
      <c r="G12" s="92">
        <f t="shared" si="1"/>
        <v>0.0000075</v>
      </c>
      <c r="I12" s="91"/>
      <c r="J12" s="91"/>
      <c r="K12" s="91"/>
    </row>
    <row r="13">
      <c r="A13" s="13" t="s">
        <v>54</v>
      </c>
      <c r="B13" s="14" t="s">
        <v>55</v>
      </c>
      <c r="C13" s="89">
        <v>0.0019199999999999998</v>
      </c>
      <c r="D13" s="89">
        <v>2.8000000000000003E-4</v>
      </c>
      <c r="E13" s="89">
        <v>0.00121</v>
      </c>
      <c r="G13" s="92">
        <f t="shared" si="1"/>
        <v>0.00008</v>
      </c>
      <c r="I13" s="91"/>
      <c r="J13" s="91"/>
      <c r="K13" s="91"/>
    </row>
    <row r="14">
      <c r="A14" s="13" t="s">
        <v>56</v>
      </c>
      <c r="B14" s="14" t="s">
        <v>57</v>
      </c>
      <c r="C14" s="89">
        <v>0.00926</v>
      </c>
      <c r="D14" s="89">
        <v>0.00136</v>
      </c>
      <c r="E14" s="89">
        <v>0.00578</v>
      </c>
      <c r="G14" s="92">
        <f t="shared" si="1"/>
        <v>0.00042</v>
      </c>
      <c r="I14" s="91"/>
      <c r="J14" s="91"/>
      <c r="K14" s="91"/>
    </row>
    <row r="15">
      <c r="A15" s="13" t="s">
        <v>58</v>
      </c>
      <c r="B15" s="14" t="s">
        <v>59</v>
      </c>
      <c r="C15" s="89">
        <v>0.0</v>
      </c>
      <c r="D15" s="89">
        <v>0.0</v>
      </c>
      <c r="E15" s="89">
        <v>0.0</v>
      </c>
      <c r="G15" s="92">
        <f t="shared" si="1"/>
        <v>0</v>
      </c>
      <c r="I15" s="91"/>
      <c r="J15" s="91"/>
      <c r="K15" s="91"/>
    </row>
    <row r="16">
      <c r="A16" s="13" t="s">
        <v>60</v>
      </c>
      <c r="B16" s="19" t="s">
        <v>61</v>
      </c>
      <c r="C16" s="89">
        <v>0.00181</v>
      </c>
      <c r="D16" s="89">
        <v>2.6000000000000003E-4</v>
      </c>
      <c r="E16" s="89">
        <v>0.00114</v>
      </c>
      <c r="G16" s="92">
        <f t="shared" si="1"/>
        <v>0.000085</v>
      </c>
      <c r="I16" s="91"/>
      <c r="J16" s="91"/>
      <c r="K16" s="91"/>
    </row>
    <row r="17">
      <c r="A17" s="13" t="s">
        <v>62</v>
      </c>
      <c r="B17" s="14" t="s">
        <v>63</v>
      </c>
      <c r="C17" s="89">
        <v>7.0E-4</v>
      </c>
      <c r="D17" s="89">
        <v>1.0E-4</v>
      </c>
      <c r="E17" s="89">
        <v>4.4E-4</v>
      </c>
      <c r="G17" s="92">
        <f t="shared" si="1"/>
        <v>0.000035</v>
      </c>
      <c r="I17" s="91"/>
      <c r="J17" s="91"/>
      <c r="K17" s="91"/>
    </row>
    <row r="18">
      <c r="A18" s="13" t="s">
        <v>64</v>
      </c>
      <c r="B18" s="14" t="s">
        <v>65</v>
      </c>
      <c r="C18" s="89">
        <v>1.0E-5</v>
      </c>
      <c r="D18" s="89">
        <v>0.0</v>
      </c>
      <c r="E18" s="89">
        <v>1.0E-5</v>
      </c>
      <c r="G18" s="92">
        <f t="shared" si="1"/>
        <v>0</v>
      </c>
      <c r="I18" s="91"/>
      <c r="J18" s="91"/>
      <c r="K18" s="91"/>
    </row>
    <row r="19">
      <c r="A19" s="13" t="s">
        <v>66</v>
      </c>
      <c r="B19" s="14" t="s">
        <v>67</v>
      </c>
      <c r="C19" s="89">
        <v>0.22146000000000002</v>
      </c>
      <c r="D19" s="89">
        <v>0.03377</v>
      </c>
      <c r="E19" s="89">
        <v>0.13591</v>
      </c>
      <c r="G19" s="92">
        <f t="shared" si="1"/>
        <v>0.0095675</v>
      </c>
      <c r="I19" s="91"/>
      <c r="J19" s="91"/>
      <c r="K19" s="91"/>
    </row>
    <row r="20">
      <c r="A20" s="13" t="s">
        <v>68</v>
      </c>
      <c r="B20" s="19" t="s">
        <v>69</v>
      </c>
      <c r="C20" s="89">
        <v>0.0</v>
      </c>
      <c r="D20" s="89">
        <v>0.0</v>
      </c>
      <c r="E20" s="89">
        <v>0.0</v>
      </c>
      <c r="G20" s="92">
        <f t="shared" si="1"/>
        <v>0</v>
      </c>
      <c r="I20" s="91"/>
      <c r="J20" s="91"/>
      <c r="K20" s="91"/>
    </row>
    <row r="21">
      <c r="A21" s="13" t="s">
        <v>70</v>
      </c>
      <c r="B21" s="14" t="s">
        <v>71</v>
      </c>
      <c r="C21" s="89">
        <v>0.00385</v>
      </c>
      <c r="D21" s="89">
        <v>5.600000000000001E-4</v>
      </c>
      <c r="E21" s="89">
        <v>0.00244</v>
      </c>
      <c r="G21" s="92">
        <f t="shared" si="1"/>
        <v>0.00015</v>
      </c>
      <c r="I21" s="91"/>
      <c r="J21" s="91"/>
      <c r="K21" s="91"/>
    </row>
    <row r="22">
      <c r="A22" s="13" t="s">
        <v>72</v>
      </c>
      <c r="B22" s="19" t="s">
        <v>73</v>
      </c>
      <c r="C22" s="89">
        <v>0.5357000000000001</v>
      </c>
      <c r="D22" s="89">
        <v>0.07626000000000001</v>
      </c>
      <c r="E22" s="89">
        <v>0.35262</v>
      </c>
      <c r="G22" s="92">
        <f t="shared" si="1"/>
        <v>0.011495</v>
      </c>
      <c r="I22" s="91"/>
      <c r="J22" s="91"/>
      <c r="K22" s="91"/>
    </row>
    <row r="23">
      <c r="A23" s="13" t="s">
        <v>74</v>
      </c>
      <c r="B23" s="14" t="s">
        <v>75</v>
      </c>
      <c r="C23" s="89">
        <v>0.00352</v>
      </c>
      <c r="D23" s="89">
        <v>5.1E-4</v>
      </c>
      <c r="E23" s="89">
        <v>0.00222</v>
      </c>
      <c r="G23" s="92">
        <f t="shared" si="1"/>
        <v>0.0001525</v>
      </c>
      <c r="I23" s="91"/>
      <c r="J23" s="91"/>
      <c r="K23" s="91"/>
    </row>
    <row r="24">
      <c r="A24" s="13" t="s">
        <v>76</v>
      </c>
      <c r="B24" s="14" t="s">
        <v>77</v>
      </c>
      <c r="C24" s="89">
        <v>0.0038399999999999997</v>
      </c>
      <c r="D24" s="89">
        <v>6.5E-4</v>
      </c>
      <c r="E24" s="89">
        <v>0.0022299999999999998</v>
      </c>
      <c r="G24" s="92">
        <f t="shared" si="1"/>
        <v>0.0001475</v>
      </c>
      <c r="I24" s="91"/>
      <c r="J24" s="91"/>
      <c r="K24" s="91"/>
    </row>
    <row r="25">
      <c r="A25" s="13" t="s">
        <v>78</v>
      </c>
      <c r="B25" s="14" t="s">
        <v>79</v>
      </c>
      <c r="C25" s="89">
        <v>0.14406</v>
      </c>
      <c r="D25" s="89">
        <v>0.02051</v>
      </c>
      <c r="E25" s="89">
        <v>0.09236</v>
      </c>
      <c r="G25" s="92">
        <f t="shared" si="1"/>
        <v>0.0055525</v>
      </c>
      <c r="I25" s="91"/>
      <c r="J25" s="91"/>
      <c r="K25" s="91"/>
    </row>
    <row r="26">
      <c r="A26" s="13" t="s">
        <v>80</v>
      </c>
      <c r="B26" s="14" t="s">
        <v>81</v>
      </c>
      <c r="C26" s="89">
        <v>0.04272</v>
      </c>
      <c r="D26" s="89">
        <v>0.00701</v>
      </c>
      <c r="E26" s="89">
        <v>0.02515</v>
      </c>
      <c r="G26" s="92">
        <f t="shared" si="1"/>
        <v>0.0017975</v>
      </c>
      <c r="I26" s="91"/>
      <c r="J26" s="91"/>
      <c r="K26" s="91"/>
    </row>
    <row r="27">
      <c r="A27" s="13" t="s">
        <v>82</v>
      </c>
      <c r="B27" s="14" t="s">
        <v>83</v>
      </c>
      <c r="C27" s="89">
        <v>0.15435</v>
      </c>
      <c r="D27" s="89">
        <v>0.02085</v>
      </c>
      <c r="E27" s="89">
        <v>0.09666</v>
      </c>
      <c r="G27" s="92">
        <f t="shared" si="1"/>
        <v>0.0107775</v>
      </c>
      <c r="I27" s="91"/>
      <c r="J27" s="91"/>
      <c r="K27" s="91"/>
    </row>
    <row r="28">
      <c r="A28" s="13" t="s">
        <v>84</v>
      </c>
      <c r="B28" s="14" t="s">
        <v>85</v>
      </c>
      <c r="C28" s="89">
        <v>0.005030000000000001</v>
      </c>
      <c r="D28" s="89">
        <v>7.3E-4</v>
      </c>
      <c r="E28" s="89">
        <v>0.00318</v>
      </c>
      <c r="G28" s="92">
        <f t="shared" si="1"/>
        <v>0.0002075</v>
      </c>
      <c r="I28" s="91"/>
      <c r="J28" s="91"/>
      <c r="K28" s="91"/>
    </row>
    <row r="29">
      <c r="A29" s="13" t="s">
        <v>86</v>
      </c>
      <c r="B29" s="14" t="s">
        <v>87</v>
      </c>
      <c r="C29" s="89">
        <v>0.01855</v>
      </c>
      <c r="D29" s="89">
        <v>0.00269</v>
      </c>
      <c r="E29" s="89">
        <v>0.011720000000000001</v>
      </c>
      <c r="G29" s="92">
        <f t="shared" si="1"/>
        <v>0.0007775</v>
      </c>
      <c r="I29" s="91"/>
      <c r="J29" s="91"/>
      <c r="K29" s="91"/>
    </row>
    <row r="30">
      <c r="A30" s="13" t="s">
        <v>88</v>
      </c>
      <c r="B30" s="14" t="s">
        <v>89</v>
      </c>
      <c r="C30" s="89">
        <v>0.54992</v>
      </c>
      <c r="D30" s="89">
        <v>0.08367000000000001</v>
      </c>
      <c r="E30" s="89">
        <v>0.3321</v>
      </c>
      <c r="G30" s="92">
        <f t="shared" si="1"/>
        <v>0.0295625</v>
      </c>
      <c r="I30" s="91"/>
      <c r="J30" s="91"/>
      <c r="K30" s="91"/>
    </row>
    <row r="31">
      <c r="A31" s="13" t="s">
        <v>90</v>
      </c>
      <c r="B31" s="14" t="s">
        <v>91</v>
      </c>
      <c r="C31" s="89">
        <v>9.01586</v>
      </c>
      <c r="D31" s="89">
        <v>1.17198</v>
      </c>
      <c r="E31" s="89">
        <v>5.73247</v>
      </c>
      <c r="G31" s="92">
        <f t="shared" si="1"/>
        <v>0.646435</v>
      </c>
      <c r="I31" s="91"/>
      <c r="J31" s="91"/>
      <c r="K31" s="91"/>
    </row>
    <row r="32">
      <c r="A32" s="13" t="s">
        <v>92</v>
      </c>
      <c r="B32" s="14" t="s">
        <v>93</v>
      </c>
      <c r="C32" s="89">
        <v>0.03386</v>
      </c>
      <c r="D32" s="89">
        <v>0.00519</v>
      </c>
      <c r="E32" s="89">
        <v>0.02084</v>
      </c>
      <c r="G32" s="92">
        <f t="shared" si="1"/>
        <v>0.0013425</v>
      </c>
      <c r="I32" s="91"/>
      <c r="J32" s="91"/>
      <c r="K32" s="91"/>
    </row>
    <row r="33">
      <c r="A33" s="13" t="s">
        <v>94</v>
      </c>
      <c r="B33" s="14" t="s">
        <v>95</v>
      </c>
      <c r="C33" s="89">
        <v>0.01727</v>
      </c>
      <c r="D33" s="89">
        <v>0.00285</v>
      </c>
      <c r="E33" s="89">
        <v>0.01033</v>
      </c>
      <c r="G33" s="92">
        <f t="shared" si="1"/>
        <v>0.0005275</v>
      </c>
      <c r="I33" s="91"/>
      <c r="J33" s="91"/>
      <c r="K33" s="91"/>
    </row>
    <row r="34">
      <c r="A34" s="13" t="s">
        <v>96</v>
      </c>
      <c r="B34" s="20" t="s">
        <v>97</v>
      </c>
      <c r="C34" s="89">
        <v>0.04161</v>
      </c>
      <c r="D34" s="89">
        <v>0.00611</v>
      </c>
      <c r="E34" s="89">
        <v>0.02616</v>
      </c>
      <c r="G34" s="92">
        <f t="shared" si="1"/>
        <v>0.0017025</v>
      </c>
      <c r="I34" s="91"/>
      <c r="J34" s="91"/>
      <c r="K34" s="91"/>
    </row>
    <row r="35">
      <c r="A35" s="13" t="s">
        <v>98</v>
      </c>
      <c r="B35" s="14" t="s">
        <v>99</v>
      </c>
      <c r="C35" s="89">
        <v>0.00611</v>
      </c>
      <c r="D35" s="89">
        <v>8.900000000000001E-4</v>
      </c>
      <c r="E35" s="89">
        <v>0.0038399999999999997</v>
      </c>
      <c r="G35" s="92">
        <f t="shared" si="1"/>
        <v>0.0002675</v>
      </c>
      <c r="I35" s="91"/>
      <c r="J35" s="91"/>
      <c r="K35" s="91"/>
    </row>
    <row r="36">
      <c r="A36" s="13" t="s">
        <v>100</v>
      </c>
      <c r="B36" s="19" t="s">
        <v>101</v>
      </c>
      <c r="C36" s="89">
        <v>0.014</v>
      </c>
      <c r="D36" s="89">
        <v>0.00216</v>
      </c>
      <c r="E36" s="89">
        <v>0.009089999999999999</v>
      </c>
      <c r="G36" s="92">
        <f t="shared" si="1"/>
        <v>0.00005</v>
      </c>
      <c r="I36" s="91"/>
      <c r="J36" s="91"/>
      <c r="K36" s="91"/>
    </row>
    <row r="37">
      <c r="A37" s="13" t="s">
        <v>102</v>
      </c>
      <c r="B37" s="14" t="s">
        <v>103</v>
      </c>
      <c r="C37" s="89">
        <v>0.00856</v>
      </c>
      <c r="D37" s="89">
        <v>0.00116</v>
      </c>
      <c r="E37" s="89">
        <v>0.00552</v>
      </c>
      <c r="G37" s="92">
        <f t="shared" si="1"/>
        <v>0.00043</v>
      </c>
      <c r="I37" s="91"/>
      <c r="J37" s="91"/>
      <c r="K37" s="91"/>
    </row>
    <row r="38">
      <c r="A38" s="13" t="s">
        <v>104</v>
      </c>
      <c r="B38" s="14" t="s">
        <v>105</v>
      </c>
      <c r="C38" s="89">
        <v>3.9E-4</v>
      </c>
      <c r="D38" s="89">
        <v>7.000000000000001E-5</v>
      </c>
      <c r="E38" s="89">
        <v>2.2E-4</v>
      </c>
      <c r="G38" s="92">
        <f t="shared" si="1"/>
        <v>0.0000125</v>
      </c>
      <c r="I38" s="91"/>
      <c r="J38" s="91"/>
      <c r="K38" s="91"/>
    </row>
    <row r="39">
      <c r="A39" s="13" t="s">
        <v>106</v>
      </c>
      <c r="B39" s="14" t="s">
        <v>107</v>
      </c>
      <c r="C39" s="89">
        <v>0.0029300000000000003</v>
      </c>
      <c r="D39" s="89">
        <v>4.4E-4</v>
      </c>
      <c r="E39" s="89">
        <v>0.00184</v>
      </c>
      <c r="G39" s="92">
        <f t="shared" si="1"/>
        <v>0.0001</v>
      </c>
      <c r="I39" s="91"/>
      <c r="J39" s="91"/>
      <c r="K39" s="91"/>
    </row>
    <row r="40">
      <c r="A40" s="13" t="s">
        <v>108</v>
      </c>
      <c r="B40" s="14" t="s">
        <v>109</v>
      </c>
      <c r="C40" s="89">
        <v>0.19616</v>
      </c>
      <c r="D40" s="89">
        <v>0.02563</v>
      </c>
      <c r="E40" s="89">
        <v>0.12665</v>
      </c>
      <c r="G40" s="92">
        <f t="shared" si="1"/>
        <v>0.0118425</v>
      </c>
      <c r="I40" s="91"/>
      <c r="J40" s="91"/>
      <c r="K40" s="91"/>
    </row>
    <row r="41">
      <c r="A41" s="13" t="s">
        <v>110</v>
      </c>
      <c r="B41" s="14" t="s">
        <v>111</v>
      </c>
      <c r="C41" s="89">
        <v>0.31365</v>
      </c>
      <c r="D41" s="89">
        <v>0.04975</v>
      </c>
      <c r="E41" s="89">
        <v>0.18968000000000002</v>
      </c>
      <c r="G41" s="92">
        <f t="shared" si="1"/>
        <v>0.0120325</v>
      </c>
      <c r="I41" s="91"/>
      <c r="J41" s="91"/>
      <c r="K41" s="91"/>
    </row>
    <row r="42">
      <c r="A42" s="13" t="s">
        <v>112</v>
      </c>
      <c r="B42" s="14" t="s">
        <v>113</v>
      </c>
      <c r="C42" s="89">
        <v>0.011710000000000002</v>
      </c>
      <c r="D42" s="89">
        <v>0.00188</v>
      </c>
      <c r="E42" s="89">
        <v>0.00707</v>
      </c>
      <c r="G42" s="92">
        <f t="shared" si="1"/>
        <v>0.00041</v>
      </c>
      <c r="I42" s="91"/>
      <c r="J42" s="91"/>
      <c r="K42" s="91"/>
    </row>
    <row r="43">
      <c r="A43" s="13" t="s">
        <v>114</v>
      </c>
      <c r="B43" s="14" t="s">
        <v>115</v>
      </c>
      <c r="C43" s="89">
        <v>0.0</v>
      </c>
      <c r="D43" s="89">
        <v>0.0</v>
      </c>
      <c r="E43" s="89">
        <v>0.0</v>
      </c>
      <c r="G43" s="92">
        <f t="shared" si="1"/>
        <v>0</v>
      </c>
      <c r="I43" s="91"/>
      <c r="J43" s="91"/>
      <c r="K43" s="91"/>
    </row>
    <row r="44">
      <c r="A44" s="13" t="s">
        <v>116</v>
      </c>
      <c r="B44" s="14" t="s">
        <v>117</v>
      </c>
      <c r="C44" s="89">
        <v>2.9999999999999997E-5</v>
      </c>
      <c r="D44" s="89">
        <v>0.0</v>
      </c>
      <c r="E44" s="89">
        <v>2.0E-5</v>
      </c>
      <c r="G44" s="92">
        <f t="shared" si="1"/>
        <v>0.00001</v>
      </c>
      <c r="I44" s="91"/>
      <c r="J44" s="91"/>
      <c r="K44" s="91"/>
    </row>
    <row r="45">
      <c r="A45" s="13" t="s">
        <v>118</v>
      </c>
      <c r="B45" s="14" t="s">
        <v>119</v>
      </c>
      <c r="C45" s="89">
        <v>0.009689999999999999</v>
      </c>
      <c r="D45" s="89">
        <v>0.0014</v>
      </c>
      <c r="E45" s="89">
        <v>0.0061200000000000004</v>
      </c>
      <c r="G45" s="92">
        <f t="shared" si="1"/>
        <v>0.00042</v>
      </c>
      <c r="I45" s="91"/>
      <c r="J45" s="91"/>
      <c r="K45" s="91"/>
    </row>
    <row r="46">
      <c r="A46" s="22" t="s">
        <v>120</v>
      </c>
      <c r="B46" s="19" t="s">
        <v>121</v>
      </c>
      <c r="C46" s="89">
        <v>1.21266</v>
      </c>
      <c r="D46" s="89">
        <v>0.20615</v>
      </c>
      <c r="E46" s="89">
        <v>0.69286</v>
      </c>
      <c r="G46" s="92">
        <f t="shared" si="1"/>
        <v>0.0559625</v>
      </c>
      <c r="I46" s="91"/>
      <c r="J46" s="91"/>
      <c r="K46" s="91"/>
    </row>
    <row r="47">
      <c r="A47" s="13" t="s">
        <v>122</v>
      </c>
      <c r="B47" s="14" t="s">
        <v>123</v>
      </c>
      <c r="C47" s="89">
        <v>0.00838</v>
      </c>
      <c r="D47" s="89">
        <v>0.00134</v>
      </c>
      <c r="E47" s="89">
        <v>0.0052</v>
      </c>
      <c r="G47" s="92">
        <f t="shared" si="1"/>
        <v>0.000165</v>
      </c>
      <c r="I47" s="91"/>
      <c r="J47" s="91"/>
      <c r="K47" s="91"/>
    </row>
    <row r="48">
      <c r="A48" s="13" t="s">
        <v>124</v>
      </c>
      <c r="B48" s="14" t="s">
        <v>125</v>
      </c>
      <c r="C48" s="89">
        <v>0.00526</v>
      </c>
      <c r="D48" s="89">
        <v>9.0E-4</v>
      </c>
      <c r="E48" s="89">
        <v>0.0030600000000000002</v>
      </c>
      <c r="G48" s="92">
        <f t="shared" si="1"/>
        <v>0.000175</v>
      </c>
      <c r="I48" s="91"/>
      <c r="J48" s="91"/>
      <c r="K48" s="91"/>
    </row>
    <row r="49">
      <c r="A49" s="13" t="s">
        <v>126</v>
      </c>
      <c r="B49" s="19" t="s">
        <v>127</v>
      </c>
      <c r="C49" s="89">
        <v>0.012060000000000001</v>
      </c>
      <c r="D49" s="89">
        <v>0.0020800000000000003</v>
      </c>
      <c r="E49" s="89">
        <v>0.00696</v>
      </c>
      <c r="G49" s="92">
        <f t="shared" si="1"/>
        <v>0.00042</v>
      </c>
      <c r="I49" s="91"/>
      <c r="J49" s="91"/>
      <c r="K49" s="91"/>
    </row>
    <row r="50">
      <c r="A50" s="13" t="s">
        <v>128</v>
      </c>
      <c r="B50" s="14" t="s">
        <v>129</v>
      </c>
      <c r="C50" s="89">
        <v>0.02115</v>
      </c>
      <c r="D50" s="89">
        <v>0.0035499999999999998</v>
      </c>
      <c r="E50" s="89">
        <v>0.01236</v>
      </c>
      <c r="G50" s="92">
        <f t="shared" si="1"/>
        <v>0.0008025</v>
      </c>
      <c r="I50" s="91"/>
      <c r="J50" s="91"/>
      <c r="K50" s="91"/>
    </row>
    <row r="51">
      <c r="A51" s="13" t="s">
        <v>130</v>
      </c>
      <c r="B51" s="14" t="s">
        <v>131</v>
      </c>
      <c r="C51" s="89">
        <v>0.08468</v>
      </c>
      <c r="D51" s="89">
        <v>0.01383</v>
      </c>
      <c r="E51" s="89">
        <v>0.05048</v>
      </c>
      <c r="G51" s="92">
        <f t="shared" si="1"/>
        <v>0.0030825</v>
      </c>
      <c r="I51" s="91"/>
      <c r="J51" s="91"/>
      <c r="K51" s="91"/>
    </row>
    <row r="52">
      <c r="A52" s="13" t="s">
        <v>132</v>
      </c>
      <c r="B52" s="14" t="s">
        <v>133</v>
      </c>
      <c r="C52" s="89">
        <v>0.0072699999999999996</v>
      </c>
      <c r="D52" s="89">
        <v>8.7E-4</v>
      </c>
      <c r="E52" s="89">
        <v>0.004849999999999999</v>
      </c>
      <c r="G52" s="92">
        <f t="shared" si="1"/>
        <v>0.0004625</v>
      </c>
      <c r="I52" s="91"/>
      <c r="J52" s="91"/>
      <c r="K52" s="91"/>
    </row>
    <row r="53">
      <c r="A53" s="13" t="s">
        <v>134</v>
      </c>
      <c r="B53" s="14" t="s">
        <v>135</v>
      </c>
      <c r="C53" s="89">
        <v>0.02527</v>
      </c>
      <c r="D53" s="89">
        <v>0.00429</v>
      </c>
      <c r="E53" s="89">
        <v>0.01474</v>
      </c>
      <c r="G53" s="92">
        <f t="shared" si="1"/>
        <v>0.0008775</v>
      </c>
      <c r="I53" s="91"/>
      <c r="J53" s="91"/>
      <c r="K53" s="91"/>
    </row>
    <row r="54">
      <c r="A54" s="13" t="s">
        <v>136</v>
      </c>
      <c r="B54" s="14" t="s">
        <v>137</v>
      </c>
      <c r="C54" s="89">
        <v>0.00114</v>
      </c>
      <c r="D54" s="89">
        <v>2.0999999999999998E-4</v>
      </c>
      <c r="E54" s="89">
        <v>6.6E-4</v>
      </c>
      <c r="G54" s="92">
        <f t="shared" si="1"/>
        <v>0.0000075</v>
      </c>
      <c r="I54" s="91"/>
      <c r="J54" s="91"/>
      <c r="K54" s="91"/>
    </row>
    <row r="55">
      <c r="A55" s="13" t="s">
        <v>138</v>
      </c>
      <c r="B55" s="14" t="s">
        <v>139</v>
      </c>
      <c r="C55" s="89">
        <v>0.0064800000000000005</v>
      </c>
      <c r="D55" s="89">
        <v>6.3E-4</v>
      </c>
      <c r="E55" s="89">
        <v>0.00475</v>
      </c>
      <c r="G55" s="92">
        <f t="shared" si="1"/>
        <v>0.0003125</v>
      </c>
      <c r="I55" s="91"/>
      <c r="J55" s="91"/>
      <c r="K55" s="91"/>
    </row>
    <row r="56">
      <c r="A56" s="13" t="s">
        <v>140</v>
      </c>
      <c r="B56" s="14" t="s">
        <v>141</v>
      </c>
      <c r="C56" s="89">
        <v>0.0028799999999999997</v>
      </c>
      <c r="D56" s="89">
        <v>4.1999999999999996E-4</v>
      </c>
      <c r="E56" s="89">
        <v>0.00196</v>
      </c>
      <c r="G56" s="92">
        <f t="shared" si="1"/>
        <v>-0.000025</v>
      </c>
      <c r="I56" s="91"/>
      <c r="J56" s="91"/>
      <c r="K56" s="91"/>
    </row>
    <row r="57">
      <c r="A57" s="13" t="s">
        <v>142</v>
      </c>
      <c r="B57" s="14" t="s">
        <v>143</v>
      </c>
      <c r="C57" s="89">
        <v>0.01077</v>
      </c>
      <c r="D57" s="89">
        <v>0.001</v>
      </c>
      <c r="E57" s="89">
        <v>0.007690000000000001</v>
      </c>
      <c r="G57" s="92">
        <f t="shared" si="1"/>
        <v>0.00083</v>
      </c>
      <c r="I57" s="91"/>
      <c r="J57" s="91"/>
      <c r="K57" s="91"/>
    </row>
    <row r="58">
      <c r="A58" s="13" t="s">
        <v>144</v>
      </c>
      <c r="B58" s="14" t="s">
        <v>145</v>
      </c>
      <c r="C58" s="89">
        <v>2.00628</v>
      </c>
      <c r="D58" s="89">
        <v>0.2935</v>
      </c>
      <c r="E58" s="89">
        <v>1.25378</v>
      </c>
      <c r="G58" s="92">
        <f t="shared" si="1"/>
        <v>0.092125</v>
      </c>
      <c r="I58" s="91"/>
      <c r="J58" s="91"/>
      <c r="K58" s="91"/>
    </row>
    <row r="59">
      <c r="A59" s="13" t="s">
        <v>146</v>
      </c>
      <c r="B59" s="14" t="s">
        <v>147</v>
      </c>
      <c r="C59" s="89">
        <v>2.25752</v>
      </c>
      <c r="D59" s="89">
        <v>0.33811</v>
      </c>
      <c r="E59" s="89">
        <v>1.39613</v>
      </c>
      <c r="G59" s="92">
        <f t="shared" si="1"/>
        <v>0.1006425</v>
      </c>
      <c r="I59" s="91"/>
      <c r="J59" s="91"/>
      <c r="K59" s="91"/>
    </row>
    <row r="60">
      <c r="A60" s="13" t="s">
        <v>148</v>
      </c>
      <c r="B60" s="19" t="s">
        <v>149</v>
      </c>
      <c r="C60" s="89">
        <v>0.22285</v>
      </c>
      <c r="D60" s="89">
        <v>0.03603</v>
      </c>
      <c r="E60" s="89">
        <v>0.13340000000000002</v>
      </c>
      <c r="G60" s="92">
        <f t="shared" si="1"/>
        <v>0.0083825</v>
      </c>
      <c r="I60" s="91"/>
      <c r="J60" s="91"/>
      <c r="K60" s="91"/>
    </row>
    <row r="61">
      <c r="A61" s="13" t="s">
        <v>150</v>
      </c>
      <c r="B61" s="14" t="s">
        <v>151</v>
      </c>
      <c r="C61" s="89">
        <v>0.01151</v>
      </c>
      <c r="D61" s="89">
        <v>0.0016899999999999999</v>
      </c>
      <c r="E61" s="89">
        <v>0.00723</v>
      </c>
      <c r="G61" s="92">
        <f t="shared" si="1"/>
        <v>0.0004775</v>
      </c>
      <c r="I61" s="91"/>
      <c r="J61" s="91"/>
      <c r="K61" s="91"/>
    </row>
    <row r="62">
      <c r="A62" s="13" t="s">
        <v>152</v>
      </c>
      <c r="B62" s="14" t="s">
        <v>153</v>
      </c>
      <c r="C62" s="89">
        <v>0.00328</v>
      </c>
      <c r="D62" s="89">
        <v>5.4E-4</v>
      </c>
      <c r="E62" s="89">
        <v>0.00195</v>
      </c>
      <c r="G62" s="92">
        <f t="shared" si="1"/>
        <v>0.000115</v>
      </c>
      <c r="I62" s="91"/>
      <c r="J62" s="91"/>
      <c r="K62" s="91"/>
    </row>
    <row r="63">
      <c r="A63" s="13" t="s">
        <v>154</v>
      </c>
      <c r="B63" s="14" t="s">
        <v>155</v>
      </c>
      <c r="C63" s="89">
        <v>0.00279</v>
      </c>
      <c r="D63" s="89">
        <v>4.1E-4</v>
      </c>
      <c r="E63" s="89">
        <v>0.0019</v>
      </c>
      <c r="G63" s="92">
        <f t="shared" si="1"/>
        <v>-0.0000325</v>
      </c>
      <c r="I63" s="91"/>
      <c r="J63" s="91"/>
      <c r="K63" s="91"/>
    </row>
    <row r="64">
      <c r="A64" s="13" t="s">
        <v>156</v>
      </c>
      <c r="B64" s="14" t="s">
        <v>157</v>
      </c>
      <c r="C64" s="89">
        <v>0.6719400000000001</v>
      </c>
      <c r="D64" s="89">
        <v>0.1072</v>
      </c>
      <c r="E64" s="89">
        <v>0.39644</v>
      </c>
      <c r="G64" s="92">
        <f t="shared" si="1"/>
        <v>0.0343</v>
      </c>
      <c r="I64" s="91"/>
      <c r="J64" s="91"/>
      <c r="K64" s="91"/>
    </row>
    <row r="65">
      <c r="A65" s="13" t="s">
        <v>158</v>
      </c>
      <c r="B65" s="14" t="s">
        <v>159</v>
      </c>
      <c r="C65" s="89">
        <v>3.1E-4</v>
      </c>
      <c r="D65" s="89">
        <v>5.0E-5</v>
      </c>
      <c r="E65" s="89">
        <v>1.9E-4</v>
      </c>
      <c r="G65" s="92">
        <f t="shared" si="1"/>
        <v>0.0000075</v>
      </c>
      <c r="I65" s="91"/>
      <c r="J65" s="91"/>
      <c r="K65" s="91"/>
    </row>
    <row r="66">
      <c r="A66" s="13" t="s">
        <v>160</v>
      </c>
      <c r="B66" s="14" t="s">
        <v>161</v>
      </c>
      <c r="C66" s="89">
        <v>0.00564</v>
      </c>
      <c r="D66" s="89">
        <v>8.3E-4</v>
      </c>
      <c r="E66" s="89">
        <v>0.0035499999999999998</v>
      </c>
      <c r="G66" s="92">
        <f t="shared" si="1"/>
        <v>0.0002225</v>
      </c>
      <c r="I66" s="91"/>
      <c r="J66" s="91"/>
      <c r="K66" s="91"/>
    </row>
    <row r="67">
      <c r="A67" s="13" t="s">
        <v>162</v>
      </c>
      <c r="B67" s="14" t="s">
        <v>163</v>
      </c>
      <c r="C67" s="89">
        <v>0.02345</v>
      </c>
      <c r="D67" s="89">
        <v>0.0035499999999999998</v>
      </c>
      <c r="E67" s="89">
        <v>0.01452</v>
      </c>
      <c r="G67" s="92">
        <f t="shared" si="1"/>
        <v>0.0009425</v>
      </c>
      <c r="I67" s="91"/>
      <c r="J67" s="91"/>
      <c r="K67" s="91"/>
    </row>
    <row r="68">
      <c r="A68" s="13" t="s">
        <v>164</v>
      </c>
      <c r="B68" s="19" t="s">
        <v>165</v>
      </c>
      <c r="C68" s="89">
        <v>0.040060000000000005</v>
      </c>
      <c r="D68" s="89">
        <v>0.00583</v>
      </c>
      <c r="E68" s="89">
        <v>0.02535</v>
      </c>
      <c r="G68" s="92">
        <f t="shared" si="1"/>
        <v>0.0015925</v>
      </c>
      <c r="I68" s="91"/>
      <c r="J68" s="91"/>
      <c r="K68" s="91"/>
    </row>
    <row r="69">
      <c r="A69" s="13" t="s">
        <v>166</v>
      </c>
      <c r="B69" s="19" t="s">
        <v>167</v>
      </c>
      <c r="C69" s="89">
        <v>0.30019999999999997</v>
      </c>
      <c r="D69" s="89">
        <v>0.04406</v>
      </c>
      <c r="E69" s="89">
        <v>0.18059999999999998</v>
      </c>
      <c r="G69" s="92">
        <f t="shared" si="1"/>
        <v>0.020465</v>
      </c>
      <c r="I69" s="91"/>
      <c r="J69" s="91"/>
      <c r="K69" s="91"/>
    </row>
    <row r="70">
      <c r="A70" s="13" t="s">
        <v>168</v>
      </c>
      <c r="B70" s="14" t="s">
        <v>169</v>
      </c>
      <c r="C70" s="89">
        <v>7.099999999999999E-4</v>
      </c>
      <c r="D70" s="89">
        <v>1.1E-4</v>
      </c>
      <c r="E70" s="89">
        <v>4.3E-4</v>
      </c>
      <c r="G70" s="92">
        <f t="shared" si="1"/>
        <v>0.0000325</v>
      </c>
      <c r="I70" s="91"/>
      <c r="J70" s="91"/>
      <c r="K70" s="91"/>
    </row>
    <row r="71">
      <c r="A71" s="13" t="s">
        <v>170</v>
      </c>
      <c r="B71" s="14" t="s">
        <v>171</v>
      </c>
      <c r="C71" s="89">
        <v>3.8E-4</v>
      </c>
      <c r="D71" s="89">
        <v>5.0E-5</v>
      </c>
      <c r="E71" s="89">
        <v>2.3999999999999998E-4</v>
      </c>
      <c r="G71" s="92">
        <f t="shared" si="1"/>
        <v>0.0000275</v>
      </c>
      <c r="I71" s="91"/>
      <c r="J71" s="91"/>
      <c r="K71" s="91"/>
    </row>
    <row r="72">
      <c r="A72" s="13" t="s">
        <v>172</v>
      </c>
      <c r="B72" s="19" t="s">
        <v>173</v>
      </c>
      <c r="C72" s="89">
        <v>0.03018</v>
      </c>
      <c r="D72" s="89">
        <v>0.00438</v>
      </c>
      <c r="E72" s="89">
        <v>0.01907</v>
      </c>
      <c r="G72" s="92">
        <f t="shared" si="1"/>
        <v>0.001255</v>
      </c>
      <c r="I72" s="91"/>
      <c r="J72" s="91"/>
      <c r="K72" s="91"/>
    </row>
    <row r="73">
      <c r="A73" s="13" t="s">
        <v>174</v>
      </c>
      <c r="B73" s="14" t="s">
        <v>175</v>
      </c>
      <c r="C73" s="89">
        <v>8.7E-4</v>
      </c>
      <c r="D73" s="89">
        <v>1.5E-4</v>
      </c>
      <c r="E73" s="89">
        <v>4.9E-4</v>
      </c>
      <c r="G73" s="92">
        <f t="shared" si="1"/>
        <v>0.0000425</v>
      </c>
      <c r="I73" s="91"/>
      <c r="J73" s="91"/>
      <c r="K73" s="91"/>
    </row>
    <row r="74">
      <c r="A74" s="13" t="s">
        <v>176</v>
      </c>
      <c r="B74" s="14" t="s">
        <v>177</v>
      </c>
      <c r="C74" s="89">
        <v>2.3E-4</v>
      </c>
      <c r="D74" s="89">
        <v>2.9999999999999997E-5</v>
      </c>
      <c r="E74" s="89">
        <v>1.5E-4</v>
      </c>
      <c r="G74" s="92">
        <f t="shared" si="1"/>
        <v>0.0000125</v>
      </c>
      <c r="I74" s="91"/>
      <c r="J74" s="91"/>
      <c r="K74" s="91"/>
    </row>
    <row r="75">
      <c r="A75" s="13" t="s">
        <v>178</v>
      </c>
      <c r="B75" s="14" t="s">
        <v>179</v>
      </c>
      <c r="C75" s="89">
        <v>0.0028</v>
      </c>
      <c r="D75" s="89">
        <v>4.9E-4</v>
      </c>
      <c r="E75" s="89">
        <v>0.00161</v>
      </c>
      <c r="G75" s="92">
        <f t="shared" si="1"/>
        <v>0.0000875</v>
      </c>
      <c r="I75" s="91"/>
      <c r="J75" s="91"/>
      <c r="K75" s="91"/>
    </row>
    <row r="76">
      <c r="A76" s="13" t="s">
        <v>180</v>
      </c>
      <c r="B76" s="14" t="s">
        <v>181</v>
      </c>
      <c r="C76" s="89">
        <v>0.00587</v>
      </c>
      <c r="D76" s="89">
        <v>0.0011</v>
      </c>
      <c r="E76" s="89">
        <v>0.00321</v>
      </c>
      <c r="G76" s="92">
        <f t="shared" si="1"/>
        <v>0.000185</v>
      </c>
      <c r="I76" s="91"/>
      <c r="J76" s="91"/>
      <c r="K76" s="91"/>
    </row>
    <row r="77">
      <c r="A77" s="13" t="s">
        <v>182</v>
      </c>
      <c r="B77" s="14" t="s">
        <v>183</v>
      </c>
      <c r="C77" s="89">
        <v>0.027379999999999998</v>
      </c>
      <c r="D77" s="89">
        <v>0.0035800000000000003</v>
      </c>
      <c r="E77" s="89">
        <v>0.01856</v>
      </c>
      <c r="G77" s="92">
        <f t="shared" si="1"/>
        <v>0.000765</v>
      </c>
      <c r="I77" s="91"/>
      <c r="J77" s="91"/>
      <c r="K77" s="91"/>
    </row>
    <row r="78">
      <c r="A78" s="13" t="s">
        <v>184</v>
      </c>
      <c r="B78" s="14" t="s">
        <v>185</v>
      </c>
      <c r="C78" s="89">
        <v>0.03653</v>
      </c>
      <c r="D78" s="89">
        <v>0.0053</v>
      </c>
      <c r="E78" s="89">
        <v>0.02308</v>
      </c>
      <c r="G78" s="92">
        <f t="shared" si="1"/>
        <v>0.001525</v>
      </c>
      <c r="I78" s="91"/>
      <c r="J78" s="91"/>
      <c r="K78" s="91"/>
    </row>
    <row r="79">
      <c r="A79" s="13" t="s">
        <v>186</v>
      </c>
      <c r="B79" s="14" t="s">
        <v>187</v>
      </c>
      <c r="C79" s="89">
        <v>0.29894</v>
      </c>
      <c r="D79" s="89">
        <v>0.046939999999999996</v>
      </c>
      <c r="E79" s="89">
        <v>0.18315</v>
      </c>
      <c r="G79" s="92">
        <f t="shared" si="1"/>
        <v>0.010175</v>
      </c>
      <c r="I79" s="91"/>
      <c r="J79" s="91"/>
      <c r="K79" s="91"/>
    </row>
    <row r="80">
      <c r="A80" s="13" t="s">
        <v>188</v>
      </c>
      <c r="B80" s="14" t="s">
        <v>189</v>
      </c>
      <c r="C80" s="89">
        <v>0.019010000000000003</v>
      </c>
      <c r="D80" s="89">
        <v>0.00276</v>
      </c>
      <c r="E80" s="89">
        <v>0.01201</v>
      </c>
      <c r="G80" s="92">
        <f t="shared" si="1"/>
        <v>0.00079</v>
      </c>
      <c r="I80" s="91"/>
      <c r="J80" s="91"/>
      <c r="K80" s="91"/>
    </row>
    <row r="81">
      <c r="A81" s="13" t="s">
        <v>190</v>
      </c>
      <c r="B81" s="14" t="s">
        <v>191</v>
      </c>
      <c r="C81" s="89">
        <v>0.15713999999999997</v>
      </c>
      <c r="D81" s="89">
        <v>0.02606</v>
      </c>
      <c r="E81" s="89">
        <v>0.09303</v>
      </c>
      <c r="G81" s="92">
        <f t="shared" si="1"/>
        <v>0.005475</v>
      </c>
      <c r="I81" s="91"/>
      <c r="J81" s="91"/>
      <c r="K81" s="91"/>
    </row>
    <row r="82">
      <c r="A82" s="13" t="s">
        <v>192</v>
      </c>
      <c r="B82" s="14" t="s">
        <v>193</v>
      </c>
      <c r="C82" s="89">
        <v>0.00525</v>
      </c>
      <c r="D82" s="89">
        <v>9.0E-4</v>
      </c>
      <c r="E82" s="89">
        <v>0.00307</v>
      </c>
      <c r="G82" s="92">
        <f t="shared" si="1"/>
        <v>0.000155</v>
      </c>
      <c r="I82" s="91"/>
      <c r="J82" s="91"/>
      <c r="K82" s="91"/>
    </row>
    <row r="83">
      <c r="A83" s="13" t="s">
        <v>194</v>
      </c>
      <c r="B83" s="14" t="s">
        <v>195</v>
      </c>
      <c r="C83" s="89">
        <v>0.32421</v>
      </c>
      <c r="D83" s="89">
        <v>0.0476</v>
      </c>
      <c r="E83" s="89">
        <v>0.1991</v>
      </c>
      <c r="G83" s="92">
        <f t="shared" si="1"/>
        <v>0.01801</v>
      </c>
      <c r="I83" s="91"/>
      <c r="J83" s="91"/>
      <c r="K83" s="91"/>
    </row>
    <row r="84">
      <c r="A84" s="13" t="s">
        <v>196</v>
      </c>
      <c r="B84" s="19" t="s">
        <v>197</v>
      </c>
      <c r="C84" s="89">
        <v>0.00209</v>
      </c>
      <c r="D84" s="89">
        <v>3.0E-4</v>
      </c>
      <c r="E84" s="89">
        <v>0.00132</v>
      </c>
      <c r="G84" s="92">
        <f t="shared" si="1"/>
        <v>0.000095</v>
      </c>
      <c r="I84" s="91"/>
      <c r="J84" s="91"/>
      <c r="K84" s="91"/>
    </row>
    <row r="85">
      <c r="A85" s="13" t="s">
        <v>198</v>
      </c>
      <c r="B85" s="14" t="s">
        <v>199</v>
      </c>
      <c r="C85" s="89">
        <v>0.0</v>
      </c>
      <c r="D85" s="89">
        <v>0.0</v>
      </c>
      <c r="E85" s="89">
        <v>0.0</v>
      </c>
      <c r="G85" s="92">
        <f t="shared" si="1"/>
        <v>0</v>
      </c>
      <c r="I85" s="91"/>
      <c r="J85" s="91"/>
      <c r="K85" s="91"/>
    </row>
    <row r="86">
      <c r="A86" s="13" t="s">
        <v>200</v>
      </c>
      <c r="B86" s="14" t="s">
        <v>201</v>
      </c>
      <c r="C86" s="89">
        <v>0.28241000000000005</v>
      </c>
      <c r="D86" s="89">
        <v>0.046020000000000005</v>
      </c>
      <c r="E86" s="89">
        <v>0.16776</v>
      </c>
      <c r="G86" s="92">
        <f t="shared" si="1"/>
        <v>0.011105</v>
      </c>
      <c r="I86" s="91"/>
      <c r="J86" s="91"/>
      <c r="K86" s="91"/>
    </row>
    <row r="87">
      <c r="A87" s="13" t="s">
        <v>202</v>
      </c>
      <c r="B87" s="14" t="s">
        <v>203</v>
      </c>
      <c r="C87" s="89">
        <v>0.05464</v>
      </c>
      <c r="D87" s="89">
        <v>0.00775</v>
      </c>
      <c r="E87" s="89">
        <v>0.03686</v>
      </c>
      <c r="G87" s="92">
        <f t="shared" si="1"/>
        <v>0.0003425</v>
      </c>
      <c r="I87" s="91"/>
      <c r="J87" s="91"/>
      <c r="K87" s="91"/>
    </row>
    <row r="88">
      <c r="A88" s="13" t="s">
        <v>204</v>
      </c>
      <c r="B88" s="14" t="s">
        <v>205</v>
      </c>
      <c r="C88" s="89">
        <v>0.09848</v>
      </c>
      <c r="D88" s="89">
        <v>0.01782</v>
      </c>
      <c r="E88" s="89">
        <v>0.055119999999999995</v>
      </c>
      <c r="G88" s="92">
        <f t="shared" si="1"/>
        <v>0.003265</v>
      </c>
      <c r="I88" s="91"/>
      <c r="J88" s="91"/>
      <c r="K88" s="91"/>
    </row>
    <row r="89">
      <c r="A89" s="13" t="s">
        <v>206</v>
      </c>
      <c r="B89" s="14" t="s">
        <v>207</v>
      </c>
      <c r="C89" s="89">
        <v>0.01332</v>
      </c>
      <c r="D89" s="89">
        <v>0.0019299999999999999</v>
      </c>
      <c r="E89" s="89">
        <v>0.00841</v>
      </c>
      <c r="G89" s="92">
        <f t="shared" si="1"/>
        <v>0.0005675</v>
      </c>
      <c r="I89" s="91"/>
      <c r="J89" s="91"/>
      <c r="K89" s="91"/>
    </row>
    <row r="90">
      <c r="A90" s="13" t="s">
        <v>208</v>
      </c>
      <c r="B90" s="14" t="s">
        <v>209</v>
      </c>
      <c r="C90" s="89">
        <v>0.08428000000000001</v>
      </c>
      <c r="D90" s="89">
        <v>0.015560000000000001</v>
      </c>
      <c r="E90" s="89">
        <v>0.04518</v>
      </c>
      <c r="G90" s="92">
        <f t="shared" si="1"/>
        <v>0.00409</v>
      </c>
      <c r="I90" s="91"/>
      <c r="J90" s="91"/>
      <c r="K90" s="91"/>
    </row>
    <row r="91">
      <c r="A91" s="13" t="s">
        <v>210</v>
      </c>
      <c r="B91" s="14" t="s">
        <v>211</v>
      </c>
      <c r="C91" s="89">
        <v>0.01083</v>
      </c>
      <c r="D91" s="89">
        <v>0.00117</v>
      </c>
      <c r="E91" s="89">
        <v>0.00717</v>
      </c>
      <c r="G91" s="92">
        <f t="shared" si="1"/>
        <v>0.0010275</v>
      </c>
      <c r="I91" s="91"/>
      <c r="J91" s="91"/>
      <c r="K91" s="91"/>
    </row>
    <row r="92">
      <c r="A92" s="13" t="s">
        <v>212</v>
      </c>
      <c r="B92" s="14" t="s">
        <v>213</v>
      </c>
      <c r="C92" s="89">
        <v>0.006030000000000001</v>
      </c>
      <c r="D92" s="89">
        <v>8.7E-4</v>
      </c>
      <c r="E92" s="89">
        <v>0.00381</v>
      </c>
      <c r="G92" s="92">
        <f t="shared" si="1"/>
        <v>0.0002625</v>
      </c>
      <c r="I92" s="91"/>
      <c r="J92" s="91"/>
      <c r="K92" s="91"/>
    </row>
    <row r="93">
      <c r="A93" s="13" t="s">
        <v>214</v>
      </c>
      <c r="B93" s="14" t="s">
        <v>215</v>
      </c>
      <c r="C93" s="89">
        <v>0.21143</v>
      </c>
      <c r="D93" s="89">
        <v>0.033030000000000004</v>
      </c>
      <c r="E93" s="89">
        <v>0.12913999999999998</v>
      </c>
      <c r="G93" s="92">
        <f t="shared" si="1"/>
        <v>0.0079725</v>
      </c>
      <c r="I93" s="91"/>
      <c r="J93" s="91"/>
      <c r="K93" s="91"/>
    </row>
    <row r="94">
      <c r="A94" s="13" t="s">
        <v>216</v>
      </c>
      <c r="B94" s="14" t="s">
        <v>217</v>
      </c>
      <c r="C94" s="89">
        <v>2.8000000000000003E-4</v>
      </c>
      <c r="D94" s="89">
        <v>4.0E-5</v>
      </c>
      <c r="E94" s="89">
        <v>1.7E-4</v>
      </c>
      <c r="G94" s="92">
        <f t="shared" si="1"/>
        <v>0.00002</v>
      </c>
      <c r="I94" s="91"/>
      <c r="J94" s="91"/>
      <c r="K94" s="91"/>
    </row>
    <row r="95">
      <c r="A95" s="13" t="s">
        <v>218</v>
      </c>
      <c r="B95" s="14" t="s">
        <v>219</v>
      </c>
      <c r="C95" s="89">
        <v>0.6545</v>
      </c>
      <c r="D95" s="89">
        <v>0.11251</v>
      </c>
      <c r="E95" s="89">
        <v>0.37773</v>
      </c>
      <c r="G95" s="92">
        <f t="shared" si="1"/>
        <v>0.0236225</v>
      </c>
      <c r="I95" s="91"/>
      <c r="J95" s="91"/>
      <c r="K95" s="91"/>
    </row>
    <row r="96">
      <c r="A96" s="13" t="s">
        <v>220</v>
      </c>
      <c r="B96" s="14" t="s">
        <v>221</v>
      </c>
      <c r="C96" s="89">
        <v>0.06849</v>
      </c>
      <c r="D96" s="89">
        <v>0.01209</v>
      </c>
      <c r="E96" s="89">
        <v>0.038979999999999994</v>
      </c>
      <c r="G96" s="92">
        <f t="shared" si="1"/>
        <v>0.0023075</v>
      </c>
      <c r="I96" s="91"/>
      <c r="J96" s="91"/>
      <c r="K96" s="91"/>
    </row>
    <row r="97">
      <c r="A97" s="13" t="s">
        <v>222</v>
      </c>
      <c r="B97" s="14" t="s">
        <v>223</v>
      </c>
      <c r="C97" s="89">
        <v>0.12293000000000001</v>
      </c>
      <c r="D97" s="89">
        <v>0.01982</v>
      </c>
      <c r="E97" s="89">
        <v>0.07365000000000001</v>
      </c>
      <c r="G97" s="92">
        <f t="shared" si="1"/>
        <v>0.004685</v>
      </c>
      <c r="I97" s="91"/>
      <c r="J97" s="91"/>
      <c r="K97" s="91"/>
    </row>
    <row r="98">
      <c r="A98" s="13" t="s">
        <v>224</v>
      </c>
      <c r="B98" s="14" t="s">
        <v>225</v>
      </c>
      <c r="C98" s="89">
        <v>0.03165</v>
      </c>
      <c r="D98" s="89">
        <v>0.00518</v>
      </c>
      <c r="E98" s="89">
        <v>0.01873</v>
      </c>
      <c r="G98" s="92">
        <f t="shared" si="1"/>
        <v>0.001265</v>
      </c>
      <c r="I98" s="91"/>
      <c r="J98" s="91"/>
      <c r="K98" s="91"/>
    </row>
    <row r="99">
      <c r="A99" s="13" t="s">
        <v>226</v>
      </c>
      <c r="B99" s="14" t="s">
        <v>227</v>
      </c>
      <c r="C99" s="89">
        <v>0.06789</v>
      </c>
      <c r="D99" s="89">
        <v>0.011349999999999999</v>
      </c>
      <c r="E99" s="89">
        <v>0.03983</v>
      </c>
      <c r="G99" s="92">
        <f t="shared" si="1"/>
        <v>0.0025225</v>
      </c>
      <c r="I99" s="91"/>
      <c r="J99" s="91"/>
      <c r="K99" s="91"/>
    </row>
    <row r="100">
      <c r="A100" s="13" t="s">
        <v>228</v>
      </c>
      <c r="B100" s="14" t="s">
        <v>229</v>
      </c>
      <c r="C100" s="89">
        <v>0.00417</v>
      </c>
      <c r="D100" s="89">
        <v>6.1E-4</v>
      </c>
      <c r="E100" s="89">
        <v>0.00264</v>
      </c>
      <c r="G100" s="92">
        <f t="shared" si="1"/>
        <v>0.0001575</v>
      </c>
      <c r="I100" s="91"/>
      <c r="J100" s="91"/>
      <c r="K100" s="91"/>
    </row>
    <row r="101">
      <c r="A101" s="13" t="s">
        <v>230</v>
      </c>
      <c r="B101" s="14" t="s">
        <v>231</v>
      </c>
      <c r="C101" s="89">
        <v>0.8712000000000001</v>
      </c>
      <c r="D101" s="89">
        <v>0.14065</v>
      </c>
      <c r="E101" s="89">
        <v>0.51846</v>
      </c>
      <c r="G101" s="92">
        <f t="shared" si="1"/>
        <v>0.0362775</v>
      </c>
      <c r="I101" s="91"/>
      <c r="J101" s="91"/>
      <c r="K101" s="91"/>
    </row>
    <row r="102">
      <c r="A102" s="13" t="s">
        <v>232</v>
      </c>
      <c r="B102" s="14" t="s">
        <v>233</v>
      </c>
      <c r="C102" s="89">
        <v>0.49957</v>
      </c>
      <c r="D102" s="89">
        <v>0.07897</v>
      </c>
      <c r="E102" s="89">
        <v>0.30007</v>
      </c>
      <c r="G102" s="92">
        <f t="shared" si="1"/>
        <v>0.0218175</v>
      </c>
      <c r="I102" s="91"/>
      <c r="J102" s="91"/>
      <c r="K102" s="91"/>
    </row>
    <row r="103">
      <c r="A103" s="13" t="s">
        <v>234</v>
      </c>
      <c r="B103" s="14" t="s">
        <v>235</v>
      </c>
      <c r="C103" s="89">
        <v>0.0</v>
      </c>
      <c r="D103" s="89">
        <v>0.0</v>
      </c>
      <c r="E103" s="89">
        <v>0.0</v>
      </c>
      <c r="G103" s="92">
        <f t="shared" si="1"/>
        <v>0</v>
      </c>
      <c r="I103" s="91"/>
      <c r="J103" s="91"/>
      <c r="K103" s="91"/>
    </row>
    <row r="104">
      <c r="A104" s="13" t="s">
        <v>236</v>
      </c>
      <c r="B104" s="19" t="s">
        <v>237</v>
      </c>
      <c r="C104" s="89">
        <v>0.89764</v>
      </c>
      <c r="D104" s="89">
        <v>0.16724</v>
      </c>
      <c r="E104" s="89">
        <v>0.49231</v>
      </c>
      <c r="G104" s="92">
        <f t="shared" si="1"/>
        <v>0.02904</v>
      </c>
      <c r="I104" s="91"/>
      <c r="J104" s="91"/>
      <c r="K104" s="91"/>
    </row>
    <row r="105">
      <c r="A105" s="13" t="s">
        <v>238</v>
      </c>
      <c r="B105" s="14" t="s">
        <v>239</v>
      </c>
      <c r="C105" s="89">
        <v>0.004889999999999999</v>
      </c>
      <c r="D105" s="89">
        <v>7.099999999999999E-4</v>
      </c>
      <c r="E105" s="89">
        <v>0.00309</v>
      </c>
      <c r="G105" s="92">
        <f t="shared" si="1"/>
        <v>0.0002025</v>
      </c>
      <c r="I105" s="91"/>
      <c r="J105" s="91"/>
      <c r="K105" s="91"/>
    </row>
    <row r="106">
      <c r="A106" s="13" t="s">
        <v>240</v>
      </c>
      <c r="B106" s="14" t="s">
        <v>241</v>
      </c>
      <c r="C106" s="89">
        <v>0.02001</v>
      </c>
      <c r="D106" s="89">
        <v>0.00263</v>
      </c>
      <c r="E106" s="89">
        <v>0.01288</v>
      </c>
      <c r="G106" s="92">
        <f t="shared" si="1"/>
        <v>0.0012125</v>
      </c>
      <c r="I106" s="91"/>
      <c r="J106" s="91"/>
      <c r="K106" s="91"/>
    </row>
    <row r="107">
      <c r="A107" s="13" t="s">
        <v>242</v>
      </c>
      <c r="B107" s="14" t="s">
        <v>243</v>
      </c>
      <c r="C107" s="89">
        <v>0.09779</v>
      </c>
      <c r="D107" s="89">
        <v>0.01647</v>
      </c>
      <c r="E107" s="89">
        <v>0.05688</v>
      </c>
      <c r="G107" s="92">
        <f t="shared" si="1"/>
        <v>0.0038525</v>
      </c>
      <c r="I107" s="91"/>
      <c r="J107" s="91"/>
      <c r="K107" s="91"/>
    </row>
    <row r="108">
      <c r="A108" s="13" t="s">
        <v>244</v>
      </c>
      <c r="B108" s="14" t="s">
        <v>245</v>
      </c>
      <c r="C108" s="89">
        <v>0.00126</v>
      </c>
      <c r="D108" s="89">
        <v>1.7999999999999998E-4</v>
      </c>
      <c r="E108" s="89">
        <v>7.9E-4</v>
      </c>
      <c r="G108" s="92">
        <f t="shared" si="1"/>
        <v>0.000065</v>
      </c>
      <c r="I108" s="91"/>
      <c r="J108" s="91"/>
      <c r="K108" s="91"/>
    </row>
    <row r="109">
      <c r="A109" s="13" t="s">
        <v>246</v>
      </c>
      <c r="B109" s="14" t="s">
        <v>247</v>
      </c>
      <c r="C109" s="89">
        <v>0.03935</v>
      </c>
      <c r="D109" s="89">
        <v>0.00694</v>
      </c>
      <c r="E109" s="89">
        <v>0.0225</v>
      </c>
      <c r="G109" s="92">
        <f t="shared" si="1"/>
        <v>0.001235</v>
      </c>
      <c r="I109" s="91"/>
      <c r="J109" s="91"/>
      <c r="K109" s="91"/>
    </row>
    <row r="110">
      <c r="A110" s="13" t="s">
        <v>248</v>
      </c>
      <c r="B110" s="14" t="s">
        <v>249</v>
      </c>
      <c r="C110" s="89">
        <v>0.0</v>
      </c>
      <c r="D110" s="89">
        <v>0.0</v>
      </c>
      <c r="E110" s="89">
        <v>0.0</v>
      </c>
      <c r="G110" s="92">
        <f t="shared" si="1"/>
        <v>0</v>
      </c>
      <c r="I110" s="91"/>
      <c r="J110" s="91"/>
      <c r="K110" s="91"/>
    </row>
    <row r="111">
      <c r="A111" s="13" t="s">
        <v>250</v>
      </c>
      <c r="B111" s="14" t="s">
        <v>251</v>
      </c>
      <c r="C111" s="89">
        <v>0.0</v>
      </c>
      <c r="D111" s="89">
        <v>0.0</v>
      </c>
      <c r="E111" s="89">
        <v>0.0</v>
      </c>
      <c r="G111" s="92">
        <f t="shared" si="1"/>
        <v>0</v>
      </c>
      <c r="I111" s="91"/>
      <c r="J111" s="91"/>
      <c r="K111" s="91"/>
    </row>
    <row r="112">
      <c r="A112" s="13" t="s">
        <v>252</v>
      </c>
      <c r="B112" s="14" t="s">
        <v>253</v>
      </c>
      <c r="C112" s="89">
        <v>0.10337</v>
      </c>
      <c r="D112" s="89">
        <v>0.01863</v>
      </c>
      <c r="E112" s="89">
        <v>0.05805</v>
      </c>
      <c r="G112" s="92">
        <f t="shared" si="1"/>
        <v>0.0034025</v>
      </c>
      <c r="I112" s="91"/>
      <c r="J112" s="91"/>
      <c r="K112" s="91"/>
    </row>
    <row r="113">
      <c r="A113" s="13" t="s">
        <v>254</v>
      </c>
      <c r="B113" s="14" t="s">
        <v>255</v>
      </c>
      <c r="C113" s="89">
        <v>0.0</v>
      </c>
      <c r="D113" s="89">
        <v>0.0</v>
      </c>
      <c r="E113" s="89">
        <v>0.0</v>
      </c>
      <c r="G113" s="92">
        <f t="shared" si="1"/>
        <v>0</v>
      </c>
      <c r="I113" s="91"/>
      <c r="J113" s="91"/>
      <c r="K113" s="91"/>
    </row>
    <row r="114">
      <c r="A114" s="13" t="s">
        <v>256</v>
      </c>
      <c r="B114" s="14" t="s">
        <v>257</v>
      </c>
      <c r="C114" s="89">
        <v>0.10117</v>
      </c>
      <c r="D114" s="89">
        <v>0.01598</v>
      </c>
      <c r="E114" s="89">
        <v>0.06148</v>
      </c>
      <c r="G114" s="92">
        <f t="shared" si="1"/>
        <v>0.003735</v>
      </c>
      <c r="I114" s="91"/>
      <c r="J114" s="91"/>
      <c r="K114" s="91"/>
    </row>
    <row r="115">
      <c r="A115" s="13" t="s">
        <v>258</v>
      </c>
      <c r="B115" s="14" t="s">
        <v>259</v>
      </c>
      <c r="C115" s="89">
        <v>0.008140000000000001</v>
      </c>
      <c r="D115" s="89">
        <v>0.0011799999999999998</v>
      </c>
      <c r="E115" s="89">
        <v>0.00518</v>
      </c>
      <c r="G115" s="92">
        <f t="shared" si="1"/>
        <v>0.000305</v>
      </c>
      <c r="I115" s="91"/>
      <c r="J115" s="91"/>
      <c r="K115" s="91"/>
    </row>
    <row r="116">
      <c r="A116" s="13" t="s">
        <v>260</v>
      </c>
      <c r="B116" s="14" t="s">
        <v>261</v>
      </c>
      <c r="C116" s="89">
        <v>0.00763</v>
      </c>
      <c r="D116" s="89">
        <v>0.0010400000000000001</v>
      </c>
      <c r="E116" s="89">
        <v>0.0052699999999999995</v>
      </c>
      <c r="G116" s="92">
        <f t="shared" si="1"/>
        <v>0.00002</v>
      </c>
      <c r="I116" s="91"/>
      <c r="J116" s="91"/>
      <c r="K116" s="91"/>
    </row>
    <row r="117">
      <c r="A117" s="22" t="s">
        <v>262</v>
      </c>
      <c r="B117" s="14" t="s">
        <v>263</v>
      </c>
      <c r="C117" s="89">
        <v>6.3E-4</v>
      </c>
      <c r="D117" s="89">
        <v>8.999999999999999E-5</v>
      </c>
      <c r="E117" s="89">
        <v>4.0E-4</v>
      </c>
      <c r="G117" s="92">
        <f t="shared" si="1"/>
        <v>0.0000275</v>
      </c>
      <c r="I117" s="91"/>
      <c r="J117" s="91"/>
      <c r="K117" s="91"/>
    </row>
    <row r="118">
      <c r="A118" s="13" t="s">
        <v>264</v>
      </c>
      <c r="B118" s="19" t="s">
        <v>265</v>
      </c>
      <c r="C118" s="89">
        <v>0.0011799999999999998</v>
      </c>
      <c r="D118" s="89">
        <v>1.7999999999999998E-4</v>
      </c>
      <c r="E118" s="89">
        <v>7.199999999999999E-4</v>
      </c>
      <c r="G118" s="92">
        <f t="shared" si="1"/>
        <v>0.000055</v>
      </c>
      <c r="I118" s="91"/>
      <c r="J118" s="91"/>
      <c r="K118" s="91"/>
    </row>
    <row r="119">
      <c r="A119" s="13" t="s">
        <v>266</v>
      </c>
      <c r="B119" s="14" t="s">
        <v>267</v>
      </c>
      <c r="C119" s="89">
        <v>0.0</v>
      </c>
      <c r="D119" s="89">
        <v>0.0</v>
      </c>
      <c r="E119" s="89">
        <v>0.0</v>
      </c>
      <c r="G119" s="92">
        <f t="shared" si="1"/>
        <v>0</v>
      </c>
      <c r="I119" s="91"/>
      <c r="J119" s="91"/>
      <c r="K119" s="91"/>
    </row>
    <row r="120">
      <c r="A120" s="13" t="s">
        <v>268</v>
      </c>
      <c r="B120" s="14" t="s">
        <v>269</v>
      </c>
      <c r="C120" s="89">
        <v>2.7E-4</v>
      </c>
      <c r="D120" s="89">
        <v>4.0E-5</v>
      </c>
      <c r="E120" s="89">
        <v>1.7E-4</v>
      </c>
      <c r="G120" s="92">
        <f t="shared" si="1"/>
        <v>0.00001</v>
      </c>
      <c r="I120" s="91"/>
      <c r="J120" s="91"/>
      <c r="K120" s="91"/>
    </row>
    <row r="121">
      <c r="A121" s="13" t="s">
        <v>270</v>
      </c>
      <c r="B121" s="19" t="s">
        <v>271</v>
      </c>
      <c r="C121" s="89">
        <v>0.07597</v>
      </c>
      <c r="D121" s="89">
        <v>0.011609999999999999</v>
      </c>
      <c r="E121" s="89">
        <v>0.046810000000000004</v>
      </c>
      <c r="G121" s="92">
        <f t="shared" si="1"/>
        <v>0.0030375</v>
      </c>
      <c r="I121" s="91"/>
      <c r="J121" s="91"/>
      <c r="K121" s="91"/>
    </row>
    <row r="122">
      <c r="A122" s="13" t="s">
        <v>272</v>
      </c>
      <c r="B122" s="14" t="s">
        <v>273</v>
      </c>
      <c r="C122" s="89">
        <v>0.38898</v>
      </c>
      <c r="D122" s="89">
        <v>0.05221</v>
      </c>
      <c r="E122" s="89">
        <v>0.25091</v>
      </c>
      <c r="G122" s="92">
        <f t="shared" si="1"/>
        <v>0.0205975</v>
      </c>
      <c r="I122" s="91"/>
      <c r="J122" s="91"/>
      <c r="K122" s="91"/>
    </row>
    <row r="123">
      <c r="A123" s="13" t="s">
        <v>274</v>
      </c>
      <c r="B123" s="14" t="s">
        <v>275</v>
      </c>
      <c r="C123" s="89">
        <v>0.0053</v>
      </c>
      <c r="D123" s="89">
        <v>8.7E-4</v>
      </c>
      <c r="E123" s="89">
        <v>0.00316</v>
      </c>
      <c r="G123" s="92">
        <f t="shared" si="1"/>
        <v>0.0001825</v>
      </c>
      <c r="I123" s="91"/>
      <c r="J123" s="91"/>
      <c r="K123" s="91"/>
    </row>
    <row r="124">
      <c r="A124" s="13" t="s">
        <v>276</v>
      </c>
      <c r="B124" s="14" t="s">
        <v>277</v>
      </c>
      <c r="C124" s="89">
        <v>0.00225</v>
      </c>
      <c r="D124" s="89">
        <v>3.7E-4</v>
      </c>
      <c r="E124" s="89">
        <v>0.00139</v>
      </c>
      <c r="G124" s="92">
        <f t="shared" si="1"/>
        <v>0.0000275</v>
      </c>
      <c r="I124" s="91"/>
      <c r="J124" s="91"/>
      <c r="K124" s="91"/>
    </row>
    <row r="125">
      <c r="A125" s="13" t="s">
        <v>278</v>
      </c>
      <c r="B125" s="14" t="s">
        <v>279</v>
      </c>
      <c r="C125" s="89">
        <v>0.024489999999999998</v>
      </c>
      <c r="D125" s="89">
        <v>0.004200000000000001</v>
      </c>
      <c r="E125" s="89">
        <v>0.01413</v>
      </c>
      <c r="G125" s="92">
        <f t="shared" si="1"/>
        <v>0.00091</v>
      </c>
      <c r="I125" s="91"/>
      <c r="J125" s="91"/>
      <c r="K125" s="91"/>
    </row>
    <row r="126">
      <c r="A126" s="13" t="s">
        <v>280</v>
      </c>
      <c r="B126" s="19" t="s">
        <v>281</v>
      </c>
      <c r="C126" s="89">
        <v>0.11198000000000001</v>
      </c>
      <c r="D126" s="89">
        <v>0.01933</v>
      </c>
      <c r="E126" s="89">
        <v>0.06393</v>
      </c>
      <c r="G126" s="92">
        <f t="shared" si="1"/>
        <v>0.0045575</v>
      </c>
      <c r="I126" s="91"/>
      <c r="J126" s="91"/>
      <c r="K126" s="91"/>
    </row>
    <row r="127">
      <c r="A127" s="13" t="s">
        <v>282</v>
      </c>
      <c r="B127" s="14" t="s">
        <v>283</v>
      </c>
      <c r="C127" s="89">
        <v>0.0026</v>
      </c>
      <c r="D127" s="89">
        <v>3.8E-4</v>
      </c>
      <c r="E127" s="89">
        <v>0.00164</v>
      </c>
      <c r="G127" s="92">
        <f t="shared" si="1"/>
        <v>0.000105</v>
      </c>
      <c r="I127" s="91"/>
      <c r="J127" s="91"/>
      <c r="K127" s="91"/>
    </row>
    <row r="128">
      <c r="A128" s="13" t="s">
        <v>284</v>
      </c>
      <c r="B128" s="14" t="s">
        <v>285</v>
      </c>
      <c r="C128" s="89">
        <v>0.08663</v>
      </c>
      <c r="D128" s="89">
        <v>0.01256</v>
      </c>
      <c r="E128" s="89">
        <v>0.054740000000000004</v>
      </c>
      <c r="G128" s="92">
        <f t="shared" si="1"/>
        <v>0.00363</v>
      </c>
      <c r="I128" s="91"/>
      <c r="J128" s="91"/>
      <c r="K128" s="91"/>
    </row>
    <row r="129">
      <c r="A129" s="13" t="s">
        <v>286</v>
      </c>
      <c r="B129" s="14" t="s">
        <v>287</v>
      </c>
      <c r="C129" s="89">
        <v>0.01966</v>
      </c>
      <c r="D129" s="89">
        <v>0.00311</v>
      </c>
      <c r="E129" s="89">
        <v>0.01185</v>
      </c>
      <c r="G129" s="92">
        <f t="shared" si="1"/>
        <v>0.0008125</v>
      </c>
      <c r="I129" s="91"/>
      <c r="J129" s="91"/>
      <c r="K129" s="91"/>
    </row>
    <row r="130">
      <c r="A130" s="13" t="s">
        <v>288</v>
      </c>
      <c r="B130" s="14" t="s">
        <v>289</v>
      </c>
      <c r="C130" s="89">
        <v>0.01418</v>
      </c>
      <c r="D130" s="89">
        <v>0.0027</v>
      </c>
      <c r="E130" s="89">
        <v>0.00771</v>
      </c>
      <c r="G130" s="92">
        <f t="shared" si="1"/>
        <v>0.000395</v>
      </c>
      <c r="I130" s="91"/>
      <c r="J130" s="91"/>
      <c r="K130" s="91"/>
    </row>
    <row r="131">
      <c r="A131" s="13" t="s">
        <v>290</v>
      </c>
      <c r="B131" s="19" t="s">
        <v>291</v>
      </c>
      <c r="C131" s="89">
        <v>0.89195</v>
      </c>
      <c r="D131" s="89">
        <v>0.15612</v>
      </c>
      <c r="E131" s="89">
        <v>0.50012</v>
      </c>
      <c r="G131" s="92">
        <f t="shared" si="1"/>
        <v>0.04056</v>
      </c>
      <c r="I131" s="91"/>
      <c r="J131" s="91"/>
      <c r="K131" s="91"/>
    </row>
    <row r="132">
      <c r="A132" s="13" t="s">
        <v>292</v>
      </c>
      <c r="B132" s="14" t="s">
        <v>293</v>
      </c>
      <c r="C132" s="89">
        <v>0.01066</v>
      </c>
      <c r="D132" s="89">
        <v>0.00216</v>
      </c>
      <c r="E132" s="89">
        <v>0.00555</v>
      </c>
      <c r="G132" s="92">
        <f t="shared" si="1"/>
        <v>0.00025</v>
      </c>
      <c r="I132" s="91"/>
      <c r="J132" s="91"/>
      <c r="K132" s="91"/>
    </row>
    <row r="133">
      <c r="A133" s="13" t="s">
        <v>294</v>
      </c>
      <c r="B133" s="14" t="s">
        <v>295</v>
      </c>
      <c r="C133" s="89">
        <v>0.01448</v>
      </c>
      <c r="D133" s="89">
        <v>0.0021000000000000003</v>
      </c>
      <c r="E133" s="89">
        <v>0.00915</v>
      </c>
      <c r="G133" s="92">
        <f t="shared" si="1"/>
        <v>0.000605</v>
      </c>
      <c r="I133" s="91"/>
      <c r="J133" s="91"/>
      <c r="K133" s="91"/>
    </row>
    <row r="134">
      <c r="A134" s="13" t="s">
        <v>296</v>
      </c>
      <c r="B134" s="19" t="s">
        <v>297</v>
      </c>
      <c r="C134" s="89">
        <v>0.05497</v>
      </c>
      <c r="D134" s="89">
        <v>0.00862</v>
      </c>
      <c r="E134" s="89">
        <v>0.03281</v>
      </c>
      <c r="G134" s="92">
        <f t="shared" si="1"/>
        <v>0.002765</v>
      </c>
      <c r="I134" s="91"/>
      <c r="J134" s="91"/>
      <c r="K134" s="91"/>
    </row>
    <row r="135">
      <c r="A135" s="13" t="s">
        <v>298</v>
      </c>
      <c r="B135" s="19" t="s">
        <v>299</v>
      </c>
      <c r="C135" s="89">
        <v>1.14989</v>
      </c>
      <c r="D135" s="89">
        <v>0.14812999999999998</v>
      </c>
      <c r="E135" s="89">
        <v>0.77163</v>
      </c>
      <c r="G135" s="92">
        <f t="shared" si="1"/>
        <v>0.0449675</v>
      </c>
      <c r="I135" s="91"/>
      <c r="J135" s="91"/>
      <c r="K135" s="91"/>
    </row>
    <row r="136">
      <c r="A136" s="13" t="s">
        <v>300</v>
      </c>
      <c r="B136" s="14" t="s">
        <v>301</v>
      </c>
      <c r="C136" s="89">
        <v>0.02632</v>
      </c>
      <c r="D136" s="89">
        <v>0.00442</v>
      </c>
      <c r="E136" s="89">
        <v>0.01534</v>
      </c>
      <c r="G136" s="92">
        <f t="shared" si="1"/>
        <v>0.001035</v>
      </c>
      <c r="I136" s="91"/>
      <c r="J136" s="91"/>
      <c r="K136" s="91"/>
    </row>
    <row r="137">
      <c r="A137" s="13" t="s">
        <v>302</v>
      </c>
      <c r="B137" s="14" t="s">
        <v>303</v>
      </c>
      <c r="C137" s="89">
        <v>0.01973</v>
      </c>
      <c r="D137" s="89">
        <v>0.0028599999999999997</v>
      </c>
      <c r="E137" s="89">
        <v>0.01246</v>
      </c>
      <c r="G137" s="92">
        <f t="shared" si="1"/>
        <v>0.000835</v>
      </c>
      <c r="I137" s="91"/>
      <c r="J137" s="91"/>
      <c r="K137" s="91"/>
    </row>
    <row r="138">
      <c r="A138" s="13" t="s">
        <v>304</v>
      </c>
      <c r="B138" s="14" t="s">
        <v>305</v>
      </c>
      <c r="C138" s="89">
        <v>0.00463</v>
      </c>
      <c r="D138" s="89">
        <v>6.7E-4</v>
      </c>
      <c r="E138" s="89">
        <v>0.00292</v>
      </c>
      <c r="G138" s="92">
        <f t="shared" si="1"/>
        <v>0.0002025</v>
      </c>
      <c r="I138" s="91"/>
      <c r="J138" s="91"/>
      <c r="K138" s="91"/>
    </row>
    <row r="139">
      <c r="A139" s="56"/>
      <c r="B139" s="14"/>
    </row>
    <row r="140">
      <c r="A140" s="56"/>
      <c r="B140" s="14"/>
      <c r="C140" s="86">
        <f t="shared" ref="C140:E140" si="2">sum(C2:C138)</f>
        <v>27.50013</v>
      </c>
      <c r="D140" s="86">
        <f t="shared" si="2"/>
        <v>4.04168</v>
      </c>
      <c r="E140" s="86">
        <f t="shared" si="2"/>
        <v>16.9655</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17.5"/>
    <col customWidth="1" min="6" max="6" width="16.75"/>
  </cols>
  <sheetData>
    <row r="1">
      <c r="A1" s="2" t="s">
        <v>29</v>
      </c>
      <c r="B1" s="9" t="s">
        <v>30</v>
      </c>
      <c r="D1" s="11" t="s">
        <v>412</v>
      </c>
      <c r="E1" s="11" t="s">
        <v>413</v>
      </c>
      <c r="F1" s="11" t="s">
        <v>414</v>
      </c>
      <c r="H1" s="93"/>
      <c r="I1" s="93"/>
      <c r="J1" s="94"/>
      <c r="K1" s="94"/>
      <c r="L1" s="94"/>
      <c r="M1" s="93"/>
      <c r="N1" s="93"/>
      <c r="O1" s="93"/>
      <c r="Q1" s="17"/>
      <c r="R1" s="94"/>
      <c r="S1" s="93"/>
      <c r="T1" s="93"/>
      <c r="U1" s="93"/>
      <c r="V1" s="93"/>
      <c r="W1" s="93"/>
      <c r="Y1" s="17"/>
      <c r="Z1" s="94"/>
      <c r="AA1" s="93"/>
      <c r="AB1" s="93"/>
      <c r="AC1" s="93"/>
      <c r="AD1" s="93"/>
      <c r="AE1" s="93"/>
      <c r="AG1" s="17"/>
      <c r="AH1" s="94"/>
      <c r="AI1" s="93"/>
      <c r="AJ1" s="93"/>
      <c r="AK1" s="93"/>
      <c r="AL1" s="93"/>
      <c r="AM1" s="93"/>
      <c r="AN1" s="94"/>
      <c r="AO1" s="17"/>
      <c r="AP1" s="94"/>
      <c r="AQ1" s="17"/>
      <c r="AR1" s="94"/>
    </row>
    <row r="2">
      <c r="A2" s="13" t="s">
        <v>32</v>
      </c>
      <c r="B2" s="14" t="s">
        <v>33</v>
      </c>
      <c r="D2" s="16">
        <v>0.73</v>
      </c>
      <c r="E2" s="16">
        <v>0.07</v>
      </c>
      <c r="F2" s="16">
        <v>0.13</v>
      </c>
      <c r="G2" s="16"/>
      <c r="H2" s="95"/>
      <c r="I2" s="95"/>
      <c r="J2" s="16"/>
      <c r="K2" s="16"/>
      <c r="L2" s="16"/>
      <c r="M2" s="16"/>
      <c r="N2" s="16"/>
      <c r="O2" s="16"/>
      <c r="Q2" s="17"/>
      <c r="R2" s="16"/>
      <c r="S2" s="16"/>
      <c r="T2" s="16"/>
      <c r="U2" s="16"/>
      <c r="V2" s="16"/>
      <c r="W2" s="16"/>
      <c r="Y2" s="17"/>
      <c r="Z2" s="16"/>
      <c r="AA2" s="16"/>
      <c r="AB2" s="16"/>
      <c r="AC2" s="16"/>
      <c r="AD2" s="16"/>
      <c r="AE2" s="16"/>
      <c r="AG2" s="17"/>
      <c r="AH2" s="16"/>
      <c r="AI2" s="16"/>
      <c r="AJ2" s="16"/>
      <c r="AK2" s="16"/>
      <c r="AL2" s="16"/>
      <c r="AM2" s="16"/>
      <c r="AN2" s="16"/>
      <c r="AO2" s="17"/>
      <c r="AP2" s="16"/>
      <c r="AQ2" s="17"/>
      <c r="AR2" s="16"/>
    </row>
    <row r="3">
      <c r="A3" s="13" t="s">
        <v>34</v>
      </c>
      <c r="B3" s="14" t="s">
        <v>35</v>
      </c>
      <c r="D3" s="16">
        <v>0.51</v>
      </c>
      <c r="E3" s="16">
        <v>0.03</v>
      </c>
      <c r="F3" s="16">
        <v>0.06</v>
      </c>
      <c r="G3" s="16"/>
      <c r="H3" s="96"/>
      <c r="I3" s="97"/>
      <c r="J3" s="16"/>
      <c r="K3" s="16"/>
      <c r="L3" s="16"/>
      <c r="M3" s="16"/>
      <c r="N3" s="16"/>
      <c r="O3" s="16"/>
      <c r="Q3" s="17"/>
      <c r="R3" s="16"/>
      <c r="S3" s="16"/>
      <c r="T3" s="16"/>
      <c r="U3" s="16"/>
      <c r="V3" s="16"/>
      <c r="W3" s="16"/>
      <c r="Y3" s="17"/>
      <c r="Z3" s="16"/>
      <c r="AA3" s="16"/>
      <c r="AB3" s="16"/>
      <c r="AC3" s="16"/>
      <c r="AD3" s="16"/>
      <c r="AE3" s="16"/>
      <c r="AG3" s="17"/>
      <c r="AH3" s="16"/>
      <c r="AI3" s="16"/>
      <c r="AJ3" s="16"/>
      <c r="AK3" s="16"/>
      <c r="AL3" s="16"/>
      <c r="AM3" s="16"/>
      <c r="AN3" s="16"/>
      <c r="AO3" s="17"/>
      <c r="AP3" s="16"/>
      <c r="AQ3" s="17"/>
      <c r="AR3" s="16"/>
    </row>
    <row r="4">
      <c r="A4" s="13" t="s">
        <v>36</v>
      </c>
      <c r="B4" s="14" t="s">
        <v>37</v>
      </c>
      <c r="D4" s="16">
        <v>5.52</v>
      </c>
      <c r="E4" s="16">
        <v>0.24</v>
      </c>
      <c r="F4" s="16">
        <v>0.78</v>
      </c>
      <c r="G4" s="16"/>
      <c r="H4" s="96"/>
      <c r="I4" s="97"/>
      <c r="J4" s="16"/>
      <c r="K4" s="16"/>
      <c r="L4" s="16"/>
      <c r="M4" s="16"/>
      <c r="N4" s="16"/>
      <c r="O4" s="16"/>
      <c r="Q4" s="17"/>
      <c r="R4" s="16"/>
      <c r="S4" s="16"/>
      <c r="T4" s="16"/>
      <c r="U4" s="16"/>
      <c r="V4" s="16"/>
      <c r="W4" s="16"/>
      <c r="Y4" s="17"/>
      <c r="Z4" s="16"/>
      <c r="AA4" s="16"/>
      <c r="AB4" s="16"/>
      <c r="AC4" s="16"/>
      <c r="AD4" s="16"/>
      <c r="AE4" s="16"/>
      <c r="AG4" s="17"/>
      <c r="AH4" s="16"/>
      <c r="AI4" s="16"/>
      <c r="AJ4" s="16"/>
      <c r="AK4" s="16"/>
      <c r="AL4" s="16"/>
      <c r="AM4" s="16"/>
      <c r="AN4" s="16"/>
      <c r="AO4" s="17"/>
      <c r="AP4" s="16"/>
      <c r="AQ4" s="17"/>
      <c r="AR4" s="16"/>
    </row>
    <row r="5">
      <c r="A5" s="13" t="s">
        <v>38</v>
      </c>
      <c r="B5" s="14" t="s">
        <v>39</v>
      </c>
      <c r="D5" s="16">
        <v>1.14</v>
      </c>
      <c r="E5" s="16">
        <v>0.05</v>
      </c>
      <c r="F5" s="16">
        <v>0.11</v>
      </c>
      <c r="G5" s="16"/>
      <c r="H5" s="96"/>
      <c r="I5" s="97"/>
      <c r="J5" s="16"/>
      <c r="K5" s="16"/>
      <c r="L5" s="16"/>
      <c r="M5" s="16"/>
      <c r="N5" s="16"/>
      <c r="O5" s="16"/>
      <c r="Q5" s="17"/>
      <c r="R5" s="16"/>
      <c r="S5" s="16"/>
      <c r="T5" s="16"/>
      <c r="U5" s="16"/>
      <c r="V5" s="16"/>
      <c r="W5" s="16"/>
      <c r="Y5" s="17"/>
      <c r="Z5" s="16"/>
      <c r="AA5" s="16"/>
      <c r="AB5" s="16"/>
      <c r="AC5" s="16"/>
      <c r="AD5" s="16"/>
      <c r="AE5" s="16"/>
      <c r="AG5" s="17"/>
      <c r="AH5" s="16"/>
      <c r="AI5" s="16"/>
      <c r="AJ5" s="16"/>
      <c r="AK5" s="16"/>
      <c r="AL5" s="16"/>
      <c r="AM5" s="16"/>
      <c r="AN5" s="16"/>
      <c r="AO5" s="17"/>
      <c r="AP5" s="16"/>
      <c r="AQ5" s="17"/>
      <c r="AR5" s="16"/>
    </row>
    <row r="6">
      <c r="A6" s="13" t="s">
        <v>40</v>
      </c>
      <c r="B6" s="14" t="s">
        <v>41</v>
      </c>
      <c r="D6" s="16">
        <v>52.0</v>
      </c>
      <c r="E6" s="16">
        <v>2.33</v>
      </c>
      <c r="F6" s="16">
        <v>19.17</v>
      </c>
      <c r="G6" s="16"/>
      <c r="H6" s="96"/>
      <c r="I6" s="97"/>
      <c r="J6" s="16"/>
      <c r="K6" s="16"/>
      <c r="L6" s="16"/>
      <c r="M6" s="16"/>
      <c r="N6" s="16"/>
      <c r="O6" s="16"/>
      <c r="Q6" s="17"/>
      <c r="R6" s="16"/>
      <c r="S6" s="16"/>
      <c r="T6" s="16"/>
      <c r="U6" s="16"/>
      <c r="V6" s="16"/>
      <c r="W6" s="16"/>
      <c r="Y6" s="17"/>
      <c r="Z6" s="16"/>
      <c r="AA6" s="16"/>
      <c r="AB6" s="16"/>
      <c r="AC6" s="16"/>
      <c r="AD6" s="16"/>
      <c r="AE6" s="16"/>
      <c r="AG6" s="17"/>
      <c r="AH6" s="16"/>
      <c r="AI6" s="16"/>
      <c r="AJ6" s="16"/>
      <c r="AK6" s="16"/>
      <c r="AL6" s="16"/>
      <c r="AM6" s="16"/>
      <c r="AN6" s="16"/>
      <c r="AO6" s="17"/>
      <c r="AP6" s="16"/>
      <c r="AQ6" s="17"/>
      <c r="AR6" s="16"/>
    </row>
    <row r="7">
      <c r="A7" s="13" t="s">
        <v>42</v>
      </c>
      <c r="B7" s="14" t="s">
        <v>43</v>
      </c>
      <c r="D7" s="16">
        <v>0.31</v>
      </c>
      <c r="E7" s="16">
        <v>0.01</v>
      </c>
      <c r="F7" s="16">
        <v>0.05</v>
      </c>
      <c r="G7" s="16"/>
      <c r="H7" s="96"/>
      <c r="I7" s="97"/>
      <c r="J7" s="16"/>
      <c r="K7" s="16"/>
      <c r="L7" s="16"/>
      <c r="M7" s="16"/>
      <c r="N7" s="16"/>
      <c r="O7" s="16"/>
      <c r="Q7" s="17"/>
      <c r="R7" s="16"/>
      <c r="S7" s="16"/>
      <c r="T7" s="16"/>
      <c r="U7" s="16"/>
      <c r="V7" s="16"/>
      <c r="W7" s="16"/>
      <c r="Y7" s="17"/>
      <c r="Z7" s="16"/>
      <c r="AA7" s="16"/>
      <c r="AB7" s="16"/>
      <c r="AC7" s="16"/>
      <c r="AD7" s="16"/>
      <c r="AE7" s="16"/>
      <c r="AG7" s="17"/>
      <c r="AH7" s="16"/>
      <c r="AI7" s="16"/>
      <c r="AJ7" s="16"/>
      <c r="AK7" s="16"/>
      <c r="AL7" s="16"/>
      <c r="AM7" s="16"/>
      <c r="AN7" s="16"/>
      <c r="AO7" s="17"/>
      <c r="AP7" s="16"/>
      <c r="AQ7" s="17"/>
      <c r="AR7" s="16"/>
    </row>
    <row r="8">
      <c r="A8" s="13" t="s">
        <v>44</v>
      </c>
      <c r="B8" s="14" t="s">
        <v>45</v>
      </c>
      <c r="D8" s="16">
        <v>12.01</v>
      </c>
      <c r="E8" s="16">
        <v>0.73</v>
      </c>
      <c r="F8" s="16">
        <v>2.18</v>
      </c>
      <c r="G8" s="16"/>
      <c r="H8" s="96"/>
      <c r="I8" s="97"/>
      <c r="J8" s="16"/>
      <c r="K8" s="16"/>
      <c r="L8" s="16"/>
      <c r="M8" s="16"/>
      <c r="N8" s="16"/>
      <c r="O8" s="16"/>
      <c r="Q8" s="17"/>
      <c r="R8" s="16"/>
      <c r="S8" s="16"/>
      <c r="T8" s="16"/>
      <c r="U8" s="16"/>
      <c r="V8" s="16"/>
      <c r="W8" s="16"/>
      <c r="Y8" s="17"/>
      <c r="Z8" s="16"/>
      <c r="AA8" s="16"/>
      <c r="AB8" s="16"/>
      <c r="AC8" s="16"/>
      <c r="AD8" s="16"/>
      <c r="AE8" s="16"/>
      <c r="AG8" s="17"/>
      <c r="AH8" s="16"/>
      <c r="AI8" s="16"/>
      <c r="AJ8" s="16"/>
      <c r="AK8" s="16"/>
      <c r="AL8" s="16"/>
      <c r="AM8" s="16"/>
      <c r="AN8" s="16"/>
      <c r="AO8" s="17"/>
      <c r="AP8" s="16"/>
      <c r="AQ8" s="17"/>
      <c r="AR8" s="16"/>
    </row>
    <row r="9">
      <c r="A9" s="13" t="s">
        <v>46</v>
      </c>
      <c r="B9" s="14" t="s">
        <v>47</v>
      </c>
      <c r="D9" s="16">
        <v>1.76</v>
      </c>
      <c r="E9" s="16">
        <v>0.1</v>
      </c>
      <c r="F9" s="16">
        <v>0.31</v>
      </c>
      <c r="G9" s="16"/>
      <c r="H9" s="96"/>
      <c r="I9" s="97"/>
      <c r="J9" s="16"/>
      <c r="K9" s="16"/>
      <c r="L9" s="16"/>
      <c r="M9" s="16"/>
      <c r="N9" s="16"/>
      <c r="O9" s="16"/>
      <c r="Q9" s="17"/>
      <c r="R9" s="16"/>
      <c r="S9" s="16"/>
      <c r="T9" s="16"/>
      <c r="U9" s="16"/>
      <c r="V9" s="16"/>
      <c r="W9" s="16"/>
      <c r="Y9" s="17"/>
      <c r="Z9" s="16"/>
      <c r="AA9" s="16"/>
      <c r="AB9" s="16"/>
      <c r="AC9" s="16"/>
      <c r="AD9" s="16"/>
      <c r="AE9" s="16"/>
      <c r="AG9" s="17"/>
      <c r="AH9" s="16"/>
      <c r="AI9" s="16"/>
      <c r="AJ9" s="16"/>
      <c r="AK9" s="16"/>
      <c r="AL9" s="16"/>
      <c r="AM9" s="16"/>
      <c r="AN9" s="16"/>
      <c r="AO9" s="17"/>
      <c r="AP9" s="16"/>
      <c r="AQ9" s="17"/>
      <c r="AR9" s="16"/>
    </row>
    <row r="10">
      <c r="A10" s="13" t="s">
        <v>48</v>
      </c>
      <c r="B10" s="14" t="s">
        <v>49</v>
      </c>
      <c r="D10" s="16">
        <v>0.0</v>
      </c>
      <c r="E10" s="16">
        <v>0.0</v>
      </c>
      <c r="F10" s="16">
        <v>0.0</v>
      </c>
      <c r="G10" s="16"/>
      <c r="H10" s="96"/>
      <c r="I10" s="97"/>
      <c r="J10" s="16"/>
      <c r="K10" s="16"/>
      <c r="L10" s="16"/>
      <c r="M10" s="16"/>
      <c r="N10" s="16"/>
      <c r="O10" s="16"/>
      <c r="Q10" s="17"/>
      <c r="R10" s="16"/>
      <c r="S10" s="16"/>
      <c r="T10" s="16"/>
      <c r="U10" s="16"/>
      <c r="V10" s="16"/>
      <c r="W10" s="16"/>
      <c r="Y10" s="17"/>
      <c r="Z10" s="16"/>
      <c r="AA10" s="16"/>
      <c r="AB10" s="16"/>
      <c r="AC10" s="16"/>
      <c r="AD10" s="16"/>
      <c r="AE10" s="16"/>
      <c r="AG10" s="17"/>
      <c r="AH10" s="16"/>
      <c r="AI10" s="16"/>
      <c r="AJ10" s="16"/>
      <c r="AK10" s="16"/>
      <c r="AL10" s="16"/>
      <c r="AM10" s="16"/>
      <c r="AN10" s="16"/>
      <c r="AO10" s="17"/>
      <c r="AP10" s="16"/>
      <c r="AQ10" s="17"/>
      <c r="AR10" s="16"/>
    </row>
    <row r="11">
      <c r="A11" s="13" t="s">
        <v>50</v>
      </c>
      <c r="B11" s="14" t="s">
        <v>51</v>
      </c>
      <c r="D11" s="16">
        <v>11.7</v>
      </c>
      <c r="E11" s="16">
        <v>0.92</v>
      </c>
      <c r="F11" s="16">
        <v>2.17</v>
      </c>
      <c r="G11" s="16"/>
      <c r="H11" s="96"/>
      <c r="I11" s="97"/>
      <c r="J11" s="16"/>
      <c r="K11" s="16"/>
      <c r="L11" s="16"/>
      <c r="M11" s="16"/>
      <c r="N11" s="16"/>
      <c r="O11" s="16"/>
      <c r="Q11" s="17"/>
      <c r="R11" s="16"/>
      <c r="S11" s="16"/>
      <c r="T11" s="16"/>
      <c r="U11" s="16"/>
      <c r="V11" s="16"/>
      <c r="W11" s="16"/>
      <c r="Y11" s="17"/>
      <c r="Z11" s="16"/>
      <c r="AA11" s="16"/>
      <c r="AB11" s="16"/>
      <c r="AC11" s="16"/>
      <c r="AD11" s="16"/>
      <c r="AE11" s="16"/>
      <c r="AG11" s="17"/>
      <c r="AH11" s="16"/>
      <c r="AI11" s="16"/>
      <c r="AJ11" s="16"/>
      <c r="AK11" s="16"/>
      <c r="AL11" s="16"/>
      <c r="AM11" s="16"/>
      <c r="AN11" s="16"/>
      <c r="AO11" s="17"/>
      <c r="AP11" s="16"/>
      <c r="AQ11" s="17"/>
      <c r="AR11" s="16"/>
    </row>
    <row r="12">
      <c r="A12" s="13" t="s">
        <v>52</v>
      </c>
      <c r="B12" s="14" t="s">
        <v>53</v>
      </c>
      <c r="D12" s="16">
        <v>0.05</v>
      </c>
      <c r="E12" s="16">
        <v>0.0</v>
      </c>
      <c r="F12" s="16">
        <v>0.01</v>
      </c>
      <c r="G12" s="16"/>
      <c r="H12" s="96"/>
      <c r="I12" s="97"/>
      <c r="J12" s="16"/>
      <c r="K12" s="16"/>
      <c r="L12" s="16"/>
      <c r="M12" s="16"/>
      <c r="N12" s="16"/>
      <c r="O12" s="16"/>
      <c r="Q12" s="17"/>
      <c r="R12" s="16"/>
      <c r="S12" s="16"/>
      <c r="T12" s="16"/>
      <c r="U12" s="16"/>
      <c r="V12" s="16"/>
      <c r="W12" s="16"/>
      <c r="Y12" s="17"/>
      <c r="Z12" s="16"/>
      <c r="AA12" s="16"/>
      <c r="AB12" s="16"/>
      <c r="AC12" s="16"/>
      <c r="AD12" s="16"/>
      <c r="AE12" s="16"/>
      <c r="AG12" s="17"/>
      <c r="AH12" s="16"/>
      <c r="AI12" s="16"/>
      <c r="AJ12" s="16"/>
      <c r="AK12" s="16"/>
      <c r="AL12" s="16"/>
      <c r="AM12" s="16"/>
      <c r="AN12" s="16"/>
      <c r="AO12" s="17"/>
      <c r="AP12" s="16"/>
      <c r="AQ12" s="17"/>
      <c r="AR12" s="16"/>
    </row>
    <row r="13">
      <c r="A13" s="13" t="s">
        <v>54</v>
      </c>
      <c r="B13" s="14" t="s">
        <v>55</v>
      </c>
      <c r="D13" s="16">
        <v>5.55</v>
      </c>
      <c r="E13" s="16">
        <v>0.42</v>
      </c>
      <c r="F13" s="16">
        <v>1.07</v>
      </c>
      <c r="G13" s="16"/>
      <c r="H13" s="96"/>
      <c r="I13" s="97"/>
      <c r="J13" s="16"/>
      <c r="K13" s="16"/>
      <c r="L13" s="16"/>
      <c r="M13" s="16"/>
      <c r="N13" s="16"/>
      <c r="O13" s="16"/>
      <c r="Q13" s="17"/>
      <c r="R13" s="16"/>
      <c r="S13" s="16"/>
      <c r="T13" s="16"/>
      <c r="U13" s="16"/>
      <c r="V13" s="16"/>
      <c r="W13" s="16"/>
      <c r="Y13" s="17"/>
      <c r="Z13" s="16"/>
      <c r="AA13" s="16"/>
      <c r="AB13" s="16"/>
      <c r="AC13" s="16"/>
      <c r="AD13" s="16"/>
      <c r="AE13" s="16"/>
      <c r="AG13" s="17"/>
      <c r="AH13" s="16"/>
      <c r="AI13" s="16"/>
      <c r="AJ13" s="16"/>
      <c r="AK13" s="16"/>
      <c r="AL13" s="16"/>
      <c r="AM13" s="16"/>
      <c r="AN13" s="16"/>
      <c r="AO13" s="17"/>
      <c r="AP13" s="16"/>
      <c r="AQ13" s="17"/>
      <c r="AR13" s="16"/>
    </row>
    <row r="14">
      <c r="A14" s="13" t="s">
        <v>56</v>
      </c>
      <c r="B14" s="14" t="s">
        <v>57</v>
      </c>
      <c r="D14" s="16">
        <v>1.23</v>
      </c>
      <c r="E14" s="16">
        <v>0.08</v>
      </c>
      <c r="F14" s="16">
        <v>0.21</v>
      </c>
      <c r="G14" s="16"/>
      <c r="H14" s="96"/>
      <c r="I14" s="97"/>
      <c r="J14" s="16"/>
      <c r="K14" s="16"/>
      <c r="L14" s="16"/>
      <c r="M14" s="16"/>
      <c r="N14" s="16"/>
      <c r="O14" s="16"/>
      <c r="Q14" s="17"/>
      <c r="R14" s="16"/>
      <c r="S14" s="16"/>
      <c r="T14" s="16"/>
      <c r="U14" s="16"/>
      <c r="V14" s="16"/>
      <c r="W14" s="16"/>
      <c r="Y14" s="17"/>
      <c r="Z14" s="16"/>
      <c r="AA14" s="16"/>
      <c r="AB14" s="16"/>
      <c r="AC14" s="16"/>
      <c r="AD14" s="16"/>
      <c r="AE14" s="16"/>
      <c r="AG14" s="17"/>
      <c r="AH14" s="16"/>
      <c r="AI14" s="16"/>
      <c r="AJ14" s="16"/>
      <c r="AK14" s="16"/>
      <c r="AL14" s="16"/>
      <c r="AM14" s="16"/>
      <c r="AN14" s="16"/>
      <c r="AO14" s="17"/>
      <c r="AP14" s="16"/>
      <c r="AQ14" s="17"/>
      <c r="AR14" s="16"/>
    </row>
    <row r="15">
      <c r="A15" s="13" t="s">
        <v>58</v>
      </c>
      <c r="B15" s="14" t="s">
        <v>59</v>
      </c>
      <c r="D15" s="16">
        <v>0.0</v>
      </c>
      <c r="E15" s="16">
        <v>0.0</v>
      </c>
      <c r="F15" s="16">
        <v>0.0</v>
      </c>
      <c r="G15" s="16"/>
      <c r="H15" s="96"/>
      <c r="I15" s="97"/>
      <c r="J15" s="16"/>
      <c r="K15" s="16"/>
      <c r="L15" s="16"/>
      <c r="M15" s="16"/>
      <c r="N15" s="16"/>
      <c r="O15" s="16"/>
      <c r="Q15" s="17"/>
      <c r="R15" s="16"/>
      <c r="S15" s="16"/>
      <c r="T15" s="16"/>
      <c r="U15" s="16"/>
      <c r="V15" s="16"/>
      <c r="W15" s="16"/>
      <c r="Y15" s="17"/>
      <c r="Z15" s="16"/>
      <c r="AA15" s="16"/>
      <c r="AB15" s="16"/>
      <c r="AC15" s="16"/>
      <c r="AD15" s="16"/>
      <c r="AE15" s="16"/>
      <c r="AG15" s="17"/>
      <c r="AH15" s="16"/>
      <c r="AI15" s="16"/>
      <c r="AJ15" s="16"/>
      <c r="AK15" s="16"/>
      <c r="AL15" s="16"/>
      <c r="AM15" s="16"/>
      <c r="AN15" s="16"/>
      <c r="AO15" s="17"/>
      <c r="AP15" s="16"/>
      <c r="AQ15" s="17"/>
      <c r="AR15" s="16"/>
    </row>
    <row r="16">
      <c r="A16" s="13" t="s">
        <v>60</v>
      </c>
      <c r="B16" s="19" t="s">
        <v>61</v>
      </c>
      <c r="D16" s="16">
        <v>3.41</v>
      </c>
      <c r="E16" s="16">
        <v>0.09</v>
      </c>
      <c r="F16" s="16">
        <v>1.2</v>
      </c>
      <c r="G16" s="16"/>
      <c r="H16" s="96"/>
      <c r="I16" s="97"/>
      <c r="J16" s="16"/>
      <c r="K16" s="16"/>
      <c r="L16" s="16"/>
      <c r="M16" s="16"/>
      <c r="N16" s="16"/>
      <c r="O16" s="16"/>
      <c r="Q16" s="17"/>
      <c r="R16" s="16"/>
      <c r="S16" s="16"/>
      <c r="T16" s="16"/>
      <c r="U16" s="16"/>
      <c r="V16" s="16"/>
      <c r="W16" s="16"/>
      <c r="Y16" s="17"/>
      <c r="Z16" s="16"/>
      <c r="AA16" s="16"/>
      <c r="AB16" s="16"/>
      <c r="AC16" s="16"/>
      <c r="AD16" s="16"/>
      <c r="AE16" s="16"/>
      <c r="AG16" s="17"/>
      <c r="AH16" s="16"/>
      <c r="AI16" s="16"/>
      <c r="AJ16" s="16"/>
      <c r="AK16" s="16"/>
      <c r="AL16" s="16"/>
      <c r="AM16" s="16"/>
      <c r="AN16" s="16"/>
      <c r="AO16" s="17"/>
      <c r="AP16" s="16"/>
      <c r="AQ16" s="17"/>
      <c r="AR16" s="16"/>
    </row>
    <row r="17">
      <c r="A17" s="13" t="s">
        <v>62</v>
      </c>
      <c r="B17" s="14" t="s">
        <v>63</v>
      </c>
      <c r="D17" s="16">
        <v>1.01</v>
      </c>
      <c r="E17" s="16">
        <v>0.04</v>
      </c>
      <c r="F17" s="16">
        <v>0.16</v>
      </c>
      <c r="G17" s="16"/>
      <c r="H17" s="96"/>
      <c r="I17" s="97"/>
      <c r="J17" s="16"/>
      <c r="K17" s="16"/>
      <c r="L17" s="16"/>
      <c r="M17" s="16"/>
      <c r="N17" s="16"/>
      <c r="O17" s="16"/>
      <c r="Q17" s="17"/>
      <c r="R17" s="16"/>
      <c r="S17" s="16"/>
      <c r="T17" s="16"/>
      <c r="U17" s="16"/>
      <c r="V17" s="16"/>
      <c r="W17" s="16"/>
      <c r="Y17" s="17"/>
      <c r="Z17" s="16"/>
      <c r="AA17" s="16"/>
      <c r="AB17" s="16"/>
      <c r="AC17" s="16"/>
      <c r="AD17" s="16"/>
      <c r="AE17" s="16"/>
      <c r="AG17" s="17"/>
      <c r="AH17" s="16"/>
      <c r="AI17" s="16"/>
      <c r="AJ17" s="16"/>
      <c r="AK17" s="16"/>
      <c r="AL17" s="16"/>
      <c r="AM17" s="16"/>
      <c r="AN17" s="16"/>
      <c r="AO17" s="17"/>
      <c r="AP17" s="16"/>
      <c r="AQ17" s="17"/>
      <c r="AR17" s="16"/>
    </row>
    <row r="18">
      <c r="A18" s="13" t="s">
        <v>64</v>
      </c>
      <c r="B18" s="14" t="s">
        <v>65</v>
      </c>
      <c r="D18" s="16">
        <v>0.05</v>
      </c>
      <c r="E18" s="16">
        <v>0.0</v>
      </c>
      <c r="F18" s="16">
        <v>0.01</v>
      </c>
      <c r="G18" s="16"/>
      <c r="H18" s="96"/>
      <c r="I18" s="97"/>
      <c r="J18" s="16"/>
      <c r="K18" s="16"/>
      <c r="L18" s="16"/>
      <c r="M18" s="16"/>
      <c r="N18" s="16"/>
      <c r="O18" s="16"/>
      <c r="Q18" s="17"/>
      <c r="R18" s="16"/>
      <c r="S18" s="16"/>
      <c r="T18" s="16"/>
      <c r="U18" s="16"/>
      <c r="V18" s="16"/>
      <c r="W18" s="16"/>
      <c r="Y18" s="17"/>
      <c r="Z18" s="16"/>
      <c r="AA18" s="16"/>
      <c r="AB18" s="16"/>
      <c r="AC18" s="16"/>
      <c r="AD18" s="16"/>
      <c r="AE18" s="16"/>
      <c r="AG18" s="17"/>
      <c r="AH18" s="16"/>
      <c r="AI18" s="16"/>
      <c r="AJ18" s="16"/>
      <c r="AK18" s="16"/>
      <c r="AL18" s="16"/>
      <c r="AM18" s="16"/>
      <c r="AN18" s="16"/>
      <c r="AO18" s="17"/>
      <c r="AP18" s="16"/>
      <c r="AQ18" s="17"/>
      <c r="AR18" s="16"/>
    </row>
    <row r="19">
      <c r="A19" s="13" t="s">
        <v>66</v>
      </c>
      <c r="B19" s="14" t="s">
        <v>67</v>
      </c>
      <c r="D19" s="16">
        <v>88.59</v>
      </c>
      <c r="E19" s="16">
        <v>3.34</v>
      </c>
      <c r="F19" s="16">
        <v>23.84</v>
      </c>
      <c r="G19" s="16"/>
      <c r="H19" s="96"/>
      <c r="I19" s="97"/>
      <c r="J19" s="16"/>
      <c r="K19" s="16"/>
      <c r="L19" s="16"/>
      <c r="M19" s="16"/>
      <c r="N19" s="16"/>
      <c r="O19" s="16"/>
      <c r="Q19" s="17"/>
      <c r="R19" s="16"/>
      <c r="S19" s="16"/>
      <c r="T19" s="16"/>
      <c r="U19" s="16"/>
      <c r="V19" s="16"/>
      <c r="W19" s="16"/>
      <c r="Y19" s="17"/>
      <c r="Z19" s="16"/>
      <c r="AA19" s="16"/>
      <c r="AB19" s="16"/>
      <c r="AC19" s="16"/>
      <c r="AD19" s="16"/>
      <c r="AE19" s="16"/>
      <c r="AG19" s="17"/>
      <c r="AH19" s="16"/>
      <c r="AI19" s="16"/>
      <c r="AJ19" s="16"/>
      <c r="AK19" s="16"/>
      <c r="AL19" s="16"/>
      <c r="AM19" s="16"/>
      <c r="AN19" s="16"/>
      <c r="AO19" s="17"/>
      <c r="AP19" s="16"/>
      <c r="AQ19" s="17"/>
      <c r="AR19" s="16"/>
    </row>
    <row r="20">
      <c r="A20" s="13" t="s">
        <v>68</v>
      </c>
      <c r="B20" s="19" t="s">
        <v>69</v>
      </c>
      <c r="D20" s="16">
        <v>0.0</v>
      </c>
      <c r="E20" s="16">
        <v>0.0</v>
      </c>
      <c r="F20" s="16">
        <v>0.0</v>
      </c>
      <c r="G20" s="16"/>
      <c r="H20" s="96"/>
      <c r="I20" s="97"/>
      <c r="J20" s="16"/>
      <c r="K20" s="16"/>
      <c r="L20" s="16"/>
      <c r="M20" s="16"/>
      <c r="N20" s="16"/>
      <c r="O20" s="16"/>
      <c r="Q20" s="17"/>
      <c r="R20" s="16"/>
      <c r="S20" s="16"/>
      <c r="T20" s="16"/>
      <c r="U20" s="16"/>
      <c r="V20" s="16"/>
      <c r="W20" s="16"/>
      <c r="Y20" s="17"/>
      <c r="Z20" s="16"/>
      <c r="AA20" s="16"/>
      <c r="AB20" s="16"/>
      <c r="AC20" s="16"/>
      <c r="AD20" s="16"/>
      <c r="AE20" s="16"/>
      <c r="AG20" s="17"/>
      <c r="AH20" s="16"/>
      <c r="AI20" s="16"/>
      <c r="AJ20" s="16"/>
      <c r="AK20" s="16"/>
      <c r="AL20" s="16"/>
      <c r="AM20" s="16"/>
      <c r="AN20" s="16"/>
      <c r="AO20" s="17"/>
      <c r="AP20" s="16"/>
      <c r="AQ20" s="17"/>
      <c r="AR20" s="16"/>
    </row>
    <row r="21">
      <c r="A21" s="13" t="s">
        <v>70</v>
      </c>
      <c r="B21" s="14" t="s">
        <v>71</v>
      </c>
      <c r="D21" s="16">
        <v>0.63</v>
      </c>
      <c r="E21" s="16">
        <v>0.03</v>
      </c>
      <c r="F21" s="16">
        <v>0.15</v>
      </c>
      <c r="G21" s="16"/>
      <c r="H21" s="96"/>
      <c r="I21" s="97"/>
      <c r="J21" s="16"/>
      <c r="K21" s="16"/>
      <c r="L21" s="16"/>
      <c r="M21" s="16"/>
      <c r="N21" s="16"/>
      <c r="O21" s="16"/>
      <c r="Q21" s="17"/>
      <c r="R21" s="16"/>
      <c r="S21" s="16"/>
      <c r="T21" s="16"/>
      <c r="U21" s="16"/>
      <c r="V21" s="16"/>
      <c r="W21" s="16"/>
      <c r="Y21" s="17"/>
      <c r="Z21" s="16"/>
      <c r="AA21" s="16"/>
      <c r="AB21" s="16"/>
      <c r="AC21" s="16"/>
      <c r="AD21" s="16"/>
      <c r="AE21" s="16"/>
      <c r="AG21" s="17"/>
      <c r="AH21" s="16"/>
      <c r="AI21" s="16"/>
      <c r="AJ21" s="16"/>
      <c r="AK21" s="16"/>
      <c r="AL21" s="16"/>
      <c r="AM21" s="16"/>
      <c r="AN21" s="16"/>
      <c r="AO21" s="17"/>
      <c r="AP21" s="16"/>
      <c r="AQ21" s="17"/>
      <c r="AR21" s="16"/>
    </row>
    <row r="22">
      <c r="A22" s="13" t="s">
        <v>72</v>
      </c>
      <c r="B22" s="19" t="s">
        <v>73</v>
      </c>
      <c r="D22" s="16">
        <v>9.56</v>
      </c>
      <c r="E22" s="16">
        <v>0.45</v>
      </c>
      <c r="F22" s="16">
        <v>1.49</v>
      </c>
      <c r="G22" s="16"/>
      <c r="H22" s="96"/>
      <c r="I22" s="97"/>
      <c r="J22" s="16"/>
      <c r="K22" s="16"/>
      <c r="L22" s="16"/>
      <c r="M22" s="16"/>
      <c r="N22" s="16"/>
      <c r="O22" s="16"/>
      <c r="Q22" s="17"/>
      <c r="R22" s="16"/>
      <c r="S22" s="16"/>
      <c r="T22" s="16"/>
      <c r="U22" s="16"/>
      <c r="V22" s="16"/>
      <c r="W22" s="16"/>
      <c r="Y22" s="17"/>
      <c r="Z22" s="16"/>
      <c r="AA22" s="16"/>
      <c r="AB22" s="16"/>
      <c r="AC22" s="16"/>
      <c r="AD22" s="16"/>
      <c r="AE22" s="16"/>
      <c r="AG22" s="17"/>
      <c r="AH22" s="16"/>
      <c r="AI22" s="16"/>
      <c r="AJ22" s="16"/>
      <c r="AK22" s="16"/>
      <c r="AL22" s="16"/>
      <c r="AM22" s="16"/>
      <c r="AN22" s="16"/>
      <c r="AO22" s="17"/>
      <c r="AP22" s="16"/>
      <c r="AQ22" s="17"/>
      <c r="AR22" s="16"/>
    </row>
    <row r="23">
      <c r="A23" s="13" t="s">
        <v>74</v>
      </c>
      <c r="B23" s="14" t="s">
        <v>75</v>
      </c>
      <c r="D23" s="16">
        <v>0.0</v>
      </c>
      <c r="E23" s="16">
        <v>0.0</v>
      </c>
      <c r="F23" s="16">
        <v>0.0</v>
      </c>
      <c r="G23" s="16"/>
      <c r="H23" s="96"/>
      <c r="I23" s="97"/>
      <c r="J23" s="16"/>
      <c r="K23" s="16"/>
      <c r="L23" s="16"/>
      <c r="M23" s="16"/>
      <c r="N23" s="16"/>
      <c r="O23" s="16"/>
      <c r="Q23" s="17"/>
      <c r="R23" s="16"/>
      <c r="S23" s="16"/>
      <c r="T23" s="16"/>
      <c r="U23" s="16"/>
      <c r="V23" s="16"/>
      <c r="W23" s="16"/>
      <c r="Y23" s="17"/>
      <c r="Z23" s="16"/>
      <c r="AA23" s="16"/>
      <c r="AB23" s="16"/>
      <c r="AC23" s="16"/>
      <c r="AD23" s="16"/>
      <c r="AE23" s="16"/>
      <c r="AG23" s="17"/>
      <c r="AH23" s="16"/>
      <c r="AI23" s="16"/>
      <c r="AJ23" s="16"/>
      <c r="AK23" s="16"/>
      <c r="AL23" s="16"/>
      <c r="AM23" s="16"/>
      <c r="AN23" s="16"/>
      <c r="AO23" s="17"/>
      <c r="AP23" s="16"/>
      <c r="AQ23" s="17"/>
      <c r="AR23" s="16"/>
    </row>
    <row r="24">
      <c r="A24" s="13" t="s">
        <v>76</v>
      </c>
      <c r="B24" s="14" t="s">
        <v>77</v>
      </c>
      <c r="D24" s="16">
        <v>0.01</v>
      </c>
      <c r="E24" s="16">
        <v>0.0</v>
      </c>
      <c r="F24" s="16">
        <v>0.0</v>
      </c>
      <c r="G24" s="16"/>
      <c r="H24" s="96"/>
      <c r="I24" s="97"/>
      <c r="J24" s="16"/>
      <c r="K24" s="16"/>
      <c r="L24" s="16"/>
      <c r="M24" s="16"/>
      <c r="N24" s="16"/>
      <c r="O24" s="16"/>
      <c r="Q24" s="17"/>
      <c r="R24" s="16"/>
      <c r="S24" s="16"/>
      <c r="T24" s="16"/>
      <c r="U24" s="16"/>
      <c r="V24" s="16"/>
      <c r="W24" s="16"/>
      <c r="Y24" s="17"/>
      <c r="Z24" s="16"/>
      <c r="AA24" s="16"/>
      <c r="AB24" s="16"/>
      <c r="AC24" s="16"/>
      <c r="AD24" s="16"/>
      <c r="AE24" s="16"/>
      <c r="AG24" s="17"/>
      <c r="AH24" s="16"/>
      <c r="AI24" s="16"/>
      <c r="AJ24" s="16"/>
      <c r="AK24" s="16"/>
      <c r="AL24" s="16"/>
      <c r="AM24" s="16"/>
      <c r="AN24" s="16"/>
      <c r="AO24" s="17"/>
      <c r="AP24" s="16"/>
      <c r="AQ24" s="17"/>
      <c r="AR24" s="16"/>
    </row>
    <row r="25">
      <c r="A25" s="13" t="s">
        <v>78</v>
      </c>
      <c r="B25" s="14" t="s">
        <v>79</v>
      </c>
      <c r="D25" s="16">
        <v>1.14</v>
      </c>
      <c r="E25" s="16">
        <v>0.14</v>
      </c>
      <c r="F25" s="16">
        <v>0.16</v>
      </c>
      <c r="G25" s="16"/>
      <c r="H25" s="96"/>
      <c r="I25" s="97"/>
      <c r="J25" s="16"/>
      <c r="K25" s="16"/>
      <c r="L25" s="16"/>
      <c r="M25" s="16"/>
      <c r="N25" s="16"/>
      <c r="O25" s="16"/>
      <c r="Q25" s="17"/>
      <c r="R25" s="16"/>
      <c r="S25" s="16"/>
      <c r="T25" s="16"/>
      <c r="U25" s="16"/>
      <c r="V25" s="16"/>
      <c r="W25" s="16"/>
      <c r="Y25" s="17"/>
      <c r="Z25" s="16"/>
      <c r="AA25" s="16"/>
      <c r="AB25" s="16"/>
      <c r="AC25" s="16"/>
      <c r="AD25" s="16"/>
      <c r="AE25" s="16"/>
      <c r="AG25" s="17"/>
      <c r="AH25" s="16"/>
      <c r="AI25" s="16"/>
      <c r="AJ25" s="16"/>
      <c r="AK25" s="16"/>
      <c r="AL25" s="16"/>
      <c r="AM25" s="16"/>
      <c r="AN25" s="16"/>
      <c r="AO25" s="17"/>
      <c r="AP25" s="16"/>
      <c r="AQ25" s="17"/>
      <c r="AR25" s="16"/>
    </row>
    <row r="26">
      <c r="A26" s="13" t="s">
        <v>80</v>
      </c>
      <c r="B26" s="14" t="s">
        <v>81</v>
      </c>
      <c r="D26" s="16">
        <v>1.59</v>
      </c>
      <c r="E26" s="16">
        <v>0.06</v>
      </c>
      <c r="F26" s="16">
        <v>0.24</v>
      </c>
      <c r="G26" s="16"/>
      <c r="H26" s="96"/>
      <c r="I26" s="97"/>
      <c r="J26" s="16"/>
      <c r="K26" s="16"/>
      <c r="L26" s="16"/>
      <c r="M26" s="16"/>
      <c r="N26" s="16"/>
      <c r="O26" s="16"/>
      <c r="Q26" s="17"/>
      <c r="R26" s="16"/>
      <c r="S26" s="16"/>
      <c r="T26" s="16"/>
      <c r="U26" s="16"/>
      <c r="V26" s="16"/>
      <c r="W26" s="16"/>
      <c r="Y26" s="17"/>
      <c r="Z26" s="16"/>
      <c r="AA26" s="16"/>
      <c r="AB26" s="16"/>
      <c r="AC26" s="16"/>
      <c r="AD26" s="16"/>
      <c r="AE26" s="16"/>
      <c r="AG26" s="17"/>
      <c r="AH26" s="16"/>
      <c r="AI26" s="16"/>
      <c r="AJ26" s="16"/>
      <c r="AK26" s="16"/>
      <c r="AL26" s="16"/>
      <c r="AM26" s="16"/>
      <c r="AN26" s="16"/>
      <c r="AO26" s="17"/>
      <c r="AP26" s="16"/>
      <c r="AQ26" s="17"/>
      <c r="AR26" s="16"/>
    </row>
    <row r="27">
      <c r="A27" s="13" t="s">
        <v>82</v>
      </c>
      <c r="B27" s="14" t="s">
        <v>83</v>
      </c>
      <c r="D27" s="16">
        <v>28.18</v>
      </c>
      <c r="E27" s="16">
        <v>1.0</v>
      </c>
      <c r="F27" s="16">
        <v>6.65</v>
      </c>
      <c r="G27" s="16"/>
      <c r="H27" s="96"/>
      <c r="I27" s="97"/>
      <c r="J27" s="16"/>
      <c r="K27" s="16"/>
      <c r="L27" s="16"/>
      <c r="M27" s="16"/>
      <c r="N27" s="16"/>
      <c r="O27" s="16"/>
      <c r="Q27" s="17"/>
      <c r="R27" s="16"/>
      <c r="S27" s="16"/>
      <c r="T27" s="16"/>
      <c r="U27" s="16"/>
      <c r="V27" s="16"/>
      <c r="W27" s="16"/>
      <c r="Y27" s="17"/>
      <c r="Z27" s="16"/>
      <c r="AA27" s="16"/>
      <c r="AB27" s="16"/>
      <c r="AC27" s="16"/>
      <c r="AD27" s="16"/>
      <c r="AE27" s="16"/>
      <c r="AG27" s="17"/>
      <c r="AH27" s="16"/>
      <c r="AI27" s="16"/>
      <c r="AJ27" s="16"/>
      <c r="AK27" s="16"/>
      <c r="AL27" s="16"/>
      <c r="AM27" s="16"/>
      <c r="AN27" s="16"/>
      <c r="AO27" s="17"/>
      <c r="AP27" s="16"/>
      <c r="AQ27" s="17"/>
      <c r="AR27" s="16"/>
    </row>
    <row r="28">
      <c r="A28" s="13" t="s">
        <v>84</v>
      </c>
      <c r="B28" s="14" t="s">
        <v>85</v>
      </c>
      <c r="D28" s="16">
        <v>0.03</v>
      </c>
      <c r="E28" s="16">
        <v>0.0</v>
      </c>
      <c r="F28" s="16">
        <v>0.01</v>
      </c>
      <c r="G28" s="16"/>
      <c r="H28" s="96"/>
      <c r="I28" s="97"/>
      <c r="J28" s="16"/>
      <c r="K28" s="16"/>
      <c r="L28" s="16"/>
      <c r="M28" s="16"/>
      <c r="N28" s="16"/>
      <c r="O28" s="16"/>
      <c r="Q28" s="17"/>
      <c r="R28" s="16"/>
      <c r="S28" s="16"/>
      <c r="T28" s="16"/>
      <c r="U28" s="16"/>
      <c r="V28" s="16"/>
      <c r="W28" s="16"/>
      <c r="Y28" s="17"/>
      <c r="Z28" s="16"/>
      <c r="AA28" s="16"/>
      <c r="AB28" s="16"/>
      <c r="AC28" s="16"/>
      <c r="AD28" s="16"/>
      <c r="AE28" s="16"/>
      <c r="AG28" s="17"/>
      <c r="AH28" s="16"/>
      <c r="AI28" s="16"/>
      <c r="AJ28" s="16"/>
      <c r="AK28" s="16"/>
      <c r="AL28" s="16"/>
      <c r="AM28" s="16"/>
      <c r="AN28" s="16"/>
      <c r="AO28" s="17"/>
      <c r="AP28" s="16"/>
      <c r="AQ28" s="17"/>
      <c r="AR28" s="16"/>
    </row>
    <row r="29">
      <c r="A29" s="13" t="s">
        <v>86</v>
      </c>
      <c r="B29" s="14" t="s">
        <v>87</v>
      </c>
      <c r="D29" s="16">
        <v>0.69</v>
      </c>
      <c r="E29" s="16">
        <v>0.14</v>
      </c>
      <c r="F29" s="16">
        <v>0.13</v>
      </c>
      <c r="G29" s="16"/>
      <c r="H29" s="96"/>
      <c r="I29" s="97"/>
      <c r="J29" s="16"/>
      <c r="K29" s="16"/>
      <c r="L29" s="16"/>
      <c r="M29" s="16"/>
      <c r="N29" s="16"/>
      <c r="O29" s="16"/>
      <c r="Q29" s="17"/>
      <c r="R29" s="16"/>
      <c r="S29" s="16"/>
      <c r="T29" s="16"/>
      <c r="U29" s="16"/>
      <c r="V29" s="16"/>
      <c r="W29" s="16"/>
      <c r="Y29" s="17"/>
      <c r="Z29" s="16"/>
      <c r="AA29" s="16"/>
      <c r="AB29" s="16"/>
      <c r="AC29" s="16"/>
      <c r="AD29" s="16"/>
      <c r="AE29" s="16"/>
      <c r="AG29" s="17"/>
      <c r="AH29" s="16"/>
      <c r="AI29" s="16"/>
      <c r="AJ29" s="16"/>
      <c r="AK29" s="16"/>
      <c r="AL29" s="16"/>
      <c r="AM29" s="16"/>
      <c r="AN29" s="16"/>
      <c r="AO29" s="17"/>
      <c r="AP29" s="16"/>
      <c r="AQ29" s="17"/>
      <c r="AR29" s="16"/>
    </row>
    <row r="30">
      <c r="A30" s="13" t="s">
        <v>88</v>
      </c>
      <c r="B30" s="14" t="s">
        <v>89</v>
      </c>
      <c r="D30" s="16">
        <v>4.23</v>
      </c>
      <c r="E30" s="16">
        <v>0.33</v>
      </c>
      <c r="F30" s="16">
        <v>0.84</v>
      </c>
      <c r="G30" s="16"/>
      <c r="H30" s="96"/>
      <c r="I30" s="97"/>
      <c r="J30" s="16"/>
      <c r="K30" s="16"/>
      <c r="L30" s="16"/>
      <c r="M30" s="16"/>
      <c r="N30" s="16"/>
      <c r="O30" s="16"/>
      <c r="Q30" s="17"/>
      <c r="R30" s="16"/>
      <c r="S30" s="16"/>
      <c r="T30" s="16"/>
      <c r="U30" s="16"/>
      <c r="V30" s="16"/>
      <c r="W30" s="16"/>
      <c r="Y30" s="17"/>
      <c r="Z30" s="16"/>
      <c r="AA30" s="16"/>
      <c r="AB30" s="16"/>
      <c r="AC30" s="16"/>
      <c r="AD30" s="16"/>
      <c r="AE30" s="16"/>
      <c r="AG30" s="17"/>
      <c r="AH30" s="16"/>
      <c r="AI30" s="16"/>
      <c r="AJ30" s="16"/>
      <c r="AK30" s="16"/>
      <c r="AL30" s="16"/>
      <c r="AM30" s="16"/>
      <c r="AN30" s="16"/>
      <c r="AO30" s="17"/>
      <c r="AP30" s="16"/>
      <c r="AQ30" s="17"/>
      <c r="AR30" s="16"/>
    </row>
    <row r="31">
      <c r="A31" s="13" t="s">
        <v>90</v>
      </c>
      <c r="B31" s="14" t="s">
        <v>91</v>
      </c>
      <c r="D31" s="16">
        <v>387.45</v>
      </c>
      <c r="E31" s="16">
        <v>18.97</v>
      </c>
      <c r="F31" s="16">
        <v>79.33</v>
      </c>
      <c r="G31" s="16"/>
      <c r="H31" s="96"/>
      <c r="I31" s="97"/>
      <c r="J31" s="16"/>
      <c r="K31" s="16"/>
      <c r="L31" s="16"/>
      <c r="M31" s="16"/>
      <c r="N31" s="16"/>
      <c r="O31" s="16"/>
      <c r="Q31" s="17"/>
      <c r="R31" s="16"/>
      <c r="S31" s="16"/>
      <c r="T31" s="16"/>
      <c r="U31" s="16"/>
      <c r="V31" s="16"/>
      <c r="W31" s="16"/>
      <c r="Y31" s="17"/>
      <c r="Z31" s="16"/>
      <c r="AA31" s="16"/>
      <c r="AB31" s="16"/>
      <c r="AC31" s="16"/>
      <c r="AD31" s="16"/>
      <c r="AE31" s="16"/>
      <c r="AG31" s="17"/>
      <c r="AH31" s="16"/>
      <c r="AI31" s="16"/>
      <c r="AJ31" s="16"/>
      <c r="AK31" s="16"/>
      <c r="AL31" s="16"/>
      <c r="AM31" s="16"/>
      <c r="AN31" s="16"/>
      <c r="AO31" s="17"/>
      <c r="AP31" s="16"/>
      <c r="AQ31" s="17"/>
      <c r="AR31" s="16"/>
    </row>
    <row r="32">
      <c r="A32" s="13" t="s">
        <v>92</v>
      </c>
      <c r="B32" s="14" t="s">
        <v>93</v>
      </c>
      <c r="D32" s="16">
        <v>7.02</v>
      </c>
      <c r="E32" s="16">
        <v>0.43</v>
      </c>
      <c r="F32" s="16">
        <v>1.28</v>
      </c>
      <c r="G32" s="16"/>
      <c r="H32" s="97"/>
      <c r="I32" s="97"/>
      <c r="J32" s="16"/>
      <c r="K32" s="16"/>
      <c r="L32" s="16"/>
      <c r="M32" s="16"/>
      <c r="N32" s="16"/>
      <c r="O32" s="16"/>
      <c r="Q32" s="17"/>
      <c r="R32" s="16"/>
      <c r="S32" s="16"/>
      <c r="T32" s="16"/>
      <c r="U32" s="16"/>
      <c r="V32" s="16"/>
      <c r="W32" s="16"/>
      <c r="Y32" s="17"/>
      <c r="Z32" s="16"/>
      <c r="AA32" s="16"/>
      <c r="AB32" s="16"/>
      <c r="AC32" s="16"/>
      <c r="AD32" s="16"/>
      <c r="AE32" s="16"/>
      <c r="AG32" s="17"/>
      <c r="AH32" s="16"/>
      <c r="AI32" s="16"/>
      <c r="AJ32" s="16"/>
      <c r="AK32" s="16"/>
      <c r="AL32" s="16"/>
      <c r="AM32" s="16"/>
      <c r="AN32" s="16"/>
      <c r="AO32" s="17"/>
      <c r="AP32" s="16"/>
      <c r="AQ32" s="17"/>
      <c r="AR32" s="16"/>
    </row>
    <row r="33">
      <c r="A33" s="13" t="s">
        <v>94</v>
      </c>
      <c r="B33" s="14" t="s">
        <v>95</v>
      </c>
      <c r="D33" s="16">
        <v>0.04</v>
      </c>
      <c r="E33" s="16">
        <v>0.0</v>
      </c>
      <c r="F33" s="16">
        <v>0.0</v>
      </c>
      <c r="G33" s="16"/>
      <c r="H33" s="96"/>
      <c r="I33" s="97"/>
      <c r="J33" s="16"/>
      <c r="K33" s="16"/>
      <c r="L33" s="16"/>
      <c r="M33" s="16"/>
      <c r="N33" s="16"/>
      <c r="O33" s="16"/>
      <c r="Q33" s="17"/>
      <c r="R33" s="16"/>
      <c r="S33" s="16"/>
      <c r="T33" s="16"/>
      <c r="U33" s="16"/>
      <c r="V33" s="16"/>
      <c r="W33" s="16"/>
      <c r="Y33" s="17"/>
      <c r="Z33" s="16"/>
      <c r="AA33" s="16"/>
      <c r="AB33" s="16"/>
      <c r="AC33" s="16"/>
      <c r="AD33" s="16"/>
      <c r="AE33" s="16"/>
      <c r="AG33" s="17"/>
      <c r="AH33" s="16"/>
      <c r="AI33" s="16"/>
      <c r="AJ33" s="16"/>
      <c r="AK33" s="16"/>
      <c r="AL33" s="16"/>
      <c r="AM33" s="16"/>
      <c r="AN33" s="16"/>
      <c r="AO33" s="17"/>
      <c r="AP33" s="16"/>
      <c r="AQ33" s="17"/>
      <c r="AR33" s="16"/>
    </row>
    <row r="34">
      <c r="A34" s="13" t="s">
        <v>96</v>
      </c>
      <c r="B34" s="20" t="s">
        <v>97</v>
      </c>
      <c r="D34" s="16">
        <v>0.06</v>
      </c>
      <c r="E34" s="16">
        <v>0.0</v>
      </c>
      <c r="F34" s="16">
        <v>0.02</v>
      </c>
      <c r="G34" s="16"/>
      <c r="H34" s="96"/>
      <c r="I34" s="97"/>
      <c r="J34" s="16"/>
      <c r="K34" s="16"/>
      <c r="L34" s="16"/>
      <c r="M34" s="16"/>
      <c r="N34" s="16"/>
      <c r="O34" s="16"/>
      <c r="Q34" s="17"/>
      <c r="R34" s="16"/>
      <c r="S34" s="16"/>
      <c r="T34" s="16"/>
      <c r="U34" s="16"/>
      <c r="V34" s="16"/>
      <c r="W34" s="16"/>
      <c r="Y34" s="17"/>
      <c r="Z34" s="16"/>
      <c r="AA34" s="16"/>
      <c r="AB34" s="16"/>
      <c r="AC34" s="16"/>
      <c r="AD34" s="16"/>
      <c r="AE34" s="16"/>
      <c r="AG34" s="17"/>
      <c r="AH34" s="16"/>
      <c r="AI34" s="16"/>
      <c r="AJ34" s="16"/>
      <c r="AK34" s="16"/>
      <c r="AL34" s="16"/>
      <c r="AM34" s="16"/>
      <c r="AN34" s="16"/>
      <c r="AO34" s="17"/>
      <c r="AP34" s="16"/>
      <c r="AQ34" s="17"/>
      <c r="AR34" s="16"/>
    </row>
    <row r="35">
      <c r="A35" s="13" t="s">
        <v>98</v>
      </c>
      <c r="B35" s="14" t="s">
        <v>99</v>
      </c>
      <c r="D35" s="16">
        <v>1.06</v>
      </c>
      <c r="E35" s="16">
        <v>0.06</v>
      </c>
      <c r="F35" s="16">
        <v>0.22</v>
      </c>
      <c r="G35" s="16"/>
      <c r="H35" s="96"/>
      <c r="I35" s="97"/>
      <c r="J35" s="16"/>
      <c r="K35" s="16"/>
      <c r="L35" s="16"/>
      <c r="M35" s="16"/>
      <c r="N35" s="16"/>
      <c r="O35" s="16"/>
      <c r="Q35" s="17"/>
      <c r="R35" s="16"/>
      <c r="S35" s="16"/>
      <c r="T35" s="16"/>
      <c r="U35" s="16"/>
      <c r="V35" s="16"/>
      <c r="W35" s="16"/>
      <c r="Y35" s="17"/>
      <c r="Z35" s="16"/>
      <c r="AA35" s="16"/>
      <c r="AB35" s="16"/>
      <c r="AC35" s="16"/>
      <c r="AD35" s="16"/>
      <c r="AE35" s="16"/>
      <c r="AG35" s="17"/>
      <c r="AH35" s="16"/>
      <c r="AI35" s="16"/>
      <c r="AJ35" s="16"/>
      <c r="AK35" s="16"/>
      <c r="AL35" s="16"/>
      <c r="AM35" s="16"/>
      <c r="AN35" s="16"/>
      <c r="AO35" s="17"/>
      <c r="AP35" s="16"/>
      <c r="AQ35" s="17"/>
      <c r="AR35" s="16"/>
    </row>
    <row r="36">
      <c r="A36" s="13" t="s">
        <v>100</v>
      </c>
      <c r="B36" s="19" t="s">
        <v>101</v>
      </c>
      <c r="D36" s="16">
        <v>1.3</v>
      </c>
      <c r="E36" s="16">
        <v>0.04</v>
      </c>
      <c r="F36" s="16">
        <v>0.12</v>
      </c>
      <c r="G36" s="16"/>
      <c r="H36" s="96"/>
      <c r="I36" s="97"/>
      <c r="J36" s="16"/>
      <c r="K36" s="16"/>
      <c r="L36" s="16"/>
      <c r="M36" s="16"/>
      <c r="N36" s="16"/>
      <c r="O36" s="16"/>
      <c r="Q36" s="17"/>
      <c r="R36" s="16"/>
      <c r="S36" s="16"/>
      <c r="T36" s="16"/>
      <c r="U36" s="16"/>
      <c r="V36" s="16"/>
      <c r="W36" s="16"/>
      <c r="Y36" s="17"/>
      <c r="Z36" s="16"/>
      <c r="AA36" s="16"/>
      <c r="AB36" s="16"/>
      <c r="AC36" s="16"/>
      <c r="AD36" s="16"/>
      <c r="AE36" s="16"/>
      <c r="AG36" s="17"/>
      <c r="AH36" s="16"/>
      <c r="AI36" s="16"/>
      <c r="AJ36" s="16"/>
      <c r="AK36" s="16"/>
      <c r="AL36" s="16"/>
      <c r="AM36" s="16"/>
      <c r="AN36" s="16"/>
      <c r="AO36" s="17"/>
      <c r="AP36" s="16"/>
      <c r="AQ36" s="17"/>
      <c r="AR36" s="16"/>
    </row>
    <row r="37">
      <c r="A37" s="13" t="s">
        <v>102</v>
      </c>
      <c r="B37" s="14" t="s">
        <v>103</v>
      </c>
      <c r="D37" s="16">
        <v>1.7</v>
      </c>
      <c r="E37" s="16">
        <v>0.07</v>
      </c>
      <c r="F37" s="16">
        <v>0.34</v>
      </c>
      <c r="G37" s="16"/>
      <c r="H37" s="97"/>
      <c r="I37" s="97"/>
      <c r="J37" s="16"/>
      <c r="K37" s="16"/>
      <c r="L37" s="16"/>
      <c r="M37" s="16"/>
      <c r="N37" s="16"/>
      <c r="O37" s="16"/>
      <c r="Q37" s="17"/>
      <c r="R37" s="16"/>
      <c r="S37" s="16"/>
      <c r="T37" s="16"/>
      <c r="U37" s="16"/>
      <c r="V37" s="16"/>
      <c r="W37" s="16"/>
      <c r="Y37" s="17"/>
      <c r="Z37" s="16"/>
      <c r="AA37" s="16"/>
      <c r="AB37" s="16"/>
      <c r="AC37" s="16"/>
      <c r="AD37" s="16"/>
      <c r="AE37" s="16"/>
      <c r="AG37" s="17"/>
      <c r="AH37" s="16"/>
      <c r="AI37" s="16"/>
      <c r="AJ37" s="16"/>
      <c r="AK37" s="16"/>
      <c r="AL37" s="16"/>
      <c r="AM37" s="16"/>
      <c r="AN37" s="16"/>
      <c r="AO37" s="17"/>
      <c r="AP37" s="16"/>
      <c r="AQ37" s="17"/>
      <c r="AR37" s="16"/>
    </row>
    <row r="38">
      <c r="A38" s="13" t="s">
        <v>104</v>
      </c>
      <c r="B38" s="14" t="s">
        <v>105</v>
      </c>
      <c r="D38" s="16">
        <v>0.1</v>
      </c>
      <c r="E38" s="16">
        <v>0.0</v>
      </c>
      <c r="F38" s="16">
        <v>0.01</v>
      </c>
      <c r="G38" s="16"/>
      <c r="H38" s="96"/>
      <c r="I38" s="97"/>
      <c r="J38" s="16"/>
      <c r="K38" s="16"/>
      <c r="L38" s="16"/>
      <c r="M38" s="16"/>
      <c r="N38" s="16"/>
      <c r="O38" s="16"/>
      <c r="Q38" s="17"/>
      <c r="R38" s="16"/>
      <c r="S38" s="16"/>
      <c r="T38" s="16"/>
      <c r="U38" s="16"/>
      <c r="V38" s="16"/>
      <c r="W38" s="16"/>
      <c r="Y38" s="17"/>
      <c r="Z38" s="16"/>
      <c r="AA38" s="16"/>
      <c r="AB38" s="16"/>
      <c r="AC38" s="16"/>
      <c r="AD38" s="16"/>
      <c r="AE38" s="16"/>
      <c r="AG38" s="17"/>
      <c r="AH38" s="16"/>
      <c r="AI38" s="16"/>
      <c r="AJ38" s="16"/>
      <c r="AK38" s="16"/>
      <c r="AL38" s="16"/>
      <c r="AM38" s="16"/>
      <c r="AN38" s="16"/>
      <c r="AO38" s="17"/>
      <c r="AP38" s="16"/>
      <c r="AQ38" s="17"/>
      <c r="AR38" s="16"/>
    </row>
    <row r="39">
      <c r="A39" s="13" t="s">
        <v>106</v>
      </c>
      <c r="B39" s="14" t="s">
        <v>107</v>
      </c>
      <c r="D39" s="16">
        <v>1.77</v>
      </c>
      <c r="E39" s="16">
        <v>0.09</v>
      </c>
      <c r="F39" s="16">
        <v>0.22</v>
      </c>
      <c r="G39" s="16"/>
      <c r="H39" s="96"/>
      <c r="I39" s="97"/>
      <c r="J39" s="16"/>
      <c r="K39" s="16"/>
      <c r="L39" s="16"/>
      <c r="M39" s="16"/>
      <c r="N39" s="16"/>
      <c r="O39" s="16"/>
      <c r="Q39" s="17"/>
      <c r="R39" s="16"/>
      <c r="S39" s="16"/>
      <c r="T39" s="16"/>
      <c r="U39" s="16"/>
      <c r="V39" s="16"/>
      <c r="W39" s="16"/>
      <c r="Y39" s="17"/>
      <c r="Z39" s="16"/>
      <c r="AA39" s="16"/>
      <c r="AB39" s="16"/>
      <c r="AC39" s="16"/>
      <c r="AD39" s="16"/>
      <c r="AE39" s="16"/>
      <c r="AG39" s="17"/>
      <c r="AH39" s="16"/>
      <c r="AI39" s="16"/>
      <c r="AJ39" s="16"/>
      <c r="AK39" s="16"/>
      <c r="AL39" s="16"/>
      <c r="AM39" s="16"/>
      <c r="AN39" s="16"/>
      <c r="AO39" s="17"/>
      <c r="AP39" s="16"/>
      <c r="AQ39" s="17"/>
      <c r="AR39" s="16"/>
    </row>
    <row r="40">
      <c r="A40" s="13" t="s">
        <v>108</v>
      </c>
      <c r="B40" s="14" t="s">
        <v>109</v>
      </c>
      <c r="D40" s="16">
        <v>0.93</v>
      </c>
      <c r="E40" s="16">
        <v>0.06</v>
      </c>
      <c r="F40" s="16">
        <v>0.19</v>
      </c>
      <c r="G40" s="16"/>
      <c r="H40" s="96"/>
      <c r="I40" s="97"/>
      <c r="J40" s="16"/>
      <c r="K40" s="16"/>
      <c r="L40" s="16"/>
      <c r="M40" s="16"/>
      <c r="N40" s="16"/>
      <c r="O40" s="16"/>
      <c r="Q40" s="17"/>
      <c r="R40" s="16"/>
      <c r="S40" s="16"/>
      <c r="T40" s="16"/>
      <c r="U40" s="16"/>
      <c r="V40" s="16"/>
      <c r="W40" s="16"/>
      <c r="Y40" s="17"/>
      <c r="Z40" s="16"/>
      <c r="AA40" s="16"/>
      <c r="AB40" s="16"/>
      <c r="AC40" s="16"/>
      <c r="AD40" s="16"/>
      <c r="AE40" s="16"/>
      <c r="AG40" s="17"/>
      <c r="AH40" s="16"/>
      <c r="AI40" s="16"/>
      <c r="AJ40" s="16"/>
      <c r="AK40" s="16"/>
      <c r="AL40" s="16"/>
      <c r="AM40" s="16"/>
      <c r="AN40" s="16"/>
      <c r="AO40" s="17"/>
      <c r="AP40" s="16"/>
      <c r="AQ40" s="17"/>
      <c r="AR40" s="16"/>
    </row>
    <row r="41">
      <c r="A41" s="13" t="s">
        <v>110</v>
      </c>
      <c r="B41" s="14" t="s">
        <v>111</v>
      </c>
      <c r="D41" s="16">
        <v>14.98</v>
      </c>
      <c r="E41" s="16">
        <v>0.76</v>
      </c>
      <c r="F41" s="16">
        <v>3.47</v>
      </c>
      <c r="G41" s="16"/>
      <c r="H41" s="96"/>
      <c r="I41" s="97"/>
      <c r="J41" s="16"/>
      <c r="K41" s="16"/>
      <c r="L41" s="16"/>
      <c r="M41" s="16"/>
      <c r="N41" s="16"/>
      <c r="O41" s="16"/>
      <c r="Q41" s="17"/>
      <c r="R41" s="16"/>
      <c r="S41" s="16"/>
      <c r="T41" s="16"/>
      <c r="U41" s="16"/>
      <c r="V41" s="16"/>
      <c r="W41" s="16"/>
      <c r="Y41" s="17"/>
      <c r="Z41" s="16"/>
      <c r="AA41" s="16"/>
      <c r="AB41" s="16"/>
      <c r="AC41" s="16"/>
      <c r="AD41" s="16"/>
      <c r="AE41" s="16"/>
      <c r="AG41" s="17"/>
      <c r="AH41" s="16"/>
      <c r="AI41" s="16"/>
      <c r="AJ41" s="16"/>
      <c r="AK41" s="16"/>
      <c r="AL41" s="16"/>
      <c r="AM41" s="16"/>
      <c r="AN41" s="16"/>
      <c r="AO41" s="17"/>
      <c r="AP41" s="16"/>
      <c r="AQ41" s="17"/>
      <c r="AR41" s="16"/>
    </row>
    <row r="42">
      <c r="A42" s="13" t="s">
        <v>112</v>
      </c>
      <c r="B42" s="14" t="s">
        <v>113</v>
      </c>
      <c r="D42" s="16">
        <v>0.89</v>
      </c>
      <c r="E42" s="16">
        <v>0.05</v>
      </c>
      <c r="F42" s="16">
        <v>0.1</v>
      </c>
      <c r="G42" s="16"/>
      <c r="H42" s="96"/>
      <c r="I42" s="97"/>
      <c r="J42" s="16"/>
      <c r="K42" s="16"/>
      <c r="L42" s="16"/>
      <c r="M42" s="16"/>
      <c r="N42" s="16"/>
      <c r="O42" s="16"/>
      <c r="Q42" s="17"/>
      <c r="R42" s="16"/>
      <c r="S42" s="16"/>
      <c r="T42" s="16"/>
      <c r="U42" s="16"/>
      <c r="V42" s="16"/>
      <c r="W42" s="16"/>
      <c r="Y42" s="17"/>
      <c r="Z42" s="16"/>
      <c r="AA42" s="16"/>
      <c r="AB42" s="16"/>
      <c r="AC42" s="16"/>
      <c r="AD42" s="16"/>
      <c r="AE42" s="16"/>
      <c r="AG42" s="17"/>
      <c r="AH42" s="16"/>
      <c r="AI42" s="16"/>
      <c r="AJ42" s="16"/>
      <c r="AK42" s="16"/>
      <c r="AL42" s="16"/>
      <c r="AM42" s="16"/>
      <c r="AN42" s="16"/>
      <c r="AO42" s="17"/>
      <c r="AP42" s="16"/>
      <c r="AQ42" s="17"/>
      <c r="AR42" s="16"/>
    </row>
    <row r="43">
      <c r="A43" s="13" t="s">
        <v>114</v>
      </c>
      <c r="B43" s="14" t="s">
        <v>115</v>
      </c>
      <c r="D43" s="16">
        <v>0.0</v>
      </c>
      <c r="E43" s="16">
        <v>0.0</v>
      </c>
      <c r="F43" s="16">
        <v>0.0</v>
      </c>
      <c r="G43" s="16"/>
      <c r="H43" s="96"/>
      <c r="I43" s="97"/>
      <c r="J43" s="16"/>
      <c r="K43" s="16"/>
      <c r="L43" s="16"/>
      <c r="M43" s="16"/>
      <c r="N43" s="16"/>
      <c r="O43" s="16"/>
      <c r="Q43" s="17"/>
      <c r="R43" s="16"/>
      <c r="S43" s="16"/>
      <c r="T43" s="16"/>
      <c r="U43" s="16"/>
      <c r="V43" s="16"/>
      <c r="W43" s="16"/>
      <c r="Y43" s="17"/>
      <c r="Z43" s="16"/>
      <c r="AA43" s="16"/>
      <c r="AB43" s="16"/>
      <c r="AC43" s="16"/>
      <c r="AD43" s="16"/>
      <c r="AE43" s="16"/>
      <c r="AG43" s="17"/>
      <c r="AH43" s="16"/>
      <c r="AI43" s="16"/>
      <c r="AJ43" s="16"/>
      <c r="AK43" s="16"/>
      <c r="AL43" s="16"/>
      <c r="AM43" s="16"/>
      <c r="AN43" s="16"/>
      <c r="AO43" s="17"/>
      <c r="AP43" s="16"/>
      <c r="AQ43" s="17"/>
      <c r="AR43" s="16"/>
    </row>
    <row r="44">
      <c r="A44" s="13" t="s">
        <v>116</v>
      </c>
      <c r="B44" s="14" t="s">
        <v>117</v>
      </c>
      <c r="D44" s="16">
        <v>0.04</v>
      </c>
      <c r="E44" s="16">
        <v>0.0</v>
      </c>
      <c r="F44" s="16">
        <v>0.01</v>
      </c>
      <c r="G44" s="16"/>
      <c r="H44" s="96"/>
      <c r="I44" s="97"/>
      <c r="J44" s="16"/>
      <c r="K44" s="16"/>
      <c r="L44" s="16"/>
      <c r="M44" s="16"/>
      <c r="N44" s="16"/>
      <c r="O44" s="16"/>
      <c r="Q44" s="17"/>
      <c r="R44" s="16"/>
      <c r="S44" s="16"/>
      <c r="T44" s="16"/>
      <c r="U44" s="16"/>
      <c r="V44" s="16"/>
      <c r="W44" s="16"/>
      <c r="Y44" s="17"/>
      <c r="Z44" s="16"/>
      <c r="AA44" s="16"/>
      <c r="AB44" s="16"/>
      <c r="AC44" s="16"/>
      <c r="AD44" s="16"/>
      <c r="AE44" s="16"/>
      <c r="AG44" s="17"/>
      <c r="AH44" s="16"/>
      <c r="AI44" s="16"/>
      <c r="AJ44" s="16"/>
      <c r="AK44" s="16"/>
      <c r="AL44" s="16"/>
      <c r="AM44" s="16"/>
      <c r="AN44" s="16"/>
      <c r="AO44" s="17"/>
      <c r="AP44" s="16"/>
      <c r="AQ44" s="17"/>
      <c r="AR44" s="16"/>
    </row>
    <row r="45">
      <c r="A45" s="13" t="s">
        <v>118</v>
      </c>
      <c r="B45" s="14" t="s">
        <v>119</v>
      </c>
      <c r="D45" s="16">
        <v>2.32</v>
      </c>
      <c r="E45" s="16">
        <v>0.12</v>
      </c>
      <c r="F45" s="16">
        <v>0.35</v>
      </c>
      <c r="G45" s="16"/>
      <c r="H45" s="96"/>
      <c r="I45" s="97"/>
      <c r="J45" s="16"/>
      <c r="K45" s="16"/>
      <c r="L45" s="16"/>
      <c r="M45" s="16"/>
      <c r="N45" s="16"/>
      <c r="O45" s="16"/>
      <c r="Q45" s="17"/>
      <c r="R45" s="16"/>
      <c r="S45" s="16"/>
      <c r="T45" s="16"/>
      <c r="U45" s="16"/>
      <c r="V45" s="16"/>
      <c r="W45" s="16"/>
      <c r="Y45" s="17"/>
      <c r="Z45" s="16"/>
      <c r="AA45" s="16"/>
      <c r="AB45" s="16"/>
      <c r="AC45" s="16"/>
      <c r="AD45" s="16"/>
      <c r="AE45" s="16"/>
      <c r="AG45" s="17"/>
      <c r="AH45" s="16"/>
      <c r="AI45" s="16"/>
      <c r="AJ45" s="16"/>
      <c r="AK45" s="16"/>
      <c r="AL45" s="16"/>
      <c r="AM45" s="16"/>
      <c r="AN45" s="16"/>
      <c r="AO45" s="17"/>
      <c r="AP45" s="16"/>
      <c r="AQ45" s="17"/>
      <c r="AR45" s="16"/>
    </row>
    <row r="46">
      <c r="A46" s="22" t="s">
        <v>120</v>
      </c>
      <c r="B46" s="19" t="s">
        <v>121</v>
      </c>
      <c r="C46" s="13"/>
      <c r="D46" s="16">
        <v>199.18</v>
      </c>
      <c r="E46" s="16">
        <v>9.53</v>
      </c>
      <c r="F46" s="16">
        <v>37.81</v>
      </c>
      <c r="G46" s="16"/>
      <c r="H46" s="96"/>
      <c r="I46" s="97"/>
      <c r="J46" s="16"/>
      <c r="K46" s="16"/>
      <c r="L46" s="16"/>
      <c r="M46" s="16"/>
      <c r="N46" s="16"/>
      <c r="O46" s="16"/>
      <c r="Q46" s="17"/>
      <c r="R46" s="16"/>
      <c r="S46" s="16"/>
      <c r="T46" s="16"/>
      <c r="U46" s="16"/>
      <c r="V46" s="16"/>
      <c r="W46" s="16"/>
      <c r="Y46" s="17"/>
      <c r="Z46" s="16"/>
      <c r="AA46" s="16"/>
      <c r="AB46" s="16"/>
      <c r="AC46" s="16"/>
      <c r="AD46" s="16"/>
      <c r="AE46" s="16"/>
      <c r="AG46" s="17"/>
      <c r="AH46" s="16"/>
      <c r="AI46" s="16"/>
      <c r="AJ46" s="16"/>
      <c r="AK46" s="16"/>
      <c r="AL46" s="16"/>
      <c r="AM46" s="16"/>
      <c r="AN46" s="16"/>
      <c r="AO46" s="17"/>
      <c r="AP46" s="16"/>
      <c r="AQ46" s="17"/>
      <c r="AR46" s="16"/>
    </row>
    <row r="47">
      <c r="A47" s="13" t="s">
        <v>122</v>
      </c>
      <c r="B47" s="14" t="s">
        <v>123</v>
      </c>
      <c r="D47" s="16">
        <v>0.03</v>
      </c>
      <c r="E47" s="16">
        <v>0.0</v>
      </c>
      <c r="F47" s="16">
        <v>0.0</v>
      </c>
      <c r="G47" s="16"/>
      <c r="H47" s="96"/>
      <c r="I47" s="97"/>
      <c r="J47" s="16"/>
      <c r="K47" s="16"/>
      <c r="L47" s="16"/>
      <c r="M47" s="16"/>
      <c r="N47" s="16"/>
      <c r="O47" s="16"/>
      <c r="Q47" s="17"/>
      <c r="R47" s="16"/>
      <c r="S47" s="16"/>
      <c r="T47" s="16"/>
      <c r="U47" s="16"/>
      <c r="V47" s="16"/>
      <c r="W47" s="16"/>
      <c r="Y47" s="17"/>
      <c r="Z47" s="16"/>
      <c r="AA47" s="16"/>
      <c r="AB47" s="16"/>
      <c r="AC47" s="16"/>
      <c r="AD47" s="16"/>
      <c r="AE47" s="16"/>
      <c r="AG47" s="17"/>
      <c r="AH47" s="16"/>
      <c r="AI47" s="16"/>
      <c r="AJ47" s="16"/>
      <c r="AK47" s="16"/>
      <c r="AL47" s="16"/>
      <c r="AM47" s="16"/>
      <c r="AN47" s="16"/>
      <c r="AO47" s="17"/>
      <c r="AP47" s="16"/>
      <c r="AQ47" s="17"/>
      <c r="AR47" s="16"/>
    </row>
    <row r="48">
      <c r="A48" s="13" t="s">
        <v>124</v>
      </c>
      <c r="B48" s="14" t="s">
        <v>125</v>
      </c>
      <c r="D48" s="16">
        <v>0.08</v>
      </c>
      <c r="E48" s="16">
        <v>0.0</v>
      </c>
      <c r="F48" s="16">
        <v>0.01</v>
      </c>
      <c r="G48" s="16"/>
      <c r="H48" s="96"/>
      <c r="I48" s="97"/>
      <c r="J48" s="16"/>
      <c r="K48" s="16"/>
      <c r="L48" s="16"/>
      <c r="M48" s="16"/>
      <c r="N48" s="16"/>
      <c r="O48" s="16"/>
      <c r="Q48" s="17"/>
      <c r="R48" s="16"/>
      <c r="S48" s="16"/>
      <c r="T48" s="16"/>
      <c r="U48" s="16"/>
      <c r="V48" s="16"/>
      <c r="W48" s="16"/>
      <c r="Y48" s="17"/>
      <c r="Z48" s="16"/>
      <c r="AA48" s="16"/>
      <c r="AB48" s="16"/>
      <c r="AC48" s="16"/>
      <c r="AD48" s="16"/>
      <c r="AE48" s="16"/>
      <c r="AG48" s="17"/>
      <c r="AH48" s="16"/>
      <c r="AI48" s="16"/>
      <c r="AJ48" s="16"/>
      <c r="AK48" s="16"/>
      <c r="AL48" s="16"/>
      <c r="AM48" s="16"/>
      <c r="AN48" s="16"/>
      <c r="AO48" s="17"/>
      <c r="AP48" s="16"/>
      <c r="AQ48" s="17"/>
      <c r="AR48" s="16"/>
    </row>
    <row r="49">
      <c r="A49" s="13" t="s">
        <v>126</v>
      </c>
      <c r="B49" s="19" t="s">
        <v>127</v>
      </c>
      <c r="D49" s="16">
        <v>0.01</v>
      </c>
      <c r="E49" s="16">
        <v>0.0</v>
      </c>
      <c r="F49" s="16">
        <v>0.0</v>
      </c>
      <c r="G49" s="16"/>
      <c r="H49" s="96"/>
      <c r="I49" s="97"/>
      <c r="J49" s="16"/>
      <c r="K49" s="16"/>
      <c r="L49" s="16"/>
      <c r="M49" s="16"/>
      <c r="N49" s="16"/>
      <c r="O49" s="16"/>
      <c r="Q49" s="17"/>
      <c r="R49" s="16"/>
      <c r="S49" s="16"/>
      <c r="T49" s="16"/>
      <c r="U49" s="16"/>
      <c r="V49" s="16"/>
      <c r="W49" s="16"/>
      <c r="Y49" s="17"/>
      <c r="Z49" s="16"/>
      <c r="AA49" s="16"/>
      <c r="AB49" s="16"/>
      <c r="AC49" s="16"/>
      <c r="AD49" s="16"/>
      <c r="AE49" s="16"/>
      <c r="AG49" s="17"/>
      <c r="AH49" s="16"/>
      <c r="AI49" s="16"/>
      <c r="AJ49" s="16"/>
      <c r="AK49" s="16"/>
      <c r="AL49" s="16"/>
      <c r="AM49" s="16"/>
      <c r="AN49" s="16"/>
      <c r="AO49" s="17"/>
      <c r="AP49" s="16"/>
      <c r="AQ49" s="17"/>
      <c r="AR49" s="16"/>
    </row>
    <row r="50">
      <c r="A50" s="13" t="s">
        <v>128</v>
      </c>
      <c r="B50" s="14" t="s">
        <v>129</v>
      </c>
      <c r="D50" s="16">
        <v>0.21</v>
      </c>
      <c r="E50" s="16">
        <v>0.01</v>
      </c>
      <c r="F50" s="16">
        <v>0.04</v>
      </c>
      <c r="G50" s="16"/>
      <c r="H50" s="96"/>
      <c r="I50" s="97"/>
      <c r="J50" s="16"/>
      <c r="K50" s="16"/>
      <c r="L50" s="16"/>
      <c r="M50" s="16"/>
      <c r="N50" s="16"/>
      <c r="O50" s="16"/>
      <c r="Q50" s="17"/>
      <c r="R50" s="16"/>
      <c r="S50" s="16"/>
      <c r="T50" s="16"/>
      <c r="U50" s="16"/>
      <c r="V50" s="16"/>
      <c r="W50" s="16"/>
      <c r="Y50" s="17"/>
      <c r="Z50" s="16"/>
      <c r="AA50" s="16"/>
      <c r="AB50" s="16"/>
      <c r="AC50" s="16"/>
      <c r="AD50" s="16"/>
      <c r="AE50" s="16"/>
      <c r="AG50" s="17"/>
      <c r="AH50" s="16"/>
      <c r="AI50" s="16"/>
      <c r="AJ50" s="16"/>
      <c r="AK50" s="16"/>
      <c r="AL50" s="16"/>
      <c r="AM50" s="16"/>
      <c r="AN50" s="16"/>
      <c r="AO50" s="17"/>
      <c r="AP50" s="16"/>
      <c r="AQ50" s="17"/>
      <c r="AR50" s="16"/>
    </row>
    <row r="51">
      <c r="A51" s="13" t="s">
        <v>130</v>
      </c>
      <c r="B51" s="14" t="s">
        <v>131</v>
      </c>
      <c r="D51" s="16">
        <v>2.71</v>
      </c>
      <c r="E51" s="16">
        <v>0.09</v>
      </c>
      <c r="F51" s="16">
        <v>0.28</v>
      </c>
      <c r="G51" s="16"/>
      <c r="H51" s="96"/>
      <c r="I51" s="97"/>
      <c r="J51" s="16"/>
      <c r="K51" s="16"/>
      <c r="L51" s="16"/>
      <c r="M51" s="16"/>
      <c r="N51" s="16"/>
      <c r="O51" s="16"/>
      <c r="Q51" s="17"/>
      <c r="R51" s="16"/>
      <c r="S51" s="16"/>
      <c r="T51" s="16"/>
      <c r="U51" s="16"/>
      <c r="V51" s="16"/>
      <c r="W51" s="16"/>
      <c r="Y51" s="17"/>
      <c r="Z51" s="16"/>
      <c r="AA51" s="16"/>
      <c r="AB51" s="16"/>
      <c r="AC51" s="16"/>
      <c r="AD51" s="16"/>
      <c r="AE51" s="16"/>
      <c r="AG51" s="17"/>
      <c r="AH51" s="16"/>
      <c r="AI51" s="16"/>
      <c r="AJ51" s="16"/>
      <c r="AK51" s="16"/>
      <c r="AL51" s="16"/>
      <c r="AM51" s="16"/>
      <c r="AN51" s="16"/>
      <c r="AO51" s="17"/>
      <c r="AP51" s="16"/>
      <c r="AQ51" s="17"/>
      <c r="AR51" s="16"/>
    </row>
    <row r="52">
      <c r="A52" s="13" t="s">
        <v>132</v>
      </c>
      <c r="B52" s="14" t="s">
        <v>133</v>
      </c>
      <c r="D52" s="16">
        <v>1.41</v>
      </c>
      <c r="E52" s="16">
        <v>0.06</v>
      </c>
      <c r="F52" s="16">
        <v>0.23</v>
      </c>
      <c r="G52" s="16"/>
      <c r="H52" s="96"/>
      <c r="I52" s="97"/>
      <c r="J52" s="16"/>
      <c r="K52" s="16"/>
      <c r="L52" s="16"/>
      <c r="M52" s="16"/>
      <c r="N52" s="16"/>
      <c r="O52" s="16"/>
      <c r="Q52" s="17"/>
      <c r="R52" s="16"/>
      <c r="S52" s="16"/>
      <c r="T52" s="16"/>
      <c r="U52" s="16"/>
      <c r="V52" s="16"/>
      <c r="W52" s="16"/>
      <c r="Y52" s="17"/>
      <c r="Z52" s="16"/>
      <c r="AA52" s="16"/>
      <c r="AB52" s="16"/>
      <c r="AC52" s="16"/>
      <c r="AD52" s="16"/>
      <c r="AE52" s="16"/>
      <c r="AG52" s="17"/>
      <c r="AH52" s="16"/>
      <c r="AI52" s="16"/>
      <c r="AJ52" s="16"/>
      <c r="AK52" s="16"/>
      <c r="AL52" s="16"/>
      <c r="AM52" s="16"/>
      <c r="AN52" s="16"/>
      <c r="AO52" s="17"/>
      <c r="AP52" s="16"/>
      <c r="AQ52" s="17"/>
      <c r="AR52" s="16"/>
    </row>
    <row r="53">
      <c r="A53" s="13" t="s">
        <v>134</v>
      </c>
      <c r="B53" s="14" t="s">
        <v>135</v>
      </c>
      <c r="D53" s="16">
        <v>1.23</v>
      </c>
      <c r="E53" s="16">
        <v>0.07</v>
      </c>
      <c r="F53" s="16">
        <v>0.16</v>
      </c>
      <c r="G53" s="16"/>
      <c r="H53" s="96"/>
      <c r="I53" s="97"/>
      <c r="J53" s="16"/>
      <c r="K53" s="16"/>
      <c r="L53" s="16"/>
      <c r="M53" s="16"/>
      <c r="N53" s="16"/>
      <c r="O53" s="16"/>
      <c r="Q53" s="17"/>
      <c r="R53" s="16"/>
      <c r="S53" s="16"/>
      <c r="T53" s="16"/>
      <c r="U53" s="16"/>
      <c r="V53" s="16"/>
      <c r="W53" s="16"/>
      <c r="Y53" s="17"/>
      <c r="Z53" s="16"/>
      <c r="AA53" s="16"/>
      <c r="AB53" s="16"/>
      <c r="AC53" s="16"/>
      <c r="AD53" s="16"/>
      <c r="AE53" s="16"/>
      <c r="AG53" s="17"/>
      <c r="AH53" s="16"/>
      <c r="AI53" s="16"/>
      <c r="AJ53" s="16"/>
      <c r="AK53" s="16"/>
      <c r="AL53" s="16"/>
      <c r="AM53" s="16"/>
      <c r="AN53" s="16"/>
      <c r="AO53" s="17"/>
      <c r="AP53" s="16"/>
      <c r="AQ53" s="17"/>
      <c r="AR53" s="16"/>
    </row>
    <row r="54">
      <c r="A54" s="13" t="s">
        <v>136</v>
      </c>
      <c r="B54" s="14" t="s">
        <v>137</v>
      </c>
      <c r="D54" s="16">
        <v>0.02</v>
      </c>
      <c r="E54" s="16">
        <v>0.0</v>
      </c>
      <c r="F54" s="16">
        <v>0.0</v>
      </c>
      <c r="G54" s="16"/>
      <c r="H54" s="96"/>
      <c r="I54" s="97"/>
      <c r="J54" s="16"/>
      <c r="K54" s="16"/>
      <c r="L54" s="16"/>
      <c r="M54" s="16"/>
      <c r="N54" s="16"/>
      <c r="O54" s="16"/>
      <c r="Q54" s="17"/>
      <c r="R54" s="16"/>
      <c r="S54" s="16"/>
      <c r="T54" s="16"/>
      <c r="U54" s="16"/>
      <c r="V54" s="16"/>
      <c r="W54" s="16"/>
      <c r="Y54" s="17"/>
      <c r="Z54" s="16"/>
      <c r="AA54" s="16"/>
      <c r="AB54" s="16"/>
      <c r="AC54" s="16"/>
      <c r="AD54" s="16"/>
      <c r="AE54" s="16"/>
      <c r="AG54" s="17"/>
      <c r="AH54" s="16"/>
      <c r="AI54" s="16"/>
      <c r="AJ54" s="16"/>
      <c r="AK54" s="16"/>
      <c r="AL54" s="16"/>
      <c r="AM54" s="16"/>
      <c r="AN54" s="16"/>
      <c r="AO54" s="17"/>
      <c r="AP54" s="16"/>
      <c r="AQ54" s="17"/>
      <c r="AR54" s="16"/>
    </row>
    <row r="55">
      <c r="A55" s="13" t="s">
        <v>138</v>
      </c>
      <c r="B55" s="14" t="s">
        <v>139</v>
      </c>
      <c r="D55" s="16">
        <v>0.29</v>
      </c>
      <c r="E55" s="16">
        <v>0.02</v>
      </c>
      <c r="F55" s="16">
        <v>0.03</v>
      </c>
      <c r="G55" s="16"/>
      <c r="H55" s="96"/>
      <c r="I55" s="97"/>
      <c r="J55" s="16"/>
      <c r="K55" s="16"/>
      <c r="L55" s="16"/>
      <c r="M55" s="16"/>
      <c r="N55" s="16"/>
      <c r="O55" s="16"/>
      <c r="Q55" s="17"/>
      <c r="R55" s="16"/>
      <c r="S55" s="16"/>
      <c r="T55" s="16"/>
      <c r="U55" s="16"/>
      <c r="V55" s="16"/>
      <c r="W55" s="16"/>
      <c r="Y55" s="17"/>
      <c r="Z55" s="16"/>
      <c r="AA55" s="16"/>
      <c r="AB55" s="16"/>
      <c r="AC55" s="16"/>
      <c r="AD55" s="16"/>
      <c r="AE55" s="16"/>
      <c r="AG55" s="17"/>
      <c r="AH55" s="16"/>
      <c r="AI55" s="16"/>
      <c r="AJ55" s="16"/>
      <c r="AK55" s="16"/>
      <c r="AL55" s="16"/>
      <c r="AM55" s="16"/>
      <c r="AN55" s="16"/>
      <c r="AO55" s="17"/>
      <c r="AP55" s="16"/>
      <c r="AQ55" s="17"/>
      <c r="AR55" s="16"/>
    </row>
    <row r="56">
      <c r="A56" s="13" t="s">
        <v>140</v>
      </c>
      <c r="B56" s="14" t="s">
        <v>141</v>
      </c>
      <c r="D56" s="16">
        <v>0.16</v>
      </c>
      <c r="E56" s="16">
        <v>0.01</v>
      </c>
      <c r="F56" s="16">
        <v>0.02</v>
      </c>
      <c r="G56" s="16"/>
      <c r="H56" s="96"/>
      <c r="I56" s="97"/>
      <c r="J56" s="16"/>
      <c r="K56" s="16"/>
      <c r="L56" s="16"/>
      <c r="M56" s="16"/>
      <c r="N56" s="16"/>
      <c r="O56" s="16"/>
      <c r="Q56" s="17"/>
      <c r="R56" s="16"/>
      <c r="S56" s="16"/>
      <c r="T56" s="16"/>
      <c r="U56" s="16"/>
      <c r="V56" s="16"/>
      <c r="W56" s="16"/>
      <c r="Y56" s="17"/>
      <c r="Z56" s="16"/>
      <c r="AA56" s="16"/>
      <c r="AB56" s="16"/>
      <c r="AC56" s="16"/>
      <c r="AD56" s="16"/>
      <c r="AE56" s="16"/>
      <c r="AG56" s="17"/>
      <c r="AH56" s="16"/>
      <c r="AI56" s="16"/>
      <c r="AJ56" s="16"/>
      <c r="AK56" s="16"/>
      <c r="AL56" s="16"/>
      <c r="AM56" s="16"/>
      <c r="AN56" s="16"/>
      <c r="AO56" s="17"/>
      <c r="AP56" s="16"/>
      <c r="AQ56" s="17"/>
      <c r="AR56" s="16"/>
    </row>
    <row r="57">
      <c r="A57" s="13" t="s">
        <v>142</v>
      </c>
      <c r="B57" s="14" t="s">
        <v>143</v>
      </c>
      <c r="D57" s="16">
        <v>0.65</v>
      </c>
      <c r="E57" s="16">
        <v>0.03</v>
      </c>
      <c r="F57" s="16">
        <v>0.11</v>
      </c>
      <c r="G57" s="16"/>
      <c r="H57" s="96"/>
      <c r="I57" s="97"/>
      <c r="J57" s="16"/>
      <c r="K57" s="16"/>
      <c r="L57" s="16"/>
      <c r="M57" s="16"/>
      <c r="N57" s="16"/>
      <c r="O57" s="16"/>
      <c r="Q57" s="17"/>
      <c r="R57" s="16"/>
      <c r="S57" s="16"/>
      <c r="T57" s="16"/>
      <c r="U57" s="16"/>
      <c r="V57" s="16"/>
      <c r="W57" s="16"/>
      <c r="Y57" s="17"/>
      <c r="Z57" s="16"/>
      <c r="AA57" s="16"/>
      <c r="AB57" s="16"/>
      <c r="AC57" s="16"/>
      <c r="AD57" s="16"/>
      <c r="AE57" s="16"/>
      <c r="AG57" s="17"/>
      <c r="AH57" s="16"/>
      <c r="AI57" s="16"/>
      <c r="AJ57" s="16"/>
      <c r="AK57" s="16"/>
      <c r="AL57" s="16"/>
      <c r="AM57" s="16"/>
      <c r="AN57" s="16"/>
      <c r="AO57" s="17"/>
      <c r="AP57" s="16"/>
      <c r="AQ57" s="17"/>
      <c r="AR57" s="16"/>
    </row>
    <row r="58">
      <c r="A58" s="13" t="s">
        <v>144</v>
      </c>
      <c r="B58" s="14" t="s">
        <v>145</v>
      </c>
      <c r="D58" s="16">
        <v>49.61</v>
      </c>
      <c r="E58" s="16">
        <v>3.09</v>
      </c>
      <c r="F58" s="16">
        <v>12.96</v>
      </c>
      <c r="G58" s="16"/>
      <c r="H58" s="96"/>
      <c r="I58" s="97"/>
      <c r="J58" s="16"/>
      <c r="K58" s="16"/>
      <c r="L58" s="16"/>
      <c r="M58" s="16"/>
      <c r="N58" s="16"/>
      <c r="O58" s="16"/>
      <c r="Q58" s="17"/>
      <c r="R58" s="16"/>
      <c r="S58" s="16"/>
      <c r="T58" s="16"/>
      <c r="U58" s="16"/>
      <c r="V58" s="16"/>
      <c r="W58" s="16"/>
      <c r="Y58" s="17"/>
      <c r="Z58" s="16"/>
      <c r="AA58" s="16"/>
      <c r="AB58" s="16"/>
      <c r="AC58" s="16"/>
      <c r="AD58" s="16"/>
      <c r="AE58" s="16"/>
      <c r="AG58" s="17"/>
      <c r="AH58" s="16"/>
      <c r="AI58" s="16"/>
      <c r="AJ58" s="16"/>
      <c r="AK58" s="16"/>
      <c r="AL58" s="16"/>
      <c r="AM58" s="16"/>
      <c r="AN58" s="16"/>
      <c r="AO58" s="17"/>
      <c r="AP58" s="16"/>
      <c r="AQ58" s="17"/>
      <c r="AR58" s="16"/>
    </row>
    <row r="59">
      <c r="A59" s="13" t="s">
        <v>146</v>
      </c>
      <c r="B59" s="14" t="s">
        <v>147</v>
      </c>
      <c r="D59" s="16">
        <v>19.64</v>
      </c>
      <c r="E59" s="16">
        <v>1.72</v>
      </c>
      <c r="F59" s="16">
        <v>5.41</v>
      </c>
      <c r="G59" s="16"/>
      <c r="H59" s="96"/>
      <c r="I59" s="97"/>
      <c r="J59" s="16"/>
      <c r="K59" s="16"/>
      <c r="L59" s="16"/>
      <c r="M59" s="16"/>
      <c r="N59" s="16"/>
      <c r="O59" s="16"/>
      <c r="Q59" s="17"/>
      <c r="R59" s="16"/>
      <c r="S59" s="16"/>
      <c r="T59" s="16"/>
      <c r="U59" s="16"/>
      <c r="V59" s="16"/>
      <c r="W59" s="16"/>
      <c r="Y59" s="17"/>
      <c r="Z59" s="16"/>
      <c r="AA59" s="16"/>
      <c r="AB59" s="16"/>
      <c r="AC59" s="16"/>
      <c r="AD59" s="16"/>
      <c r="AE59" s="16"/>
      <c r="AG59" s="17"/>
      <c r="AH59" s="16"/>
      <c r="AI59" s="16"/>
      <c r="AJ59" s="16"/>
      <c r="AK59" s="16"/>
      <c r="AL59" s="16"/>
      <c r="AM59" s="16"/>
      <c r="AN59" s="16"/>
      <c r="AO59" s="17"/>
      <c r="AP59" s="16"/>
      <c r="AQ59" s="17"/>
      <c r="AR59" s="16"/>
    </row>
    <row r="60">
      <c r="A60" s="13" t="s">
        <v>148</v>
      </c>
      <c r="B60" s="19" t="s">
        <v>149</v>
      </c>
      <c r="D60" s="16">
        <v>17.53</v>
      </c>
      <c r="E60" s="16">
        <v>0.62</v>
      </c>
      <c r="F60" s="16">
        <v>2.91</v>
      </c>
      <c r="G60" s="16"/>
      <c r="H60" s="96"/>
      <c r="I60" s="97"/>
      <c r="J60" s="16"/>
      <c r="K60" s="16"/>
      <c r="L60" s="16"/>
      <c r="M60" s="16"/>
      <c r="N60" s="16"/>
      <c r="O60" s="16"/>
      <c r="Q60" s="17"/>
      <c r="R60" s="16"/>
      <c r="S60" s="16"/>
      <c r="T60" s="16"/>
      <c r="U60" s="16"/>
      <c r="V60" s="16"/>
      <c r="W60" s="16"/>
      <c r="Y60" s="17"/>
      <c r="Z60" s="16"/>
      <c r="AA60" s="16"/>
      <c r="AB60" s="16"/>
      <c r="AC60" s="16"/>
      <c r="AD60" s="16"/>
      <c r="AE60" s="16"/>
      <c r="AG60" s="17"/>
      <c r="AH60" s="16"/>
      <c r="AI60" s="16"/>
      <c r="AJ60" s="16"/>
      <c r="AK60" s="16"/>
      <c r="AL60" s="16"/>
      <c r="AM60" s="16"/>
      <c r="AN60" s="16"/>
      <c r="AO60" s="17"/>
      <c r="AP60" s="16"/>
      <c r="AQ60" s="17"/>
      <c r="AR60" s="16"/>
    </row>
    <row r="61">
      <c r="A61" s="13" t="s">
        <v>150</v>
      </c>
      <c r="B61" s="14" t="s">
        <v>151</v>
      </c>
      <c r="D61" s="16">
        <v>1.61</v>
      </c>
      <c r="E61" s="16">
        <v>0.08</v>
      </c>
      <c r="F61" s="16">
        <v>0.22</v>
      </c>
      <c r="G61" s="16"/>
      <c r="H61" s="96"/>
      <c r="I61" s="97"/>
      <c r="J61" s="16"/>
      <c r="K61" s="16"/>
      <c r="L61" s="16"/>
      <c r="M61" s="16"/>
      <c r="N61" s="16"/>
      <c r="O61" s="16"/>
      <c r="Q61" s="17"/>
      <c r="R61" s="16"/>
      <c r="S61" s="16"/>
      <c r="T61" s="16"/>
      <c r="U61" s="16"/>
      <c r="V61" s="16"/>
      <c r="W61" s="16"/>
      <c r="Y61" s="17"/>
      <c r="Z61" s="16"/>
      <c r="AA61" s="16"/>
      <c r="AB61" s="16"/>
      <c r="AC61" s="16"/>
      <c r="AD61" s="16"/>
      <c r="AE61" s="16"/>
      <c r="AG61" s="17"/>
      <c r="AH61" s="16"/>
      <c r="AI61" s="16"/>
      <c r="AJ61" s="16"/>
      <c r="AK61" s="16"/>
      <c r="AL61" s="16"/>
      <c r="AM61" s="16"/>
      <c r="AN61" s="16"/>
      <c r="AO61" s="17"/>
      <c r="AP61" s="16"/>
      <c r="AQ61" s="17"/>
      <c r="AR61" s="16"/>
    </row>
    <row r="62">
      <c r="A62" s="13" t="s">
        <v>152</v>
      </c>
      <c r="B62" s="14" t="s">
        <v>153</v>
      </c>
      <c r="D62" s="16">
        <v>2.84</v>
      </c>
      <c r="E62" s="16">
        <v>0.12</v>
      </c>
      <c r="F62" s="16">
        <v>0.48</v>
      </c>
      <c r="G62" s="16"/>
      <c r="H62" s="96"/>
      <c r="I62" s="97"/>
      <c r="J62" s="16"/>
      <c r="K62" s="16"/>
      <c r="L62" s="16"/>
      <c r="M62" s="16"/>
      <c r="N62" s="16"/>
      <c r="O62" s="16"/>
      <c r="Q62" s="17"/>
      <c r="R62" s="16"/>
      <c r="S62" s="16"/>
      <c r="T62" s="16"/>
      <c r="U62" s="16"/>
      <c r="V62" s="16"/>
      <c r="W62" s="16"/>
      <c r="Y62" s="17"/>
      <c r="Z62" s="16"/>
      <c r="AA62" s="16"/>
      <c r="AB62" s="16"/>
      <c r="AC62" s="16"/>
      <c r="AD62" s="16"/>
      <c r="AE62" s="16"/>
      <c r="AG62" s="17"/>
      <c r="AH62" s="16"/>
      <c r="AI62" s="16"/>
      <c r="AJ62" s="16"/>
      <c r="AK62" s="16"/>
      <c r="AL62" s="16"/>
      <c r="AM62" s="16"/>
      <c r="AN62" s="16"/>
      <c r="AO62" s="17"/>
      <c r="AP62" s="16"/>
      <c r="AQ62" s="17"/>
      <c r="AR62" s="16"/>
    </row>
    <row r="63">
      <c r="A63" s="13" t="s">
        <v>154</v>
      </c>
      <c r="B63" s="14" t="s">
        <v>155</v>
      </c>
      <c r="D63" s="16">
        <v>0.3</v>
      </c>
      <c r="E63" s="16">
        <v>0.01</v>
      </c>
      <c r="F63" s="16">
        <v>0.04</v>
      </c>
      <c r="G63" s="16"/>
      <c r="H63" s="96"/>
      <c r="I63" s="97"/>
      <c r="J63" s="16"/>
      <c r="K63" s="16"/>
      <c r="L63" s="16"/>
      <c r="M63" s="16"/>
      <c r="N63" s="16"/>
      <c r="O63" s="16"/>
      <c r="Q63" s="17"/>
      <c r="R63" s="16"/>
      <c r="S63" s="16"/>
      <c r="T63" s="16"/>
      <c r="U63" s="16"/>
      <c r="V63" s="16"/>
      <c r="W63" s="16"/>
      <c r="Y63" s="17"/>
      <c r="Z63" s="16"/>
      <c r="AA63" s="16"/>
      <c r="AB63" s="16"/>
      <c r="AC63" s="16"/>
      <c r="AD63" s="16"/>
      <c r="AE63" s="16"/>
      <c r="AG63" s="17"/>
      <c r="AH63" s="16"/>
      <c r="AI63" s="16"/>
      <c r="AJ63" s="16"/>
      <c r="AK63" s="16"/>
      <c r="AL63" s="16"/>
      <c r="AM63" s="16"/>
      <c r="AN63" s="16"/>
      <c r="AO63" s="17"/>
      <c r="AP63" s="16"/>
      <c r="AQ63" s="17"/>
      <c r="AR63" s="16"/>
    </row>
    <row r="64">
      <c r="A64" s="13" t="s">
        <v>156</v>
      </c>
      <c r="B64" s="14" t="s">
        <v>157</v>
      </c>
      <c r="D64" s="16">
        <v>17.49</v>
      </c>
      <c r="E64" s="16">
        <v>0.7</v>
      </c>
      <c r="F64" s="16">
        <v>3.75</v>
      </c>
      <c r="G64" s="16"/>
      <c r="H64" s="96"/>
      <c r="I64" s="97"/>
      <c r="J64" s="16"/>
      <c r="K64" s="16"/>
      <c r="L64" s="16"/>
      <c r="M64" s="16"/>
      <c r="N64" s="16"/>
      <c r="O64" s="16"/>
      <c r="Q64" s="17"/>
      <c r="R64" s="16"/>
      <c r="S64" s="16"/>
      <c r="T64" s="16"/>
      <c r="U64" s="16"/>
      <c r="V64" s="16"/>
      <c r="W64" s="16"/>
      <c r="Y64" s="17"/>
      <c r="Z64" s="16"/>
      <c r="AA64" s="16"/>
      <c r="AB64" s="16"/>
      <c r="AC64" s="16"/>
      <c r="AD64" s="16"/>
      <c r="AE64" s="16"/>
      <c r="AG64" s="17"/>
      <c r="AH64" s="16"/>
      <c r="AI64" s="16"/>
      <c r="AJ64" s="16"/>
      <c r="AK64" s="16"/>
      <c r="AL64" s="16"/>
      <c r="AM64" s="16"/>
      <c r="AN64" s="16"/>
      <c r="AO64" s="17"/>
      <c r="AP64" s="16"/>
      <c r="AQ64" s="17"/>
      <c r="AR64" s="16"/>
    </row>
    <row r="65">
      <c r="A65" s="13" t="s">
        <v>158</v>
      </c>
      <c r="B65" s="14" t="s">
        <v>159</v>
      </c>
      <c r="D65" s="16">
        <v>1.34</v>
      </c>
      <c r="E65" s="16">
        <v>0.05</v>
      </c>
      <c r="F65" s="16">
        <v>0.17</v>
      </c>
      <c r="G65" s="16"/>
      <c r="H65" s="96"/>
      <c r="I65" s="97"/>
      <c r="J65" s="16"/>
      <c r="K65" s="16"/>
      <c r="L65" s="16"/>
      <c r="M65" s="16"/>
      <c r="N65" s="16"/>
      <c r="O65" s="16"/>
      <c r="Q65" s="17"/>
      <c r="R65" s="16"/>
      <c r="S65" s="16"/>
      <c r="T65" s="16"/>
      <c r="U65" s="16"/>
      <c r="V65" s="16"/>
      <c r="W65" s="16"/>
      <c r="Y65" s="17"/>
      <c r="Z65" s="16"/>
      <c r="AA65" s="16"/>
      <c r="AB65" s="16"/>
      <c r="AC65" s="16"/>
      <c r="AD65" s="16"/>
      <c r="AE65" s="16"/>
      <c r="AG65" s="17"/>
      <c r="AH65" s="16"/>
      <c r="AI65" s="16"/>
      <c r="AJ65" s="16"/>
      <c r="AK65" s="16"/>
      <c r="AL65" s="16"/>
      <c r="AM65" s="16"/>
      <c r="AN65" s="16"/>
      <c r="AO65" s="17"/>
      <c r="AP65" s="16"/>
      <c r="AQ65" s="17"/>
      <c r="AR65" s="16"/>
    </row>
    <row r="66">
      <c r="A66" s="13" t="s">
        <v>160</v>
      </c>
      <c r="B66" s="14" t="s">
        <v>161</v>
      </c>
      <c r="D66" s="16">
        <v>4.35</v>
      </c>
      <c r="E66" s="16">
        <v>0.24</v>
      </c>
      <c r="F66" s="16">
        <v>0.89</v>
      </c>
      <c r="G66" s="16"/>
      <c r="H66" s="96"/>
      <c r="I66" s="97"/>
      <c r="J66" s="16"/>
      <c r="K66" s="16"/>
      <c r="L66" s="16"/>
      <c r="M66" s="16"/>
      <c r="N66" s="16"/>
      <c r="O66" s="16"/>
      <c r="Q66" s="17"/>
      <c r="R66" s="16"/>
      <c r="S66" s="16"/>
      <c r="T66" s="16"/>
      <c r="U66" s="16"/>
      <c r="V66" s="16"/>
      <c r="W66" s="16"/>
      <c r="Y66" s="17"/>
      <c r="Z66" s="16"/>
      <c r="AA66" s="16"/>
      <c r="AB66" s="16"/>
      <c r="AC66" s="16"/>
      <c r="AD66" s="16"/>
      <c r="AE66" s="16"/>
      <c r="AG66" s="17"/>
      <c r="AH66" s="16"/>
      <c r="AI66" s="16"/>
      <c r="AJ66" s="16"/>
      <c r="AK66" s="16"/>
      <c r="AL66" s="16"/>
      <c r="AM66" s="16"/>
      <c r="AN66" s="16"/>
      <c r="AO66" s="17"/>
      <c r="AP66" s="16"/>
      <c r="AQ66" s="17"/>
      <c r="AR66" s="16"/>
    </row>
    <row r="67">
      <c r="A67" s="13" t="s">
        <v>162</v>
      </c>
      <c r="B67" s="14" t="s">
        <v>163</v>
      </c>
      <c r="D67" s="16">
        <v>0.83</v>
      </c>
      <c r="E67" s="16">
        <v>0.06</v>
      </c>
      <c r="F67" s="16">
        <v>0.16</v>
      </c>
      <c r="G67" s="16"/>
      <c r="H67" s="96"/>
      <c r="I67" s="97"/>
      <c r="J67" s="16"/>
      <c r="K67" s="16"/>
      <c r="L67" s="16"/>
      <c r="M67" s="16"/>
      <c r="N67" s="16"/>
      <c r="O67" s="16"/>
      <c r="Q67" s="17"/>
      <c r="R67" s="16"/>
      <c r="S67" s="16"/>
      <c r="T67" s="16"/>
      <c r="U67" s="16"/>
      <c r="V67" s="16"/>
      <c r="W67" s="16"/>
      <c r="Y67" s="17"/>
      <c r="Z67" s="16"/>
      <c r="AA67" s="16"/>
      <c r="AB67" s="16"/>
      <c r="AC67" s="16"/>
      <c r="AD67" s="16"/>
      <c r="AE67" s="16"/>
      <c r="AG67" s="17"/>
      <c r="AH67" s="16"/>
      <c r="AI67" s="16"/>
      <c r="AJ67" s="16"/>
      <c r="AK67" s="16"/>
      <c r="AL67" s="16"/>
      <c r="AM67" s="16"/>
      <c r="AN67" s="16"/>
      <c r="AO67" s="17"/>
      <c r="AP67" s="16"/>
      <c r="AQ67" s="17"/>
      <c r="AR67" s="16"/>
    </row>
    <row r="68">
      <c r="A68" s="13" t="s">
        <v>164</v>
      </c>
      <c r="B68" s="19" t="s">
        <v>165</v>
      </c>
      <c r="D68" s="16">
        <v>0.63</v>
      </c>
      <c r="E68" s="16">
        <v>0.03</v>
      </c>
      <c r="F68" s="16">
        <v>0.11</v>
      </c>
      <c r="G68" s="16"/>
      <c r="H68" s="96"/>
      <c r="I68" s="97"/>
      <c r="J68" s="16"/>
      <c r="K68" s="16"/>
      <c r="L68" s="16"/>
      <c r="M68" s="16"/>
      <c r="N68" s="16"/>
      <c r="O68" s="16"/>
      <c r="Q68" s="17"/>
      <c r="R68" s="16"/>
      <c r="S68" s="16"/>
      <c r="T68" s="16"/>
      <c r="U68" s="16"/>
      <c r="V68" s="16"/>
      <c r="W68" s="16"/>
      <c r="Y68" s="17"/>
      <c r="Z68" s="16"/>
      <c r="AA68" s="16"/>
      <c r="AB68" s="16"/>
      <c r="AC68" s="16"/>
      <c r="AD68" s="16"/>
      <c r="AE68" s="16"/>
      <c r="AG68" s="17"/>
      <c r="AH68" s="16"/>
      <c r="AI68" s="16"/>
      <c r="AJ68" s="16"/>
      <c r="AK68" s="16"/>
      <c r="AL68" s="16"/>
      <c r="AM68" s="16"/>
      <c r="AN68" s="16"/>
      <c r="AO68" s="17"/>
      <c r="AP68" s="16"/>
      <c r="AQ68" s="17"/>
      <c r="AR68" s="16"/>
    </row>
    <row r="69">
      <c r="A69" s="13" t="s">
        <v>166</v>
      </c>
      <c r="B69" s="19" t="s">
        <v>167</v>
      </c>
      <c r="D69" s="16">
        <v>9.94</v>
      </c>
      <c r="E69" s="16">
        <v>0.41</v>
      </c>
      <c r="F69" s="16">
        <v>2.38</v>
      </c>
      <c r="G69" s="16"/>
      <c r="H69" s="96"/>
      <c r="I69" s="97"/>
      <c r="J69" s="16"/>
      <c r="K69" s="16"/>
      <c r="L69" s="16"/>
      <c r="M69" s="16"/>
      <c r="N69" s="16"/>
      <c r="O69" s="16"/>
      <c r="Q69" s="17"/>
      <c r="R69" s="16"/>
      <c r="S69" s="16"/>
      <c r="T69" s="16"/>
      <c r="U69" s="16"/>
      <c r="V69" s="16"/>
      <c r="W69" s="16"/>
      <c r="Y69" s="17"/>
      <c r="Z69" s="16"/>
      <c r="AA69" s="16"/>
      <c r="AB69" s="16"/>
      <c r="AC69" s="16"/>
      <c r="AD69" s="16"/>
      <c r="AE69" s="16"/>
      <c r="AG69" s="17"/>
      <c r="AH69" s="16"/>
      <c r="AI69" s="16"/>
      <c r="AJ69" s="16"/>
      <c r="AK69" s="16"/>
      <c r="AL69" s="16"/>
      <c r="AM69" s="16"/>
      <c r="AN69" s="16"/>
      <c r="AO69" s="17"/>
      <c r="AP69" s="16"/>
      <c r="AQ69" s="17"/>
      <c r="AR69" s="16"/>
    </row>
    <row r="70">
      <c r="A70" s="13" t="s">
        <v>168</v>
      </c>
      <c r="B70" s="14" t="s">
        <v>169</v>
      </c>
      <c r="D70" s="16">
        <v>0.63</v>
      </c>
      <c r="E70" s="16">
        <v>0.02</v>
      </c>
      <c r="F70" s="16">
        <v>0.08</v>
      </c>
      <c r="G70" s="16"/>
      <c r="H70" s="96"/>
      <c r="I70" s="97"/>
      <c r="J70" s="16"/>
      <c r="K70" s="16"/>
      <c r="L70" s="16"/>
      <c r="M70" s="16"/>
      <c r="N70" s="16"/>
      <c r="O70" s="16"/>
      <c r="Q70" s="17"/>
      <c r="R70" s="16"/>
      <c r="S70" s="16"/>
      <c r="T70" s="16"/>
      <c r="U70" s="16"/>
      <c r="V70" s="16"/>
      <c r="W70" s="16"/>
      <c r="Y70" s="17"/>
      <c r="Z70" s="16"/>
      <c r="AA70" s="16"/>
      <c r="AB70" s="16"/>
      <c r="AC70" s="16"/>
      <c r="AD70" s="16"/>
      <c r="AE70" s="16"/>
      <c r="AG70" s="17"/>
      <c r="AH70" s="16"/>
      <c r="AI70" s="16"/>
      <c r="AJ70" s="16"/>
      <c r="AK70" s="16"/>
      <c r="AL70" s="16"/>
      <c r="AM70" s="16"/>
      <c r="AN70" s="16"/>
      <c r="AO70" s="17"/>
      <c r="AP70" s="16"/>
      <c r="AQ70" s="17"/>
      <c r="AR70" s="16"/>
    </row>
    <row r="71">
      <c r="A71" s="13" t="s">
        <v>170</v>
      </c>
      <c r="B71" s="14" t="s">
        <v>171</v>
      </c>
      <c r="D71" s="16">
        <v>1.28</v>
      </c>
      <c r="E71" s="16">
        <v>0.06</v>
      </c>
      <c r="F71" s="16">
        <v>0.19</v>
      </c>
      <c r="G71" s="16"/>
      <c r="H71" s="96"/>
      <c r="I71" s="97"/>
      <c r="J71" s="16"/>
      <c r="K71" s="16"/>
      <c r="L71" s="16"/>
      <c r="M71" s="16"/>
      <c r="N71" s="16"/>
      <c r="O71" s="16"/>
      <c r="Q71" s="17"/>
      <c r="R71" s="16"/>
      <c r="S71" s="16"/>
      <c r="T71" s="16"/>
      <c r="U71" s="16"/>
      <c r="V71" s="16"/>
      <c r="W71" s="16"/>
      <c r="Y71" s="17"/>
      <c r="Z71" s="16"/>
      <c r="AA71" s="16"/>
      <c r="AB71" s="16"/>
      <c r="AC71" s="16"/>
      <c r="AD71" s="16"/>
      <c r="AE71" s="16"/>
      <c r="AG71" s="17"/>
      <c r="AH71" s="16"/>
      <c r="AI71" s="16"/>
      <c r="AJ71" s="16"/>
      <c r="AK71" s="16"/>
      <c r="AL71" s="16"/>
      <c r="AM71" s="16"/>
      <c r="AN71" s="16"/>
      <c r="AO71" s="17"/>
      <c r="AP71" s="16"/>
      <c r="AQ71" s="17"/>
      <c r="AR71" s="16"/>
    </row>
    <row r="72">
      <c r="A72" s="13" t="s">
        <v>172</v>
      </c>
      <c r="B72" s="19" t="s">
        <v>173</v>
      </c>
      <c r="D72" s="16">
        <v>0.96</v>
      </c>
      <c r="E72" s="16">
        <v>0.06</v>
      </c>
      <c r="F72" s="16">
        <v>0.09</v>
      </c>
      <c r="G72" s="16"/>
      <c r="H72" s="96"/>
      <c r="I72" s="97"/>
      <c r="J72" s="16"/>
      <c r="K72" s="16"/>
      <c r="L72" s="16"/>
      <c r="M72" s="16"/>
      <c r="N72" s="16"/>
      <c r="O72" s="16"/>
      <c r="Q72" s="17"/>
      <c r="R72" s="16"/>
      <c r="S72" s="16"/>
      <c r="T72" s="16"/>
      <c r="U72" s="16"/>
      <c r="V72" s="16"/>
      <c r="W72" s="16"/>
      <c r="Y72" s="17"/>
      <c r="Z72" s="16"/>
      <c r="AA72" s="16"/>
      <c r="AB72" s="16"/>
      <c r="AC72" s="16"/>
      <c r="AD72" s="16"/>
      <c r="AE72" s="16"/>
      <c r="AG72" s="17"/>
      <c r="AH72" s="16"/>
      <c r="AI72" s="16"/>
      <c r="AJ72" s="16"/>
      <c r="AK72" s="16"/>
      <c r="AL72" s="16"/>
      <c r="AM72" s="16"/>
      <c r="AN72" s="16"/>
      <c r="AO72" s="17"/>
      <c r="AP72" s="16"/>
      <c r="AQ72" s="17"/>
      <c r="AR72" s="16"/>
    </row>
    <row r="73">
      <c r="A73" s="13" t="s">
        <v>174</v>
      </c>
      <c r="B73" s="14" t="s">
        <v>175</v>
      </c>
      <c r="D73" s="16">
        <v>1.16</v>
      </c>
      <c r="E73" s="16">
        <v>0.04</v>
      </c>
      <c r="F73" s="16">
        <v>0.27</v>
      </c>
      <c r="G73" s="16"/>
      <c r="H73" s="96"/>
      <c r="I73" s="97"/>
      <c r="J73" s="16"/>
      <c r="K73" s="16"/>
      <c r="L73" s="16"/>
      <c r="M73" s="16"/>
      <c r="N73" s="16"/>
      <c r="O73" s="16"/>
      <c r="Q73" s="17"/>
      <c r="R73" s="16"/>
      <c r="S73" s="16"/>
      <c r="T73" s="16"/>
      <c r="U73" s="16"/>
      <c r="V73" s="16"/>
      <c r="W73" s="16"/>
      <c r="Y73" s="17"/>
      <c r="Z73" s="16"/>
      <c r="AA73" s="16"/>
      <c r="AB73" s="16"/>
      <c r="AC73" s="16"/>
      <c r="AD73" s="16"/>
      <c r="AE73" s="16"/>
      <c r="AG73" s="17"/>
      <c r="AH73" s="16"/>
      <c r="AI73" s="16"/>
      <c r="AJ73" s="16"/>
      <c r="AK73" s="16"/>
      <c r="AL73" s="16"/>
      <c r="AM73" s="16"/>
      <c r="AN73" s="16"/>
      <c r="AO73" s="17"/>
      <c r="AP73" s="16"/>
      <c r="AQ73" s="17"/>
      <c r="AR73" s="16"/>
    </row>
    <row r="74">
      <c r="A74" s="13" t="s">
        <v>176</v>
      </c>
      <c r="B74" s="14" t="s">
        <v>177</v>
      </c>
      <c r="D74" s="16">
        <v>0.02</v>
      </c>
      <c r="E74" s="16">
        <v>0.0</v>
      </c>
      <c r="F74" s="16">
        <v>0.0</v>
      </c>
      <c r="G74" s="16"/>
      <c r="H74" s="96"/>
      <c r="I74" s="97"/>
      <c r="J74" s="16"/>
      <c r="K74" s="16"/>
      <c r="L74" s="16"/>
      <c r="M74" s="16"/>
      <c r="N74" s="16"/>
      <c r="O74" s="16"/>
      <c r="Q74" s="17"/>
      <c r="R74" s="16"/>
      <c r="S74" s="16"/>
      <c r="T74" s="16"/>
      <c r="U74" s="16"/>
      <c r="V74" s="16"/>
      <c r="W74" s="16"/>
      <c r="Y74" s="17"/>
      <c r="Z74" s="16"/>
      <c r="AA74" s="16"/>
      <c r="AB74" s="16"/>
      <c r="AC74" s="16"/>
      <c r="AD74" s="16"/>
      <c r="AE74" s="16"/>
      <c r="AG74" s="17"/>
      <c r="AH74" s="16"/>
      <c r="AI74" s="16"/>
      <c r="AJ74" s="16"/>
      <c r="AK74" s="16"/>
      <c r="AL74" s="16"/>
      <c r="AM74" s="16"/>
      <c r="AN74" s="16"/>
      <c r="AO74" s="17"/>
      <c r="AP74" s="16"/>
      <c r="AQ74" s="17"/>
      <c r="AR74" s="16"/>
    </row>
    <row r="75">
      <c r="A75" s="13" t="s">
        <v>178</v>
      </c>
      <c r="B75" s="14" t="s">
        <v>179</v>
      </c>
      <c r="D75" s="16">
        <v>0.03</v>
      </c>
      <c r="E75" s="16">
        <v>0.0</v>
      </c>
      <c r="F75" s="16">
        <v>0.0</v>
      </c>
      <c r="G75" s="16"/>
      <c r="H75" s="96"/>
      <c r="I75" s="97"/>
      <c r="J75" s="16"/>
      <c r="K75" s="16"/>
      <c r="L75" s="16"/>
      <c r="M75" s="16"/>
      <c r="N75" s="16"/>
      <c r="O75" s="16"/>
      <c r="Q75" s="17"/>
      <c r="R75" s="16"/>
      <c r="S75" s="16"/>
      <c r="T75" s="16"/>
      <c r="U75" s="16"/>
      <c r="V75" s="16"/>
      <c r="W75" s="16"/>
      <c r="Y75" s="17"/>
      <c r="Z75" s="16"/>
      <c r="AA75" s="16"/>
      <c r="AB75" s="16"/>
      <c r="AC75" s="16"/>
      <c r="AD75" s="16"/>
      <c r="AE75" s="16"/>
      <c r="AG75" s="17"/>
      <c r="AH75" s="16"/>
      <c r="AI75" s="16"/>
      <c r="AJ75" s="16"/>
      <c r="AK75" s="16"/>
      <c r="AL75" s="16"/>
      <c r="AM75" s="16"/>
      <c r="AN75" s="16"/>
      <c r="AO75" s="17"/>
      <c r="AP75" s="16"/>
      <c r="AQ75" s="17"/>
      <c r="AR75" s="16"/>
    </row>
    <row r="76">
      <c r="A76" s="13" t="s">
        <v>180</v>
      </c>
      <c r="B76" s="14" t="s">
        <v>181</v>
      </c>
      <c r="D76" s="16">
        <v>0.0</v>
      </c>
      <c r="E76" s="16">
        <v>0.0</v>
      </c>
      <c r="F76" s="16">
        <v>0.0</v>
      </c>
      <c r="G76" s="16"/>
      <c r="H76" s="96"/>
      <c r="I76" s="97"/>
      <c r="J76" s="16"/>
      <c r="K76" s="16"/>
      <c r="L76" s="16"/>
      <c r="M76" s="16"/>
      <c r="N76" s="16"/>
      <c r="O76" s="16"/>
      <c r="Q76" s="17"/>
      <c r="R76" s="16"/>
      <c r="S76" s="16"/>
      <c r="T76" s="16"/>
      <c r="U76" s="16"/>
      <c r="V76" s="16"/>
      <c r="W76" s="16"/>
      <c r="Y76" s="17"/>
      <c r="Z76" s="16"/>
      <c r="AA76" s="16"/>
      <c r="AB76" s="16"/>
      <c r="AC76" s="16"/>
      <c r="AD76" s="16"/>
      <c r="AE76" s="16"/>
      <c r="AG76" s="17"/>
      <c r="AH76" s="16"/>
      <c r="AI76" s="16"/>
      <c r="AJ76" s="16"/>
      <c r="AK76" s="16"/>
      <c r="AL76" s="16"/>
      <c r="AM76" s="16"/>
      <c r="AN76" s="16"/>
      <c r="AO76" s="17"/>
      <c r="AP76" s="16"/>
      <c r="AQ76" s="17"/>
      <c r="AR76" s="16"/>
    </row>
    <row r="77">
      <c r="A77" s="13" t="s">
        <v>182</v>
      </c>
      <c r="B77" s="14" t="s">
        <v>183</v>
      </c>
      <c r="D77" s="16">
        <v>0.62</v>
      </c>
      <c r="E77" s="16">
        <v>0.01</v>
      </c>
      <c r="F77" s="16">
        <v>0.05</v>
      </c>
      <c r="G77" s="16"/>
      <c r="H77" s="96"/>
      <c r="I77" s="97"/>
      <c r="J77" s="16"/>
      <c r="K77" s="16"/>
      <c r="L77" s="16"/>
      <c r="M77" s="16"/>
      <c r="N77" s="16"/>
      <c r="O77" s="16"/>
      <c r="Q77" s="17"/>
      <c r="R77" s="16"/>
      <c r="S77" s="16"/>
      <c r="T77" s="16"/>
      <c r="U77" s="16"/>
      <c r="V77" s="16"/>
      <c r="W77" s="16"/>
      <c r="Y77" s="17"/>
      <c r="Z77" s="16"/>
      <c r="AA77" s="16"/>
      <c r="AB77" s="16"/>
      <c r="AC77" s="16"/>
      <c r="AD77" s="16"/>
      <c r="AE77" s="16"/>
      <c r="AG77" s="17"/>
      <c r="AH77" s="16"/>
      <c r="AI77" s="16"/>
      <c r="AJ77" s="16"/>
      <c r="AK77" s="16"/>
      <c r="AL77" s="16"/>
      <c r="AM77" s="16"/>
      <c r="AN77" s="16"/>
      <c r="AO77" s="17"/>
      <c r="AP77" s="16"/>
      <c r="AQ77" s="17"/>
      <c r="AR77" s="16"/>
    </row>
    <row r="78">
      <c r="A78" s="13" t="s">
        <v>184</v>
      </c>
      <c r="B78" s="14" t="s">
        <v>185</v>
      </c>
      <c r="D78" s="16">
        <v>2.24</v>
      </c>
      <c r="E78" s="16">
        <v>0.05</v>
      </c>
      <c r="F78" s="16">
        <v>0.19</v>
      </c>
      <c r="G78" s="16"/>
      <c r="H78" s="96"/>
      <c r="I78" s="97"/>
      <c r="J78" s="16"/>
      <c r="K78" s="16"/>
      <c r="L78" s="16"/>
      <c r="M78" s="16"/>
      <c r="N78" s="16"/>
      <c r="O78" s="16"/>
      <c r="Q78" s="17"/>
      <c r="R78" s="16"/>
      <c r="S78" s="16"/>
      <c r="T78" s="16"/>
      <c r="U78" s="16"/>
      <c r="V78" s="16"/>
      <c r="W78" s="16"/>
      <c r="Y78" s="17"/>
      <c r="Z78" s="16"/>
      <c r="AA78" s="16"/>
      <c r="AB78" s="16"/>
      <c r="AC78" s="16"/>
      <c r="AD78" s="16"/>
      <c r="AE78" s="16"/>
      <c r="AG78" s="17"/>
      <c r="AH78" s="16"/>
      <c r="AI78" s="16"/>
      <c r="AJ78" s="16"/>
      <c r="AK78" s="16"/>
      <c r="AL78" s="16"/>
      <c r="AM78" s="16"/>
      <c r="AN78" s="16"/>
      <c r="AO78" s="17"/>
      <c r="AP78" s="16"/>
      <c r="AQ78" s="17"/>
      <c r="AR78" s="16"/>
    </row>
    <row r="79">
      <c r="A79" s="13" t="s">
        <v>186</v>
      </c>
      <c r="B79" s="14" t="s">
        <v>187</v>
      </c>
      <c r="D79" s="16">
        <v>6.8</v>
      </c>
      <c r="E79" s="16">
        <v>0.29</v>
      </c>
      <c r="F79" s="16">
        <v>2.06</v>
      </c>
      <c r="G79" s="16"/>
      <c r="H79" s="96"/>
      <c r="I79" s="97"/>
      <c r="J79" s="16"/>
      <c r="K79" s="16"/>
      <c r="L79" s="16"/>
      <c r="M79" s="16"/>
      <c r="N79" s="16"/>
      <c r="O79" s="16"/>
      <c r="Q79" s="17"/>
      <c r="R79" s="16"/>
      <c r="S79" s="16"/>
      <c r="T79" s="16"/>
      <c r="U79" s="16"/>
      <c r="V79" s="16"/>
      <c r="W79" s="16"/>
      <c r="Y79" s="17"/>
      <c r="Z79" s="16"/>
      <c r="AA79" s="16"/>
      <c r="AB79" s="16"/>
      <c r="AC79" s="16"/>
      <c r="AD79" s="16"/>
      <c r="AE79" s="16"/>
      <c r="AG79" s="17"/>
      <c r="AH79" s="16"/>
      <c r="AI79" s="16"/>
      <c r="AJ79" s="16"/>
      <c r="AK79" s="16"/>
      <c r="AL79" s="16"/>
      <c r="AM79" s="16"/>
      <c r="AN79" s="16"/>
      <c r="AO79" s="17"/>
      <c r="AP79" s="16"/>
      <c r="AQ79" s="17"/>
      <c r="AR79" s="16"/>
    </row>
    <row r="80">
      <c r="A80" s="13" t="s">
        <v>188</v>
      </c>
      <c r="B80" s="14" t="s">
        <v>189</v>
      </c>
      <c r="D80" s="16">
        <v>1.68</v>
      </c>
      <c r="E80" s="16">
        <v>0.08</v>
      </c>
      <c r="F80" s="16">
        <v>0.31</v>
      </c>
      <c r="G80" s="16"/>
      <c r="H80" s="96"/>
      <c r="I80" s="97"/>
      <c r="J80" s="16"/>
      <c r="K80" s="16"/>
      <c r="L80" s="16"/>
      <c r="M80" s="16"/>
      <c r="N80" s="16"/>
      <c r="O80" s="16"/>
      <c r="Q80" s="17"/>
      <c r="R80" s="16"/>
      <c r="S80" s="16"/>
      <c r="T80" s="16"/>
      <c r="U80" s="16"/>
      <c r="V80" s="16"/>
      <c r="W80" s="16"/>
      <c r="Y80" s="17"/>
      <c r="Z80" s="16"/>
      <c r="AA80" s="16"/>
      <c r="AB80" s="16"/>
      <c r="AC80" s="16"/>
      <c r="AD80" s="16"/>
      <c r="AE80" s="16"/>
      <c r="AG80" s="17"/>
      <c r="AH80" s="16"/>
      <c r="AI80" s="16"/>
      <c r="AJ80" s="16"/>
      <c r="AK80" s="16"/>
      <c r="AL80" s="16"/>
      <c r="AM80" s="16"/>
      <c r="AN80" s="16"/>
      <c r="AO80" s="17"/>
      <c r="AP80" s="16"/>
      <c r="AQ80" s="17"/>
      <c r="AR80" s="16"/>
    </row>
    <row r="81">
      <c r="A81" s="13" t="s">
        <v>190</v>
      </c>
      <c r="B81" s="14" t="s">
        <v>191</v>
      </c>
      <c r="D81" s="16">
        <v>0.09</v>
      </c>
      <c r="E81" s="16">
        <v>0.01</v>
      </c>
      <c r="F81" s="16">
        <v>0.02</v>
      </c>
      <c r="G81" s="16"/>
      <c r="H81" s="96"/>
      <c r="I81" s="97"/>
      <c r="J81" s="16"/>
      <c r="K81" s="16"/>
      <c r="L81" s="16"/>
      <c r="M81" s="16"/>
      <c r="N81" s="16"/>
      <c r="O81" s="16"/>
      <c r="Q81" s="17"/>
      <c r="R81" s="16"/>
      <c r="S81" s="16"/>
      <c r="T81" s="16"/>
      <c r="U81" s="16"/>
      <c r="V81" s="16"/>
      <c r="W81" s="16"/>
      <c r="Y81" s="17"/>
      <c r="Z81" s="16"/>
      <c r="AA81" s="16"/>
      <c r="AB81" s="16"/>
      <c r="AC81" s="16"/>
      <c r="AD81" s="16"/>
      <c r="AE81" s="16"/>
      <c r="AG81" s="17"/>
      <c r="AH81" s="16"/>
      <c r="AI81" s="16"/>
      <c r="AJ81" s="16"/>
      <c r="AK81" s="16"/>
      <c r="AL81" s="16"/>
      <c r="AM81" s="16"/>
      <c r="AN81" s="16"/>
      <c r="AO81" s="17"/>
      <c r="AP81" s="16"/>
      <c r="AQ81" s="17"/>
      <c r="AR81" s="16"/>
    </row>
    <row r="82">
      <c r="A82" s="13" t="s">
        <v>192</v>
      </c>
      <c r="B82" s="14" t="s">
        <v>193</v>
      </c>
      <c r="D82" s="16">
        <v>0.09</v>
      </c>
      <c r="E82" s="16">
        <v>0.0</v>
      </c>
      <c r="F82" s="16">
        <v>0.01</v>
      </c>
      <c r="G82" s="16"/>
      <c r="H82" s="96"/>
      <c r="I82" s="97"/>
      <c r="J82" s="16"/>
      <c r="K82" s="16"/>
      <c r="L82" s="16"/>
      <c r="M82" s="16"/>
      <c r="N82" s="16"/>
      <c r="O82" s="16"/>
      <c r="Q82" s="17"/>
      <c r="R82" s="16"/>
      <c r="S82" s="16"/>
      <c r="T82" s="16"/>
      <c r="U82" s="16"/>
      <c r="V82" s="16"/>
      <c r="W82" s="16"/>
      <c r="Y82" s="17"/>
      <c r="Z82" s="16"/>
      <c r="AA82" s="16"/>
      <c r="AB82" s="16"/>
      <c r="AC82" s="16"/>
      <c r="AD82" s="16"/>
      <c r="AE82" s="16"/>
      <c r="AG82" s="17"/>
      <c r="AH82" s="16"/>
      <c r="AI82" s="16"/>
      <c r="AJ82" s="16"/>
      <c r="AK82" s="16"/>
      <c r="AL82" s="16"/>
      <c r="AM82" s="16"/>
      <c r="AN82" s="16"/>
      <c r="AO82" s="17"/>
      <c r="AP82" s="16"/>
      <c r="AQ82" s="17"/>
      <c r="AR82" s="16"/>
    </row>
    <row r="83">
      <c r="A83" s="13" t="s">
        <v>194</v>
      </c>
      <c r="B83" s="14" t="s">
        <v>195</v>
      </c>
      <c r="D83" s="16">
        <v>31.46</v>
      </c>
      <c r="E83" s="16">
        <v>1.57</v>
      </c>
      <c r="F83" s="16">
        <v>6.46</v>
      </c>
      <c r="G83" s="16"/>
      <c r="H83" s="96"/>
      <c r="I83" s="97"/>
      <c r="J83" s="16"/>
      <c r="K83" s="16"/>
      <c r="L83" s="16"/>
      <c r="M83" s="16"/>
      <c r="N83" s="16"/>
      <c r="O83" s="16"/>
      <c r="Q83" s="17"/>
      <c r="R83" s="16"/>
      <c r="S83" s="16"/>
      <c r="T83" s="16"/>
      <c r="U83" s="16"/>
      <c r="V83" s="16"/>
      <c r="W83" s="16"/>
      <c r="Y83" s="17"/>
      <c r="Z83" s="16"/>
      <c r="AA83" s="16"/>
      <c r="AB83" s="16"/>
      <c r="AC83" s="16"/>
      <c r="AD83" s="16"/>
      <c r="AE83" s="16"/>
      <c r="AG83" s="17"/>
      <c r="AH83" s="16"/>
      <c r="AI83" s="16"/>
      <c r="AJ83" s="16"/>
      <c r="AK83" s="16"/>
      <c r="AL83" s="16"/>
      <c r="AM83" s="16"/>
      <c r="AN83" s="16"/>
      <c r="AO83" s="17"/>
      <c r="AP83" s="16"/>
      <c r="AQ83" s="17"/>
      <c r="AR83" s="16"/>
    </row>
    <row r="84">
      <c r="A84" s="13" t="s">
        <v>196</v>
      </c>
      <c r="B84" s="19" t="s">
        <v>197</v>
      </c>
      <c r="D84" s="16">
        <v>1.94</v>
      </c>
      <c r="E84" s="16">
        <v>0.08</v>
      </c>
      <c r="F84" s="16">
        <v>0.32</v>
      </c>
      <c r="G84" s="16"/>
      <c r="H84" s="96"/>
      <c r="I84" s="97"/>
      <c r="J84" s="16"/>
      <c r="K84" s="16"/>
      <c r="L84" s="16"/>
      <c r="M84" s="16"/>
      <c r="N84" s="16"/>
      <c r="O84" s="16"/>
      <c r="Q84" s="17"/>
      <c r="R84" s="16"/>
      <c r="S84" s="16"/>
      <c r="T84" s="16"/>
      <c r="U84" s="16"/>
      <c r="V84" s="16"/>
      <c r="W84" s="16"/>
      <c r="Y84" s="17"/>
      <c r="Z84" s="16"/>
      <c r="AA84" s="16"/>
      <c r="AB84" s="16"/>
      <c r="AC84" s="16"/>
      <c r="AD84" s="16"/>
      <c r="AE84" s="16"/>
      <c r="AG84" s="17"/>
      <c r="AH84" s="16"/>
      <c r="AI84" s="16"/>
      <c r="AJ84" s="16"/>
      <c r="AK84" s="16"/>
      <c r="AL84" s="16"/>
      <c r="AM84" s="16"/>
      <c r="AN84" s="16"/>
      <c r="AO84" s="17"/>
      <c r="AP84" s="16"/>
      <c r="AQ84" s="17"/>
      <c r="AR84" s="16"/>
    </row>
    <row r="85">
      <c r="A85" s="13" t="s">
        <v>198</v>
      </c>
      <c r="B85" s="14" t="s">
        <v>199</v>
      </c>
      <c r="D85" s="16">
        <v>0.07</v>
      </c>
      <c r="E85" s="16">
        <v>0.01</v>
      </c>
      <c r="F85" s="16">
        <v>0.02</v>
      </c>
      <c r="G85" s="16"/>
      <c r="H85" s="96"/>
      <c r="I85" s="97"/>
      <c r="J85" s="16"/>
      <c r="K85" s="16"/>
      <c r="L85" s="16"/>
      <c r="M85" s="16"/>
      <c r="N85" s="16"/>
      <c r="O85" s="16"/>
      <c r="Q85" s="17"/>
      <c r="R85" s="16"/>
      <c r="S85" s="16"/>
      <c r="T85" s="16"/>
      <c r="U85" s="16"/>
      <c r="V85" s="16"/>
      <c r="W85" s="16"/>
      <c r="Y85" s="17"/>
      <c r="Z85" s="16"/>
      <c r="AA85" s="16"/>
      <c r="AB85" s="16"/>
      <c r="AC85" s="16"/>
      <c r="AD85" s="16"/>
      <c r="AE85" s="16"/>
      <c r="AG85" s="17"/>
      <c r="AH85" s="16"/>
      <c r="AI85" s="16"/>
      <c r="AJ85" s="16"/>
      <c r="AK85" s="16"/>
      <c r="AL85" s="16"/>
      <c r="AM85" s="16"/>
      <c r="AN85" s="16"/>
      <c r="AO85" s="17"/>
      <c r="AP85" s="16"/>
      <c r="AQ85" s="17"/>
      <c r="AR85" s="16"/>
    </row>
    <row r="86">
      <c r="A86" s="13" t="s">
        <v>200</v>
      </c>
      <c r="B86" s="14" t="s">
        <v>201</v>
      </c>
      <c r="D86" s="16">
        <v>4.76</v>
      </c>
      <c r="E86" s="16">
        <v>0.18</v>
      </c>
      <c r="F86" s="16">
        <v>0.86</v>
      </c>
      <c r="G86" s="16"/>
      <c r="H86" s="96"/>
      <c r="I86" s="97"/>
      <c r="J86" s="16"/>
      <c r="K86" s="16"/>
      <c r="L86" s="16"/>
      <c r="M86" s="16"/>
      <c r="N86" s="16"/>
      <c r="O86" s="16"/>
      <c r="Q86" s="17"/>
      <c r="R86" s="16"/>
      <c r="S86" s="16"/>
      <c r="T86" s="16"/>
      <c r="U86" s="16"/>
      <c r="V86" s="16"/>
      <c r="W86" s="16"/>
      <c r="Y86" s="17"/>
      <c r="Z86" s="16"/>
      <c r="AA86" s="16"/>
      <c r="AB86" s="16"/>
      <c r="AC86" s="16"/>
      <c r="AD86" s="16"/>
      <c r="AE86" s="16"/>
      <c r="AG86" s="17"/>
      <c r="AH86" s="16"/>
      <c r="AI86" s="16"/>
      <c r="AJ86" s="16"/>
      <c r="AK86" s="16"/>
      <c r="AL86" s="16"/>
      <c r="AM86" s="16"/>
      <c r="AN86" s="16"/>
      <c r="AO86" s="17"/>
      <c r="AP86" s="16"/>
      <c r="AQ86" s="17"/>
      <c r="AR86" s="16"/>
    </row>
    <row r="87">
      <c r="A87" s="13" t="s">
        <v>202</v>
      </c>
      <c r="B87" s="14" t="s">
        <v>203</v>
      </c>
      <c r="D87" s="16">
        <v>0.41</v>
      </c>
      <c r="E87" s="16">
        <v>0.04</v>
      </c>
      <c r="F87" s="16">
        <v>0.08</v>
      </c>
      <c r="G87" s="16"/>
      <c r="H87" s="96"/>
      <c r="I87" s="97"/>
      <c r="J87" s="16"/>
      <c r="K87" s="16"/>
      <c r="L87" s="16"/>
      <c r="M87" s="16"/>
      <c r="N87" s="16"/>
      <c r="O87" s="16"/>
      <c r="Q87" s="17"/>
      <c r="R87" s="16"/>
      <c r="S87" s="16"/>
      <c r="T87" s="16"/>
      <c r="U87" s="16"/>
      <c r="V87" s="16"/>
      <c r="W87" s="16"/>
      <c r="Y87" s="17"/>
      <c r="Z87" s="16"/>
      <c r="AA87" s="16"/>
      <c r="AB87" s="16"/>
      <c r="AC87" s="16"/>
      <c r="AD87" s="16"/>
      <c r="AE87" s="16"/>
      <c r="AG87" s="17"/>
      <c r="AH87" s="16"/>
      <c r="AI87" s="16"/>
      <c r="AJ87" s="16"/>
      <c r="AK87" s="16"/>
      <c r="AL87" s="16"/>
      <c r="AM87" s="16"/>
      <c r="AN87" s="16"/>
      <c r="AO87" s="17"/>
      <c r="AP87" s="16"/>
      <c r="AQ87" s="17"/>
      <c r="AR87" s="16"/>
    </row>
    <row r="88">
      <c r="A88" s="13" t="s">
        <v>204</v>
      </c>
      <c r="B88" s="14" t="s">
        <v>205</v>
      </c>
      <c r="D88" s="16">
        <v>0.09</v>
      </c>
      <c r="E88" s="16">
        <v>0.0</v>
      </c>
      <c r="F88" s="16">
        <v>0.01</v>
      </c>
      <c r="G88" s="16"/>
      <c r="H88" s="96"/>
      <c r="I88" s="97"/>
      <c r="J88" s="16"/>
      <c r="K88" s="16"/>
      <c r="L88" s="16"/>
      <c r="M88" s="16"/>
      <c r="N88" s="16"/>
      <c r="O88" s="16"/>
      <c r="Q88" s="17"/>
      <c r="R88" s="16"/>
      <c r="S88" s="16"/>
      <c r="T88" s="16"/>
      <c r="U88" s="16"/>
      <c r="V88" s="16"/>
      <c r="W88" s="16"/>
      <c r="Y88" s="17"/>
      <c r="Z88" s="16"/>
      <c r="AA88" s="16"/>
      <c r="AB88" s="16"/>
      <c r="AC88" s="16"/>
      <c r="AD88" s="16"/>
      <c r="AE88" s="16"/>
      <c r="AG88" s="17"/>
      <c r="AH88" s="16"/>
      <c r="AI88" s="16"/>
      <c r="AJ88" s="16"/>
      <c r="AK88" s="16"/>
      <c r="AL88" s="16"/>
      <c r="AM88" s="16"/>
      <c r="AN88" s="16"/>
      <c r="AO88" s="17"/>
      <c r="AP88" s="16"/>
      <c r="AQ88" s="17"/>
      <c r="AR88" s="16"/>
    </row>
    <row r="89">
      <c r="A89" s="13" t="s">
        <v>206</v>
      </c>
      <c r="B89" s="14" t="s">
        <v>207</v>
      </c>
      <c r="D89" s="16">
        <v>1.93</v>
      </c>
      <c r="E89" s="16">
        <v>0.09</v>
      </c>
      <c r="F89" s="16">
        <v>0.22</v>
      </c>
      <c r="G89" s="16"/>
      <c r="H89" s="96"/>
      <c r="I89" s="97"/>
      <c r="J89" s="16"/>
      <c r="K89" s="16"/>
      <c r="L89" s="16"/>
      <c r="M89" s="16"/>
      <c r="N89" s="16"/>
      <c r="O89" s="16"/>
      <c r="Q89" s="17"/>
      <c r="R89" s="16"/>
      <c r="S89" s="16"/>
      <c r="T89" s="16"/>
      <c r="U89" s="16"/>
      <c r="V89" s="16"/>
      <c r="W89" s="16"/>
      <c r="Y89" s="17"/>
      <c r="Z89" s="16"/>
      <c r="AA89" s="16"/>
      <c r="AB89" s="16"/>
      <c r="AC89" s="16"/>
      <c r="AD89" s="16"/>
      <c r="AE89" s="16"/>
      <c r="AG89" s="17"/>
      <c r="AH89" s="16"/>
      <c r="AI89" s="16"/>
      <c r="AJ89" s="16"/>
      <c r="AK89" s="16"/>
      <c r="AL89" s="16"/>
      <c r="AM89" s="16"/>
      <c r="AN89" s="16"/>
      <c r="AO89" s="17"/>
      <c r="AP89" s="16"/>
      <c r="AQ89" s="17"/>
      <c r="AR89" s="16"/>
    </row>
    <row r="90">
      <c r="A90" s="13" t="s">
        <v>208</v>
      </c>
      <c r="B90" s="14" t="s">
        <v>209</v>
      </c>
      <c r="D90" s="16">
        <v>2.38</v>
      </c>
      <c r="E90" s="16">
        <v>0.38</v>
      </c>
      <c r="F90" s="16">
        <v>0.42</v>
      </c>
      <c r="G90" s="16"/>
      <c r="H90" s="96"/>
      <c r="I90" s="97"/>
      <c r="J90" s="16"/>
      <c r="K90" s="16"/>
      <c r="L90" s="16"/>
      <c r="M90" s="16"/>
      <c r="N90" s="16"/>
      <c r="O90" s="16"/>
      <c r="Q90" s="17"/>
      <c r="R90" s="16"/>
      <c r="S90" s="16"/>
      <c r="T90" s="16"/>
      <c r="U90" s="16"/>
      <c r="V90" s="16"/>
      <c r="W90" s="16"/>
      <c r="Y90" s="17"/>
      <c r="Z90" s="16"/>
      <c r="AA90" s="16"/>
      <c r="AB90" s="16"/>
      <c r="AC90" s="16"/>
      <c r="AD90" s="16"/>
      <c r="AE90" s="16"/>
      <c r="AG90" s="17"/>
      <c r="AH90" s="16"/>
      <c r="AI90" s="16"/>
      <c r="AJ90" s="16"/>
      <c r="AK90" s="16"/>
      <c r="AL90" s="16"/>
      <c r="AM90" s="16"/>
      <c r="AN90" s="16"/>
      <c r="AO90" s="17"/>
      <c r="AP90" s="16"/>
      <c r="AQ90" s="17"/>
      <c r="AR90" s="16"/>
    </row>
    <row r="91">
      <c r="A91" s="13" t="s">
        <v>210</v>
      </c>
      <c r="B91" s="14" t="s">
        <v>211</v>
      </c>
      <c r="D91" s="16">
        <v>0.23</v>
      </c>
      <c r="E91" s="16">
        <v>0.02</v>
      </c>
      <c r="F91" s="16">
        <v>0.03</v>
      </c>
      <c r="G91" s="16"/>
      <c r="H91" s="96"/>
      <c r="I91" s="97"/>
      <c r="J91" s="16"/>
      <c r="K91" s="16"/>
      <c r="L91" s="16"/>
      <c r="M91" s="16"/>
      <c r="N91" s="16"/>
      <c r="O91" s="16"/>
      <c r="Q91" s="17"/>
      <c r="R91" s="16"/>
      <c r="S91" s="16"/>
      <c r="T91" s="16"/>
      <c r="U91" s="16"/>
      <c r="V91" s="16"/>
      <c r="W91" s="16"/>
      <c r="Y91" s="17"/>
      <c r="Z91" s="16"/>
      <c r="AA91" s="16"/>
      <c r="AB91" s="16"/>
      <c r="AC91" s="16"/>
      <c r="AD91" s="16"/>
      <c r="AE91" s="16"/>
      <c r="AG91" s="17"/>
      <c r="AH91" s="16"/>
      <c r="AI91" s="16"/>
      <c r="AJ91" s="16"/>
      <c r="AK91" s="16"/>
      <c r="AL91" s="16"/>
      <c r="AM91" s="16"/>
      <c r="AN91" s="16"/>
      <c r="AO91" s="17"/>
      <c r="AP91" s="16"/>
      <c r="AQ91" s="17"/>
      <c r="AR91" s="16"/>
    </row>
    <row r="92">
      <c r="A92" s="13" t="s">
        <v>212</v>
      </c>
      <c r="B92" s="14" t="s">
        <v>213</v>
      </c>
      <c r="D92" s="16">
        <v>1.03</v>
      </c>
      <c r="E92" s="16">
        <v>0.06</v>
      </c>
      <c r="F92" s="16">
        <v>0.17</v>
      </c>
      <c r="G92" s="16"/>
      <c r="H92" s="96"/>
      <c r="I92" s="97"/>
      <c r="J92" s="16"/>
      <c r="K92" s="16"/>
      <c r="L92" s="16"/>
      <c r="M92" s="16"/>
      <c r="N92" s="16"/>
      <c r="O92" s="16"/>
      <c r="Q92" s="17"/>
      <c r="R92" s="16"/>
      <c r="S92" s="16"/>
      <c r="T92" s="16"/>
      <c r="U92" s="16"/>
      <c r="V92" s="16"/>
      <c r="W92" s="16"/>
      <c r="Y92" s="17"/>
      <c r="Z92" s="16"/>
      <c r="AA92" s="16"/>
      <c r="AB92" s="16"/>
      <c r="AC92" s="16"/>
      <c r="AD92" s="16"/>
      <c r="AE92" s="16"/>
      <c r="AG92" s="17"/>
      <c r="AH92" s="16"/>
      <c r="AI92" s="16"/>
      <c r="AJ92" s="16"/>
      <c r="AK92" s="16"/>
      <c r="AL92" s="16"/>
      <c r="AM92" s="16"/>
      <c r="AN92" s="16"/>
      <c r="AO92" s="17"/>
      <c r="AP92" s="16"/>
      <c r="AQ92" s="17"/>
      <c r="AR92" s="16"/>
    </row>
    <row r="93">
      <c r="A93" s="13" t="s">
        <v>214</v>
      </c>
      <c r="B93" s="14" t="s">
        <v>215</v>
      </c>
      <c r="D93" s="16">
        <v>15.17</v>
      </c>
      <c r="E93" s="16">
        <v>0.4</v>
      </c>
      <c r="F93" s="16">
        <v>1.79</v>
      </c>
      <c r="G93" s="16"/>
      <c r="H93" s="96"/>
      <c r="I93" s="97"/>
      <c r="J93" s="16"/>
      <c r="K93" s="16"/>
      <c r="L93" s="16"/>
      <c r="M93" s="16"/>
      <c r="N93" s="16"/>
      <c r="O93" s="16"/>
      <c r="Q93" s="17"/>
      <c r="R93" s="16"/>
      <c r="S93" s="16"/>
      <c r="T93" s="16"/>
      <c r="U93" s="16"/>
      <c r="V93" s="16"/>
      <c r="W93" s="16"/>
      <c r="Y93" s="17"/>
      <c r="Z93" s="16"/>
      <c r="AA93" s="16"/>
      <c r="AB93" s="16"/>
      <c r="AC93" s="16"/>
      <c r="AD93" s="16"/>
      <c r="AE93" s="16"/>
      <c r="AG93" s="17"/>
      <c r="AH93" s="16"/>
      <c r="AI93" s="16"/>
      <c r="AJ93" s="16"/>
      <c r="AK93" s="16"/>
      <c r="AL93" s="16"/>
      <c r="AM93" s="16"/>
      <c r="AN93" s="16"/>
      <c r="AO93" s="17"/>
      <c r="AP93" s="16"/>
      <c r="AQ93" s="17"/>
      <c r="AR93" s="16"/>
    </row>
    <row r="94">
      <c r="A94" s="13" t="s">
        <v>216</v>
      </c>
      <c r="B94" s="14" t="s">
        <v>217</v>
      </c>
      <c r="D94" s="16">
        <v>0.31</v>
      </c>
      <c r="E94" s="16">
        <v>0.02</v>
      </c>
      <c r="F94" s="16">
        <v>0.04</v>
      </c>
      <c r="G94" s="16"/>
      <c r="H94" s="96"/>
      <c r="I94" s="97"/>
      <c r="J94" s="16"/>
      <c r="K94" s="16"/>
      <c r="L94" s="16"/>
      <c r="M94" s="16"/>
      <c r="N94" s="16"/>
      <c r="O94" s="16"/>
      <c r="Q94" s="17"/>
      <c r="R94" s="16"/>
      <c r="S94" s="16"/>
      <c r="T94" s="16"/>
      <c r="U94" s="16"/>
      <c r="V94" s="16"/>
      <c r="W94" s="16"/>
      <c r="Y94" s="17"/>
      <c r="Z94" s="16"/>
      <c r="AA94" s="16"/>
      <c r="AB94" s="16"/>
      <c r="AC94" s="16"/>
      <c r="AD94" s="16"/>
      <c r="AE94" s="16"/>
      <c r="AG94" s="17"/>
      <c r="AH94" s="16"/>
      <c r="AI94" s="16"/>
      <c r="AJ94" s="16"/>
      <c r="AK94" s="16"/>
      <c r="AL94" s="16"/>
      <c r="AM94" s="16"/>
      <c r="AN94" s="16"/>
      <c r="AO94" s="17"/>
      <c r="AP94" s="16"/>
      <c r="AQ94" s="17"/>
      <c r="AR94" s="16"/>
    </row>
    <row r="95">
      <c r="A95" s="13" t="s">
        <v>218</v>
      </c>
      <c r="B95" s="14" t="s">
        <v>219</v>
      </c>
      <c r="D95" s="16">
        <v>1.56</v>
      </c>
      <c r="E95" s="16">
        <v>0.06</v>
      </c>
      <c r="F95" s="16">
        <v>0.48</v>
      </c>
      <c r="G95" s="16"/>
      <c r="H95" s="96"/>
      <c r="I95" s="97"/>
      <c r="J95" s="16"/>
      <c r="K95" s="16"/>
      <c r="L95" s="16"/>
      <c r="M95" s="16"/>
      <c r="N95" s="16"/>
      <c r="O95" s="16"/>
      <c r="Q95" s="17"/>
      <c r="R95" s="16"/>
      <c r="S95" s="16"/>
      <c r="T95" s="16"/>
      <c r="U95" s="16"/>
      <c r="V95" s="16"/>
      <c r="W95" s="16"/>
      <c r="Y95" s="17"/>
      <c r="Z95" s="16"/>
      <c r="AA95" s="16"/>
      <c r="AB95" s="16"/>
      <c r="AC95" s="16"/>
      <c r="AD95" s="16"/>
      <c r="AE95" s="16"/>
      <c r="AG95" s="17"/>
      <c r="AH95" s="16"/>
      <c r="AI95" s="16"/>
      <c r="AJ95" s="16"/>
      <c r="AK95" s="16"/>
      <c r="AL95" s="16"/>
      <c r="AM95" s="16"/>
      <c r="AN95" s="16"/>
      <c r="AO95" s="17"/>
      <c r="AP95" s="16"/>
      <c r="AQ95" s="17"/>
      <c r="AR95" s="16"/>
    </row>
    <row r="96">
      <c r="A96" s="13" t="s">
        <v>220</v>
      </c>
      <c r="B96" s="14" t="s">
        <v>221</v>
      </c>
      <c r="D96" s="16">
        <v>0.34</v>
      </c>
      <c r="E96" s="16">
        <v>0.02</v>
      </c>
      <c r="F96" s="16">
        <v>0.06</v>
      </c>
      <c r="G96" s="16"/>
      <c r="H96" s="96"/>
      <c r="I96" s="97"/>
      <c r="J96" s="16"/>
      <c r="K96" s="16"/>
      <c r="L96" s="16"/>
      <c r="M96" s="16"/>
      <c r="N96" s="16"/>
      <c r="O96" s="16"/>
      <c r="Q96" s="17"/>
      <c r="R96" s="16"/>
      <c r="S96" s="16"/>
      <c r="T96" s="16"/>
      <c r="U96" s="16"/>
      <c r="V96" s="16"/>
      <c r="W96" s="16"/>
      <c r="Y96" s="17"/>
      <c r="Z96" s="16"/>
      <c r="AA96" s="16"/>
      <c r="AB96" s="16"/>
      <c r="AC96" s="16"/>
      <c r="AD96" s="16"/>
      <c r="AE96" s="16"/>
      <c r="AG96" s="17"/>
      <c r="AH96" s="16"/>
      <c r="AI96" s="16"/>
      <c r="AJ96" s="16"/>
      <c r="AK96" s="16"/>
      <c r="AL96" s="16"/>
      <c r="AM96" s="16"/>
      <c r="AN96" s="16"/>
      <c r="AO96" s="17"/>
      <c r="AP96" s="16"/>
      <c r="AQ96" s="17"/>
      <c r="AR96" s="16"/>
    </row>
    <row r="97">
      <c r="A97" s="13" t="s">
        <v>222</v>
      </c>
      <c r="B97" s="14" t="s">
        <v>223</v>
      </c>
      <c r="D97" s="16">
        <v>9.93</v>
      </c>
      <c r="E97" s="16">
        <v>0.69</v>
      </c>
      <c r="F97" s="16">
        <v>3.17</v>
      </c>
      <c r="G97" s="16"/>
      <c r="H97" s="96"/>
      <c r="I97" s="97"/>
      <c r="J97" s="16"/>
      <c r="K97" s="16"/>
      <c r="L97" s="16"/>
      <c r="M97" s="16"/>
      <c r="N97" s="16"/>
      <c r="O97" s="16"/>
      <c r="Q97" s="17"/>
      <c r="R97" s="16"/>
      <c r="S97" s="16"/>
      <c r="T97" s="16"/>
      <c r="U97" s="16"/>
      <c r="V97" s="16"/>
      <c r="W97" s="16"/>
      <c r="Y97" s="17"/>
      <c r="Z97" s="16"/>
      <c r="AA97" s="16"/>
      <c r="AB97" s="16"/>
      <c r="AC97" s="16"/>
      <c r="AD97" s="16"/>
      <c r="AE97" s="16"/>
      <c r="AG97" s="17"/>
      <c r="AH97" s="16"/>
      <c r="AI97" s="16"/>
      <c r="AJ97" s="16"/>
      <c r="AK97" s="16"/>
      <c r="AL97" s="16"/>
      <c r="AM97" s="16"/>
      <c r="AN97" s="16"/>
      <c r="AO97" s="17"/>
      <c r="AP97" s="16"/>
      <c r="AQ97" s="17"/>
      <c r="AR97" s="16"/>
    </row>
    <row r="98">
      <c r="A98" s="13" t="s">
        <v>224</v>
      </c>
      <c r="B98" s="14" t="s">
        <v>225</v>
      </c>
      <c r="D98" s="16">
        <v>0.69</v>
      </c>
      <c r="E98" s="16">
        <v>0.05</v>
      </c>
      <c r="F98" s="16">
        <v>0.1</v>
      </c>
      <c r="G98" s="16"/>
      <c r="H98" s="96"/>
      <c r="I98" s="97"/>
      <c r="J98" s="16"/>
      <c r="K98" s="16"/>
      <c r="L98" s="16"/>
      <c r="M98" s="16"/>
      <c r="N98" s="16"/>
      <c r="O98" s="16"/>
      <c r="Q98" s="17"/>
      <c r="R98" s="16"/>
      <c r="S98" s="16"/>
      <c r="T98" s="16"/>
      <c r="U98" s="16"/>
      <c r="V98" s="16"/>
      <c r="W98" s="16"/>
      <c r="Y98" s="17"/>
      <c r="Z98" s="16"/>
      <c r="AA98" s="16"/>
      <c r="AB98" s="16"/>
      <c r="AC98" s="16"/>
      <c r="AD98" s="16"/>
      <c r="AE98" s="16"/>
      <c r="AG98" s="17"/>
      <c r="AH98" s="16"/>
      <c r="AI98" s="16"/>
      <c r="AJ98" s="16"/>
      <c r="AK98" s="16"/>
      <c r="AL98" s="16"/>
      <c r="AM98" s="16"/>
      <c r="AN98" s="16"/>
      <c r="AO98" s="17"/>
      <c r="AP98" s="16"/>
      <c r="AQ98" s="17"/>
      <c r="AR98" s="16"/>
    </row>
    <row r="99">
      <c r="A99" s="13" t="s">
        <v>226</v>
      </c>
      <c r="B99" s="14" t="s">
        <v>227</v>
      </c>
      <c r="D99" s="16">
        <v>0.18</v>
      </c>
      <c r="E99" s="16">
        <v>0.0</v>
      </c>
      <c r="F99" s="16">
        <v>0.07</v>
      </c>
      <c r="G99" s="16"/>
      <c r="H99" s="96"/>
      <c r="I99" s="97"/>
      <c r="J99" s="16"/>
      <c r="K99" s="16"/>
      <c r="L99" s="16"/>
      <c r="M99" s="16"/>
      <c r="N99" s="16"/>
      <c r="O99" s="16"/>
      <c r="Q99" s="17"/>
      <c r="R99" s="16"/>
      <c r="S99" s="16"/>
      <c r="T99" s="16"/>
      <c r="U99" s="16"/>
      <c r="V99" s="16"/>
      <c r="W99" s="16"/>
      <c r="Y99" s="17"/>
      <c r="Z99" s="16"/>
      <c r="AA99" s="16"/>
      <c r="AB99" s="16"/>
      <c r="AC99" s="16"/>
      <c r="AD99" s="16"/>
      <c r="AE99" s="16"/>
      <c r="AG99" s="17"/>
      <c r="AH99" s="16"/>
      <c r="AI99" s="16"/>
      <c r="AJ99" s="16"/>
      <c r="AK99" s="16"/>
      <c r="AL99" s="16"/>
      <c r="AM99" s="16"/>
      <c r="AN99" s="16"/>
      <c r="AO99" s="17"/>
      <c r="AP99" s="16"/>
      <c r="AQ99" s="17"/>
      <c r="AR99" s="16"/>
    </row>
    <row r="100">
      <c r="A100" s="13" t="s">
        <v>228</v>
      </c>
      <c r="B100" s="14" t="s">
        <v>229</v>
      </c>
      <c r="D100" s="16">
        <v>4.58</v>
      </c>
      <c r="E100" s="16">
        <v>0.13</v>
      </c>
      <c r="F100" s="16">
        <v>1.61</v>
      </c>
      <c r="G100" s="16"/>
      <c r="H100" s="96"/>
      <c r="I100" s="97"/>
      <c r="J100" s="16"/>
      <c r="K100" s="16"/>
      <c r="L100" s="16"/>
      <c r="M100" s="16"/>
      <c r="N100" s="16"/>
      <c r="O100" s="16"/>
      <c r="Q100" s="17"/>
      <c r="R100" s="16"/>
      <c r="S100" s="16"/>
      <c r="T100" s="16"/>
      <c r="U100" s="16"/>
      <c r="V100" s="16"/>
      <c r="W100" s="16"/>
      <c r="Y100" s="17"/>
      <c r="Z100" s="16"/>
      <c r="AA100" s="16"/>
      <c r="AB100" s="16"/>
      <c r="AC100" s="16"/>
      <c r="AD100" s="16"/>
      <c r="AE100" s="16"/>
      <c r="AG100" s="17"/>
      <c r="AH100" s="16"/>
      <c r="AI100" s="16"/>
      <c r="AJ100" s="16"/>
      <c r="AK100" s="16"/>
      <c r="AL100" s="16"/>
      <c r="AM100" s="16"/>
      <c r="AN100" s="16"/>
      <c r="AO100" s="17"/>
      <c r="AP100" s="16"/>
      <c r="AQ100" s="17"/>
      <c r="AR100" s="16"/>
    </row>
    <row r="101">
      <c r="A101" s="13" t="s">
        <v>230</v>
      </c>
      <c r="B101" s="14" t="s">
        <v>231</v>
      </c>
      <c r="D101" s="16">
        <v>6.42</v>
      </c>
      <c r="E101" s="16">
        <v>0.3</v>
      </c>
      <c r="F101" s="16">
        <v>1.28</v>
      </c>
      <c r="G101" s="16"/>
      <c r="H101" s="96"/>
      <c r="I101" s="97"/>
      <c r="J101" s="16"/>
      <c r="K101" s="16"/>
      <c r="L101" s="16"/>
      <c r="M101" s="16"/>
      <c r="N101" s="16"/>
      <c r="O101" s="16"/>
      <c r="Q101" s="17"/>
      <c r="R101" s="16"/>
      <c r="S101" s="16"/>
      <c r="T101" s="16"/>
      <c r="U101" s="16"/>
      <c r="V101" s="16"/>
      <c r="W101" s="16"/>
      <c r="Y101" s="17"/>
      <c r="Z101" s="16"/>
      <c r="AA101" s="16"/>
      <c r="AB101" s="16"/>
      <c r="AC101" s="16"/>
      <c r="AD101" s="16"/>
      <c r="AE101" s="16"/>
      <c r="AG101" s="17"/>
      <c r="AH101" s="16"/>
      <c r="AI101" s="16"/>
      <c r="AJ101" s="16"/>
      <c r="AK101" s="16"/>
      <c r="AL101" s="16"/>
      <c r="AM101" s="16"/>
      <c r="AN101" s="16"/>
      <c r="AO101" s="17"/>
      <c r="AP101" s="16"/>
      <c r="AQ101" s="17"/>
      <c r="AR101" s="16"/>
    </row>
    <row r="102">
      <c r="A102" s="13" t="s">
        <v>232</v>
      </c>
      <c r="B102" s="14" t="s">
        <v>233</v>
      </c>
      <c r="D102" s="16">
        <v>10.16</v>
      </c>
      <c r="E102" s="16">
        <v>0.59</v>
      </c>
      <c r="F102" s="16">
        <v>1.68</v>
      </c>
      <c r="G102" s="16"/>
      <c r="H102" s="96"/>
      <c r="I102" s="97"/>
      <c r="J102" s="16"/>
      <c r="K102" s="16"/>
      <c r="L102" s="16"/>
      <c r="M102" s="16"/>
      <c r="N102" s="16"/>
      <c r="O102" s="16"/>
      <c r="Q102" s="17"/>
      <c r="R102" s="16"/>
      <c r="S102" s="16"/>
      <c r="T102" s="16"/>
      <c r="U102" s="16"/>
      <c r="V102" s="16"/>
      <c r="W102" s="16"/>
      <c r="Y102" s="17"/>
      <c r="Z102" s="16"/>
      <c r="AA102" s="16"/>
      <c r="AB102" s="16"/>
      <c r="AC102" s="16"/>
      <c r="AD102" s="16"/>
      <c r="AE102" s="16"/>
      <c r="AG102" s="17"/>
      <c r="AH102" s="16"/>
      <c r="AI102" s="16"/>
      <c r="AJ102" s="16"/>
      <c r="AK102" s="16"/>
      <c r="AL102" s="16"/>
      <c r="AM102" s="16"/>
      <c r="AN102" s="16"/>
      <c r="AO102" s="17"/>
      <c r="AP102" s="16"/>
      <c r="AQ102" s="17"/>
      <c r="AR102" s="16"/>
    </row>
    <row r="103">
      <c r="A103" s="13" t="s">
        <v>234</v>
      </c>
      <c r="B103" s="14" t="s">
        <v>235</v>
      </c>
      <c r="D103" s="16">
        <v>0.0</v>
      </c>
      <c r="E103" s="16">
        <v>0.0</v>
      </c>
      <c r="F103" s="16">
        <v>0.0</v>
      </c>
      <c r="G103" s="16"/>
      <c r="H103" s="96"/>
      <c r="I103" s="97"/>
      <c r="J103" s="16"/>
      <c r="K103" s="16"/>
      <c r="L103" s="16"/>
      <c r="M103" s="16"/>
      <c r="N103" s="16"/>
      <c r="O103" s="16"/>
      <c r="Q103" s="17"/>
      <c r="R103" s="16"/>
      <c r="S103" s="16"/>
      <c r="T103" s="16"/>
      <c r="U103" s="16"/>
      <c r="V103" s="16"/>
      <c r="W103" s="16"/>
      <c r="Y103" s="17"/>
      <c r="Z103" s="16"/>
      <c r="AA103" s="16"/>
      <c r="AB103" s="16"/>
      <c r="AC103" s="16"/>
      <c r="AD103" s="16"/>
      <c r="AE103" s="16"/>
      <c r="AG103" s="17"/>
      <c r="AH103" s="16"/>
      <c r="AI103" s="16"/>
      <c r="AJ103" s="16"/>
      <c r="AK103" s="16"/>
      <c r="AL103" s="16"/>
      <c r="AM103" s="16"/>
      <c r="AN103" s="16"/>
      <c r="AO103" s="17"/>
      <c r="AP103" s="16"/>
      <c r="AQ103" s="17"/>
      <c r="AR103" s="16"/>
    </row>
    <row r="104">
      <c r="A104" s="13" t="s">
        <v>236</v>
      </c>
      <c r="B104" s="19" t="s">
        <v>237</v>
      </c>
      <c r="D104" s="16">
        <v>40.3</v>
      </c>
      <c r="E104" s="16">
        <v>2.08</v>
      </c>
      <c r="F104" s="16">
        <v>9.64</v>
      </c>
      <c r="G104" s="16"/>
      <c r="H104" s="96"/>
      <c r="I104" s="97"/>
      <c r="J104" s="16"/>
      <c r="K104" s="16"/>
      <c r="L104" s="16"/>
      <c r="M104" s="16"/>
      <c r="N104" s="16"/>
      <c r="O104" s="16"/>
      <c r="Q104" s="17"/>
      <c r="R104" s="16"/>
      <c r="S104" s="16"/>
      <c r="T104" s="16"/>
      <c r="U104" s="16"/>
      <c r="V104" s="16"/>
      <c r="W104" s="16"/>
      <c r="Y104" s="17"/>
      <c r="Z104" s="16"/>
      <c r="AA104" s="16"/>
      <c r="AB104" s="16"/>
      <c r="AC104" s="16"/>
      <c r="AD104" s="16"/>
      <c r="AE104" s="16"/>
      <c r="AG104" s="17"/>
      <c r="AH104" s="16"/>
      <c r="AI104" s="16"/>
      <c r="AJ104" s="16"/>
      <c r="AK104" s="16"/>
      <c r="AL104" s="16"/>
      <c r="AM104" s="16"/>
      <c r="AN104" s="16"/>
      <c r="AO104" s="17"/>
      <c r="AP104" s="16"/>
      <c r="AQ104" s="17"/>
      <c r="AR104" s="16"/>
    </row>
    <row r="105">
      <c r="A105" s="13" t="s">
        <v>238</v>
      </c>
      <c r="B105" s="14" t="s">
        <v>239</v>
      </c>
      <c r="D105" s="16">
        <v>0.05</v>
      </c>
      <c r="E105" s="16">
        <v>0.0</v>
      </c>
      <c r="F105" s="16">
        <v>0.01</v>
      </c>
      <c r="G105" s="16"/>
      <c r="H105" s="96"/>
      <c r="I105" s="97"/>
      <c r="J105" s="16"/>
      <c r="K105" s="16"/>
      <c r="L105" s="16"/>
      <c r="M105" s="16"/>
      <c r="N105" s="16"/>
      <c r="O105" s="16"/>
      <c r="Q105" s="17"/>
      <c r="R105" s="16"/>
      <c r="S105" s="16"/>
      <c r="T105" s="16"/>
      <c r="U105" s="16"/>
      <c r="V105" s="16"/>
      <c r="W105" s="16"/>
      <c r="Y105" s="17"/>
      <c r="Z105" s="16"/>
      <c r="AA105" s="16"/>
      <c r="AB105" s="16"/>
      <c r="AC105" s="16"/>
      <c r="AD105" s="16"/>
      <c r="AE105" s="16"/>
      <c r="AG105" s="17"/>
      <c r="AH105" s="16"/>
      <c r="AI105" s="16"/>
      <c r="AJ105" s="16"/>
      <c r="AK105" s="16"/>
      <c r="AL105" s="16"/>
      <c r="AM105" s="16"/>
      <c r="AN105" s="16"/>
      <c r="AO105" s="17"/>
      <c r="AP105" s="16"/>
      <c r="AQ105" s="17"/>
      <c r="AR105" s="16"/>
    </row>
    <row r="106">
      <c r="A106" s="13" t="s">
        <v>240</v>
      </c>
      <c r="B106" s="14" t="s">
        <v>241</v>
      </c>
      <c r="D106" s="16">
        <v>10.51</v>
      </c>
      <c r="E106" s="16">
        <v>0.32</v>
      </c>
      <c r="F106" s="16">
        <v>1.52</v>
      </c>
      <c r="G106" s="16"/>
      <c r="H106" s="96"/>
      <c r="I106" s="97"/>
      <c r="J106" s="16"/>
      <c r="K106" s="16"/>
      <c r="L106" s="16"/>
      <c r="M106" s="16"/>
      <c r="N106" s="16"/>
      <c r="O106" s="16"/>
      <c r="Q106" s="17"/>
      <c r="R106" s="16"/>
      <c r="S106" s="16"/>
      <c r="T106" s="16"/>
      <c r="U106" s="16"/>
      <c r="V106" s="16"/>
      <c r="W106" s="16"/>
      <c r="Y106" s="17"/>
      <c r="Z106" s="16"/>
      <c r="AA106" s="16"/>
      <c r="AB106" s="16"/>
      <c r="AC106" s="16"/>
      <c r="AD106" s="16"/>
      <c r="AE106" s="16"/>
      <c r="AG106" s="17"/>
      <c r="AH106" s="16"/>
      <c r="AI106" s="16"/>
      <c r="AJ106" s="16"/>
      <c r="AK106" s="16"/>
      <c r="AL106" s="16"/>
      <c r="AM106" s="16"/>
      <c r="AN106" s="16"/>
      <c r="AO106" s="17"/>
      <c r="AP106" s="16"/>
      <c r="AQ106" s="17"/>
      <c r="AR106" s="16"/>
    </row>
    <row r="107">
      <c r="A107" s="13" t="s">
        <v>242</v>
      </c>
      <c r="B107" s="14" t="s">
        <v>243</v>
      </c>
      <c r="D107" s="16">
        <v>0.47</v>
      </c>
      <c r="E107" s="16">
        <v>0.03</v>
      </c>
      <c r="F107" s="16">
        <v>0.08</v>
      </c>
      <c r="G107" s="16"/>
      <c r="H107" s="96"/>
      <c r="I107" s="97"/>
      <c r="J107" s="16"/>
      <c r="K107" s="16"/>
      <c r="L107" s="16"/>
      <c r="M107" s="16"/>
      <c r="N107" s="16"/>
      <c r="O107" s="16"/>
      <c r="Q107" s="17"/>
      <c r="R107" s="16"/>
      <c r="S107" s="16"/>
      <c r="T107" s="16"/>
      <c r="U107" s="16"/>
      <c r="V107" s="16"/>
      <c r="W107" s="16"/>
      <c r="Y107" s="17"/>
      <c r="Z107" s="16"/>
      <c r="AA107" s="16"/>
      <c r="AB107" s="16"/>
      <c r="AC107" s="16"/>
      <c r="AD107" s="16"/>
      <c r="AE107" s="16"/>
      <c r="AG107" s="17"/>
      <c r="AH107" s="16"/>
      <c r="AI107" s="16"/>
      <c r="AJ107" s="16"/>
      <c r="AK107" s="16"/>
      <c r="AL107" s="16"/>
      <c r="AM107" s="16"/>
      <c r="AN107" s="16"/>
      <c r="AO107" s="17"/>
      <c r="AP107" s="16"/>
      <c r="AQ107" s="17"/>
      <c r="AR107" s="16"/>
    </row>
    <row r="108">
      <c r="A108" s="13" t="s">
        <v>244</v>
      </c>
      <c r="B108" s="14" t="s">
        <v>245</v>
      </c>
      <c r="D108" s="16">
        <v>5.06</v>
      </c>
      <c r="E108" s="16">
        <v>0.22</v>
      </c>
      <c r="F108" s="16">
        <v>0.86</v>
      </c>
      <c r="G108" s="16"/>
      <c r="H108" s="96"/>
      <c r="I108" s="97"/>
      <c r="J108" s="16"/>
      <c r="K108" s="16"/>
      <c r="L108" s="16"/>
      <c r="M108" s="16"/>
      <c r="N108" s="16"/>
      <c r="O108" s="16"/>
      <c r="Q108" s="17"/>
      <c r="R108" s="16"/>
      <c r="S108" s="16"/>
      <c r="T108" s="16"/>
      <c r="U108" s="16"/>
      <c r="V108" s="16"/>
      <c r="W108" s="16"/>
      <c r="Y108" s="17"/>
      <c r="Z108" s="16"/>
      <c r="AA108" s="16"/>
      <c r="AB108" s="16"/>
      <c r="AC108" s="16"/>
      <c r="AD108" s="16"/>
      <c r="AE108" s="16"/>
      <c r="AG108" s="17"/>
      <c r="AH108" s="16"/>
      <c r="AI108" s="16"/>
      <c r="AJ108" s="16"/>
      <c r="AK108" s="16"/>
      <c r="AL108" s="16"/>
      <c r="AM108" s="16"/>
      <c r="AN108" s="16"/>
      <c r="AO108" s="17"/>
      <c r="AP108" s="16"/>
      <c r="AQ108" s="17"/>
      <c r="AR108" s="16"/>
    </row>
    <row r="109">
      <c r="A109" s="13" t="s">
        <v>246</v>
      </c>
      <c r="B109" s="14" t="s">
        <v>247</v>
      </c>
      <c r="D109" s="16">
        <v>0.07</v>
      </c>
      <c r="E109" s="16">
        <v>0.01</v>
      </c>
      <c r="F109" s="16">
        <v>0.02</v>
      </c>
      <c r="G109" s="16"/>
      <c r="H109" s="96"/>
      <c r="I109" s="97"/>
      <c r="J109" s="16"/>
      <c r="K109" s="16"/>
      <c r="L109" s="16"/>
      <c r="M109" s="16"/>
      <c r="N109" s="16"/>
      <c r="O109" s="16"/>
      <c r="Q109" s="17"/>
      <c r="R109" s="16"/>
      <c r="S109" s="16"/>
      <c r="T109" s="16"/>
      <c r="U109" s="16"/>
      <c r="V109" s="16"/>
      <c r="W109" s="16"/>
      <c r="Y109" s="17"/>
      <c r="Z109" s="16"/>
      <c r="AA109" s="16"/>
      <c r="AB109" s="16"/>
      <c r="AC109" s="16"/>
      <c r="AD109" s="16"/>
      <c r="AE109" s="16"/>
      <c r="AG109" s="17"/>
      <c r="AH109" s="16"/>
      <c r="AI109" s="16"/>
      <c r="AJ109" s="16"/>
      <c r="AK109" s="16"/>
      <c r="AL109" s="16"/>
      <c r="AM109" s="16"/>
      <c r="AN109" s="16"/>
      <c r="AO109" s="17"/>
      <c r="AP109" s="16"/>
      <c r="AQ109" s="17"/>
      <c r="AR109" s="16"/>
    </row>
    <row r="110">
      <c r="A110" s="13" t="s">
        <v>248</v>
      </c>
      <c r="B110" s="14" t="s">
        <v>249</v>
      </c>
      <c r="D110" s="16">
        <v>0.01</v>
      </c>
      <c r="E110" s="16">
        <v>0.0</v>
      </c>
      <c r="F110" s="16">
        <v>0.01</v>
      </c>
      <c r="G110" s="16"/>
      <c r="H110" s="96"/>
      <c r="I110" s="97"/>
      <c r="J110" s="16"/>
      <c r="K110" s="16"/>
      <c r="L110" s="16"/>
      <c r="M110" s="16"/>
      <c r="N110" s="16"/>
      <c r="O110" s="16"/>
      <c r="Q110" s="17"/>
      <c r="R110" s="16"/>
      <c r="S110" s="16"/>
      <c r="T110" s="16"/>
      <c r="U110" s="16"/>
      <c r="V110" s="16"/>
      <c r="W110" s="16"/>
      <c r="Y110" s="17"/>
      <c r="Z110" s="16"/>
      <c r="AA110" s="16"/>
      <c r="AB110" s="16"/>
      <c r="AC110" s="16"/>
      <c r="AD110" s="16"/>
      <c r="AE110" s="16"/>
      <c r="AG110" s="17"/>
      <c r="AH110" s="16"/>
      <c r="AI110" s="16"/>
      <c r="AJ110" s="16"/>
      <c r="AK110" s="16"/>
      <c r="AL110" s="16"/>
      <c r="AM110" s="16"/>
      <c r="AN110" s="16"/>
      <c r="AO110" s="17"/>
      <c r="AP110" s="16"/>
      <c r="AQ110" s="17"/>
      <c r="AR110" s="16"/>
    </row>
    <row r="111">
      <c r="A111" s="13" t="s">
        <v>250</v>
      </c>
      <c r="B111" s="14" t="s">
        <v>251</v>
      </c>
      <c r="D111" s="16">
        <v>0.0</v>
      </c>
      <c r="E111" s="16">
        <v>0.0</v>
      </c>
      <c r="F111" s="16">
        <v>0.0</v>
      </c>
      <c r="G111" s="16"/>
      <c r="H111" s="96"/>
      <c r="I111" s="97"/>
      <c r="J111" s="16"/>
      <c r="K111" s="16"/>
      <c r="L111" s="16"/>
      <c r="M111" s="16"/>
      <c r="N111" s="16"/>
      <c r="O111" s="16"/>
      <c r="Q111" s="17"/>
      <c r="R111" s="16"/>
      <c r="S111" s="16"/>
      <c r="T111" s="16"/>
      <c r="U111" s="16"/>
      <c r="V111" s="16"/>
      <c r="W111" s="16"/>
      <c r="Y111" s="17"/>
      <c r="Z111" s="16"/>
      <c r="AA111" s="16"/>
      <c r="AB111" s="16"/>
      <c r="AC111" s="16"/>
      <c r="AD111" s="16"/>
      <c r="AE111" s="16"/>
      <c r="AG111" s="17"/>
      <c r="AH111" s="16"/>
      <c r="AI111" s="16"/>
      <c r="AJ111" s="16"/>
      <c r="AK111" s="16"/>
      <c r="AL111" s="16"/>
      <c r="AM111" s="16"/>
      <c r="AN111" s="16"/>
      <c r="AO111" s="17"/>
      <c r="AP111" s="16"/>
      <c r="AQ111" s="17"/>
      <c r="AR111" s="16"/>
    </row>
    <row r="112">
      <c r="A112" s="13" t="s">
        <v>252</v>
      </c>
      <c r="B112" s="14" t="s">
        <v>253</v>
      </c>
      <c r="D112" s="16">
        <v>6.23</v>
      </c>
      <c r="E112" s="16">
        <v>0.29</v>
      </c>
      <c r="F112" s="16">
        <v>1.33</v>
      </c>
      <c r="G112" s="16"/>
      <c r="H112" s="96"/>
      <c r="I112" s="97"/>
      <c r="J112" s="16"/>
      <c r="K112" s="16"/>
      <c r="L112" s="16"/>
      <c r="M112" s="16"/>
      <c r="N112" s="16"/>
      <c r="O112" s="16"/>
      <c r="Q112" s="17"/>
      <c r="R112" s="16"/>
      <c r="S112" s="16"/>
      <c r="T112" s="16"/>
      <c r="U112" s="16"/>
      <c r="V112" s="16"/>
      <c r="W112" s="16"/>
      <c r="Y112" s="17"/>
      <c r="Z112" s="16"/>
      <c r="AA112" s="16"/>
      <c r="AB112" s="16"/>
      <c r="AC112" s="16"/>
      <c r="AD112" s="16"/>
      <c r="AE112" s="16"/>
      <c r="AG112" s="17"/>
      <c r="AH112" s="16"/>
      <c r="AI112" s="16"/>
      <c r="AJ112" s="16"/>
      <c r="AK112" s="16"/>
      <c r="AL112" s="16"/>
      <c r="AM112" s="16"/>
      <c r="AN112" s="16"/>
      <c r="AO112" s="17"/>
      <c r="AP112" s="16"/>
      <c r="AQ112" s="17"/>
      <c r="AR112" s="16"/>
    </row>
    <row r="113">
      <c r="A113" s="13" t="s">
        <v>254</v>
      </c>
      <c r="B113" s="14" t="s">
        <v>255</v>
      </c>
      <c r="D113" s="16">
        <v>0.0</v>
      </c>
      <c r="E113" s="16">
        <v>0.0</v>
      </c>
      <c r="F113" s="16">
        <v>0.0</v>
      </c>
      <c r="G113" s="16"/>
      <c r="H113" s="96"/>
      <c r="I113" s="97"/>
      <c r="J113" s="16"/>
      <c r="K113" s="16"/>
      <c r="L113" s="16"/>
      <c r="M113" s="16"/>
      <c r="N113" s="16"/>
      <c r="O113" s="16"/>
      <c r="Q113" s="17"/>
      <c r="R113" s="16"/>
      <c r="S113" s="16"/>
      <c r="T113" s="16"/>
      <c r="U113" s="16"/>
      <c r="V113" s="16"/>
      <c r="W113" s="16"/>
      <c r="Y113" s="17"/>
      <c r="Z113" s="16"/>
      <c r="AA113" s="16"/>
      <c r="AB113" s="16"/>
      <c r="AC113" s="16"/>
      <c r="AD113" s="16"/>
      <c r="AE113" s="16"/>
      <c r="AG113" s="17"/>
      <c r="AH113" s="16"/>
      <c r="AI113" s="16"/>
      <c r="AJ113" s="16"/>
      <c r="AK113" s="16"/>
      <c r="AL113" s="16"/>
      <c r="AM113" s="16"/>
      <c r="AN113" s="16"/>
      <c r="AO113" s="17"/>
      <c r="AP113" s="16"/>
      <c r="AQ113" s="17"/>
      <c r="AR113" s="16"/>
    </row>
    <row r="114">
      <c r="A114" s="13" t="s">
        <v>256</v>
      </c>
      <c r="B114" s="14" t="s">
        <v>257</v>
      </c>
      <c r="D114" s="16">
        <v>0.62</v>
      </c>
      <c r="E114" s="16">
        <v>0.05</v>
      </c>
      <c r="F114" s="16">
        <v>0.12</v>
      </c>
      <c r="G114" s="16"/>
      <c r="H114" s="96"/>
      <c r="I114" s="97"/>
      <c r="J114" s="16"/>
      <c r="K114" s="16"/>
      <c r="L114" s="16"/>
      <c r="M114" s="16"/>
      <c r="N114" s="16"/>
      <c r="O114" s="16"/>
      <c r="Q114" s="17"/>
      <c r="R114" s="16"/>
      <c r="S114" s="16"/>
      <c r="T114" s="16"/>
      <c r="U114" s="16"/>
      <c r="V114" s="16"/>
      <c r="W114" s="16"/>
      <c r="Y114" s="17"/>
      <c r="Z114" s="16"/>
      <c r="AA114" s="16"/>
      <c r="AB114" s="16"/>
      <c r="AC114" s="16"/>
      <c r="AD114" s="16"/>
      <c r="AE114" s="16"/>
      <c r="AG114" s="17"/>
      <c r="AH114" s="16"/>
      <c r="AI114" s="16"/>
      <c r="AJ114" s="16"/>
      <c r="AK114" s="16"/>
      <c r="AL114" s="16"/>
      <c r="AM114" s="16"/>
      <c r="AN114" s="16"/>
      <c r="AO114" s="17"/>
      <c r="AP114" s="16"/>
      <c r="AQ114" s="17"/>
      <c r="AR114" s="16"/>
    </row>
    <row r="115">
      <c r="A115" s="13" t="s">
        <v>258</v>
      </c>
      <c r="B115" s="14" t="s">
        <v>259</v>
      </c>
      <c r="D115" s="16">
        <v>1.5</v>
      </c>
      <c r="E115" s="16">
        <v>0.06</v>
      </c>
      <c r="F115" s="16">
        <v>0.25</v>
      </c>
      <c r="G115" s="16"/>
      <c r="H115" s="96"/>
      <c r="I115" s="97"/>
      <c r="J115" s="16"/>
      <c r="K115" s="16"/>
      <c r="L115" s="16"/>
      <c r="M115" s="16"/>
      <c r="N115" s="16"/>
      <c r="O115" s="16"/>
      <c r="Q115" s="17"/>
      <c r="R115" s="16"/>
      <c r="S115" s="16"/>
      <c r="T115" s="16"/>
      <c r="U115" s="16"/>
      <c r="V115" s="16"/>
      <c r="W115" s="16"/>
      <c r="Y115" s="17"/>
      <c r="Z115" s="16"/>
      <c r="AA115" s="16"/>
      <c r="AB115" s="16"/>
      <c r="AC115" s="16"/>
      <c r="AD115" s="16"/>
      <c r="AE115" s="16"/>
      <c r="AG115" s="17"/>
      <c r="AH115" s="16"/>
      <c r="AI115" s="16"/>
      <c r="AJ115" s="16"/>
      <c r="AK115" s="16"/>
      <c r="AL115" s="16"/>
      <c r="AM115" s="16"/>
      <c r="AN115" s="16"/>
      <c r="AO115" s="17"/>
      <c r="AP115" s="16"/>
      <c r="AQ115" s="17"/>
      <c r="AR115" s="16"/>
    </row>
    <row r="116">
      <c r="A116" s="13" t="s">
        <v>260</v>
      </c>
      <c r="B116" s="14" t="s">
        <v>261</v>
      </c>
      <c r="D116" s="16">
        <v>0.04</v>
      </c>
      <c r="E116" s="16">
        <v>0.0</v>
      </c>
      <c r="F116" s="16">
        <v>0.0</v>
      </c>
      <c r="G116" s="16"/>
      <c r="H116" s="96"/>
      <c r="I116" s="97"/>
      <c r="J116" s="16"/>
      <c r="K116" s="16"/>
      <c r="L116" s="16"/>
      <c r="M116" s="16"/>
      <c r="N116" s="16"/>
      <c r="O116" s="16"/>
      <c r="Q116" s="17"/>
      <c r="R116" s="16"/>
      <c r="S116" s="16"/>
      <c r="T116" s="16"/>
      <c r="U116" s="16"/>
      <c r="V116" s="16"/>
      <c r="W116" s="16"/>
      <c r="Y116" s="17"/>
      <c r="Z116" s="16"/>
      <c r="AA116" s="16"/>
      <c r="AB116" s="16"/>
      <c r="AC116" s="16"/>
      <c r="AD116" s="16"/>
      <c r="AE116" s="16"/>
      <c r="AG116" s="17"/>
      <c r="AH116" s="16"/>
      <c r="AI116" s="16"/>
      <c r="AJ116" s="16"/>
      <c r="AK116" s="16"/>
      <c r="AL116" s="16"/>
      <c r="AM116" s="16"/>
      <c r="AN116" s="16"/>
      <c r="AO116" s="17"/>
      <c r="AP116" s="16"/>
      <c r="AQ116" s="17"/>
      <c r="AR116" s="16"/>
    </row>
    <row r="117">
      <c r="A117" s="22" t="s">
        <v>262</v>
      </c>
      <c r="B117" s="14" t="s">
        <v>263</v>
      </c>
      <c r="D117" s="16">
        <v>1.22</v>
      </c>
      <c r="E117" s="16">
        <v>0.08</v>
      </c>
      <c r="F117" s="16">
        <v>0.24</v>
      </c>
      <c r="G117" s="16"/>
      <c r="H117" s="96"/>
      <c r="I117" s="97"/>
      <c r="J117" s="16"/>
      <c r="K117" s="16"/>
      <c r="L117" s="16"/>
      <c r="M117" s="16"/>
      <c r="N117" s="16"/>
      <c r="O117" s="16"/>
      <c r="Q117" s="17"/>
      <c r="R117" s="16"/>
      <c r="S117" s="16"/>
      <c r="T117" s="16"/>
      <c r="U117" s="16"/>
      <c r="V117" s="16"/>
      <c r="W117" s="16"/>
      <c r="Y117" s="17"/>
      <c r="Z117" s="16"/>
      <c r="AA117" s="16"/>
      <c r="AB117" s="16"/>
      <c r="AC117" s="16"/>
      <c r="AD117" s="16"/>
      <c r="AE117" s="16"/>
      <c r="AG117" s="17"/>
      <c r="AH117" s="16"/>
      <c r="AI117" s="16"/>
      <c r="AJ117" s="16"/>
      <c r="AK117" s="16"/>
      <c r="AL117" s="16"/>
      <c r="AM117" s="16"/>
      <c r="AN117" s="16"/>
      <c r="AO117" s="17"/>
      <c r="AP117" s="16"/>
      <c r="AQ117" s="17"/>
      <c r="AR117" s="16"/>
    </row>
    <row r="118">
      <c r="A118" s="13" t="s">
        <v>264</v>
      </c>
      <c r="B118" s="19" t="s">
        <v>265</v>
      </c>
      <c r="D118" s="16">
        <v>0.0</v>
      </c>
      <c r="E118" s="16">
        <v>0.0</v>
      </c>
      <c r="F118" s="16">
        <v>0.0</v>
      </c>
      <c r="G118" s="16"/>
      <c r="H118" s="96"/>
      <c r="I118" s="97"/>
      <c r="J118" s="16"/>
      <c r="K118" s="16"/>
      <c r="L118" s="16"/>
      <c r="M118" s="16"/>
      <c r="N118" s="16"/>
      <c r="O118" s="16"/>
      <c r="Q118" s="17"/>
      <c r="R118" s="16"/>
      <c r="S118" s="16"/>
      <c r="T118" s="16"/>
      <c r="U118" s="16"/>
      <c r="V118" s="16"/>
      <c r="W118" s="16"/>
      <c r="Y118" s="17"/>
      <c r="Z118" s="16"/>
      <c r="AA118" s="16"/>
      <c r="AB118" s="16"/>
      <c r="AC118" s="16"/>
      <c r="AD118" s="16"/>
      <c r="AE118" s="16"/>
      <c r="AG118" s="17"/>
      <c r="AH118" s="16"/>
      <c r="AI118" s="16"/>
      <c r="AJ118" s="16"/>
      <c r="AK118" s="16"/>
      <c r="AL118" s="16"/>
      <c r="AM118" s="16"/>
      <c r="AN118" s="16"/>
      <c r="AO118" s="17"/>
      <c r="AP118" s="16"/>
      <c r="AQ118" s="17"/>
      <c r="AR118" s="16"/>
    </row>
    <row r="119">
      <c r="A119" s="13" t="s">
        <v>266</v>
      </c>
      <c r="B119" s="14" t="s">
        <v>267</v>
      </c>
      <c r="D119" s="16">
        <v>5.85</v>
      </c>
      <c r="E119" s="16">
        <v>0.27</v>
      </c>
      <c r="F119" s="16">
        <v>1.33</v>
      </c>
      <c r="G119" s="16"/>
      <c r="H119" s="96"/>
      <c r="I119" s="97"/>
      <c r="J119" s="16"/>
      <c r="K119" s="16"/>
      <c r="L119" s="16"/>
      <c r="M119" s="16"/>
      <c r="N119" s="16"/>
      <c r="O119" s="16"/>
      <c r="Q119" s="17"/>
      <c r="R119" s="16"/>
      <c r="S119" s="16"/>
      <c r="T119" s="16"/>
      <c r="U119" s="16"/>
      <c r="V119" s="16"/>
      <c r="W119" s="16"/>
      <c r="Y119" s="17"/>
      <c r="Z119" s="16"/>
      <c r="AA119" s="16"/>
      <c r="AB119" s="16"/>
      <c r="AC119" s="16"/>
      <c r="AD119" s="16"/>
      <c r="AE119" s="16"/>
      <c r="AG119" s="17"/>
      <c r="AH119" s="16"/>
      <c r="AI119" s="16"/>
      <c r="AJ119" s="16"/>
      <c r="AK119" s="16"/>
      <c r="AL119" s="16"/>
      <c r="AM119" s="16"/>
      <c r="AN119" s="16"/>
      <c r="AO119" s="17"/>
      <c r="AP119" s="16"/>
      <c r="AQ119" s="17"/>
      <c r="AR119" s="16"/>
    </row>
    <row r="120">
      <c r="A120" s="13" t="s">
        <v>268</v>
      </c>
      <c r="B120" s="14" t="s">
        <v>269</v>
      </c>
      <c r="D120" s="16">
        <v>1.45</v>
      </c>
      <c r="E120" s="16">
        <v>0.08</v>
      </c>
      <c r="F120" s="16">
        <v>0.24</v>
      </c>
      <c r="G120" s="16"/>
      <c r="H120" s="97"/>
      <c r="I120" s="97"/>
      <c r="J120" s="16"/>
      <c r="K120" s="16"/>
      <c r="L120" s="16"/>
      <c r="M120" s="16"/>
      <c r="N120" s="16"/>
      <c r="O120" s="16"/>
      <c r="Q120" s="17"/>
      <c r="R120" s="16"/>
      <c r="S120" s="16"/>
      <c r="T120" s="16"/>
      <c r="U120" s="16"/>
      <c r="V120" s="16"/>
      <c r="W120" s="16"/>
      <c r="Y120" s="17"/>
      <c r="Z120" s="16"/>
      <c r="AA120" s="16"/>
      <c r="AB120" s="16"/>
      <c r="AC120" s="16"/>
      <c r="AD120" s="16"/>
      <c r="AE120" s="16"/>
      <c r="AG120" s="17"/>
      <c r="AH120" s="16"/>
      <c r="AI120" s="16"/>
      <c r="AJ120" s="16"/>
      <c r="AK120" s="16"/>
      <c r="AL120" s="16"/>
      <c r="AM120" s="16"/>
      <c r="AN120" s="16"/>
      <c r="AO120" s="17"/>
      <c r="AP120" s="16"/>
      <c r="AQ120" s="17"/>
      <c r="AR120" s="16"/>
    </row>
    <row r="121">
      <c r="A121" s="13" t="s">
        <v>270</v>
      </c>
      <c r="B121" s="19" t="s">
        <v>271</v>
      </c>
      <c r="D121" s="16">
        <v>1.49</v>
      </c>
      <c r="E121" s="16">
        <v>0.08</v>
      </c>
      <c r="F121" s="16">
        <v>0.2</v>
      </c>
      <c r="G121" s="16"/>
      <c r="H121" s="96"/>
      <c r="I121" s="97"/>
      <c r="J121" s="16"/>
      <c r="K121" s="16"/>
      <c r="L121" s="16"/>
      <c r="M121" s="16"/>
      <c r="N121" s="16"/>
      <c r="O121" s="16"/>
      <c r="Q121" s="17"/>
      <c r="R121" s="16"/>
      <c r="S121" s="16"/>
      <c r="T121" s="16"/>
      <c r="U121" s="16"/>
      <c r="V121" s="16"/>
      <c r="W121" s="16"/>
      <c r="Y121" s="17"/>
      <c r="Z121" s="16"/>
      <c r="AA121" s="16"/>
      <c r="AB121" s="16"/>
      <c r="AC121" s="16"/>
      <c r="AD121" s="16"/>
      <c r="AE121" s="16"/>
      <c r="AG121" s="17"/>
      <c r="AH121" s="16"/>
      <c r="AI121" s="16"/>
      <c r="AJ121" s="16"/>
      <c r="AK121" s="16"/>
      <c r="AL121" s="16"/>
      <c r="AM121" s="16"/>
      <c r="AN121" s="16"/>
      <c r="AO121" s="17"/>
      <c r="AP121" s="16"/>
      <c r="AQ121" s="17"/>
      <c r="AR121" s="16"/>
    </row>
    <row r="122">
      <c r="A122" s="13" t="s">
        <v>272</v>
      </c>
      <c r="B122" s="14" t="s">
        <v>273</v>
      </c>
      <c r="D122" s="16">
        <v>12.75</v>
      </c>
      <c r="E122" s="16">
        <v>0.69</v>
      </c>
      <c r="F122" s="16">
        <v>2.28</v>
      </c>
      <c r="G122" s="16"/>
      <c r="H122" s="96"/>
      <c r="I122" s="97"/>
      <c r="J122" s="16"/>
      <c r="K122" s="16"/>
      <c r="L122" s="16"/>
      <c r="M122" s="16"/>
      <c r="N122" s="16"/>
      <c r="O122" s="16"/>
      <c r="Q122" s="17"/>
      <c r="R122" s="16"/>
      <c r="S122" s="16"/>
      <c r="T122" s="16"/>
      <c r="U122" s="16"/>
      <c r="V122" s="16"/>
      <c r="W122" s="16"/>
      <c r="Y122" s="17"/>
      <c r="Z122" s="16"/>
      <c r="AA122" s="16"/>
      <c r="AB122" s="16"/>
      <c r="AC122" s="16"/>
      <c r="AD122" s="16"/>
      <c r="AE122" s="16"/>
      <c r="AG122" s="17"/>
      <c r="AH122" s="16"/>
      <c r="AI122" s="16"/>
      <c r="AJ122" s="16"/>
      <c r="AK122" s="16"/>
      <c r="AL122" s="16"/>
      <c r="AM122" s="16"/>
      <c r="AN122" s="16"/>
      <c r="AO122" s="17"/>
      <c r="AP122" s="16"/>
      <c r="AQ122" s="17"/>
      <c r="AR122" s="16"/>
    </row>
    <row r="123">
      <c r="A123" s="13" t="s">
        <v>274</v>
      </c>
      <c r="B123" s="14" t="s">
        <v>275</v>
      </c>
      <c r="D123" s="16">
        <v>0.46</v>
      </c>
      <c r="E123" s="16">
        <v>0.02</v>
      </c>
      <c r="F123" s="16">
        <v>0.09</v>
      </c>
      <c r="G123" s="16"/>
      <c r="H123" s="96"/>
      <c r="I123" s="97"/>
      <c r="J123" s="16"/>
      <c r="K123" s="16"/>
      <c r="L123" s="16"/>
      <c r="M123" s="16"/>
      <c r="N123" s="16"/>
      <c r="O123" s="16"/>
      <c r="Q123" s="17"/>
      <c r="R123" s="16"/>
      <c r="S123" s="16"/>
      <c r="T123" s="16"/>
      <c r="U123" s="16"/>
      <c r="V123" s="16"/>
      <c r="W123" s="16"/>
      <c r="Y123" s="17"/>
      <c r="Z123" s="16"/>
      <c r="AA123" s="16"/>
      <c r="AB123" s="16"/>
      <c r="AC123" s="16"/>
      <c r="AD123" s="16"/>
      <c r="AE123" s="16"/>
      <c r="AG123" s="17"/>
      <c r="AH123" s="16"/>
      <c r="AI123" s="16"/>
      <c r="AJ123" s="16"/>
      <c r="AK123" s="16"/>
      <c r="AL123" s="16"/>
      <c r="AM123" s="16"/>
      <c r="AN123" s="16"/>
      <c r="AO123" s="17"/>
      <c r="AP123" s="16"/>
      <c r="AQ123" s="17"/>
      <c r="AR123" s="16"/>
    </row>
    <row r="124">
      <c r="A124" s="13" t="s">
        <v>276</v>
      </c>
      <c r="B124" s="14" t="s">
        <v>277</v>
      </c>
      <c r="D124" s="16">
        <v>0.13</v>
      </c>
      <c r="E124" s="16">
        <v>0.01</v>
      </c>
      <c r="F124" s="16">
        <v>0.03</v>
      </c>
      <c r="G124" s="16"/>
      <c r="H124" s="96"/>
      <c r="I124" s="97"/>
      <c r="J124" s="16"/>
      <c r="K124" s="16"/>
      <c r="L124" s="16"/>
      <c r="M124" s="16"/>
      <c r="N124" s="16"/>
      <c r="O124" s="16"/>
      <c r="Q124" s="17"/>
      <c r="R124" s="16"/>
      <c r="S124" s="16"/>
      <c r="T124" s="16"/>
      <c r="U124" s="16"/>
      <c r="V124" s="16"/>
      <c r="W124" s="16"/>
      <c r="Y124" s="17"/>
      <c r="Z124" s="16"/>
      <c r="AA124" s="16"/>
      <c r="AB124" s="16"/>
      <c r="AC124" s="16"/>
      <c r="AD124" s="16"/>
      <c r="AE124" s="16"/>
      <c r="AG124" s="17"/>
      <c r="AH124" s="16"/>
      <c r="AI124" s="16"/>
      <c r="AJ124" s="16"/>
      <c r="AK124" s="16"/>
      <c r="AL124" s="16"/>
      <c r="AM124" s="16"/>
      <c r="AN124" s="16"/>
      <c r="AO124" s="17"/>
      <c r="AP124" s="16"/>
      <c r="AQ124" s="17"/>
      <c r="AR124" s="16"/>
    </row>
    <row r="125">
      <c r="A125" s="13" t="s">
        <v>278</v>
      </c>
      <c r="B125" s="14" t="s">
        <v>279</v>
      </c>
      <c r="D125" s="16">
        <v>2.9</v>
      </c>
      <c r="E125" s="16">
        <v>0.1</v>
      </c>
      <c r="F125" s="16">
        <v>0.55</v>
      </c>
      <c r="G125" s="16"/>
      <c r="H125" s="96"/>
      <c r="I125" s="97"/>
      <c r="J125" s="16"/>
      <c r="K125" s="16"/>
      <c r="L125" s="16"/>
      <c r="M125" s="16"/>
      <c r="N125" s="16"/>
      <c r="O125" s="16"/>
      <c r="Q125" s="17"/>
      <c r="R125" s="16"/>
      <c r="S125" s="16"/>
      <c r="T125" s="16"/>
      <c r="U125" s="16"/>
      <c r="V125" s="16"/>
      <c r="W125" s="16"/>
      <c r="Y125" s="17"/>
      <c r="Z125" s="16"/>
      <c r="AA125" s="16"/>
      <c r="AB125" s="16"/>
      <c r="AC125" s="16"/>
      <c r="AD125" s="16"/>
      <c r="AE125" s="16"/>
      <c r="AG125" s="17"/>
      <c r="AH125" s="16"/>
      <c r="AI125" s="16"/>
      <c r="AJ125" s="16"/>
      <c r="AK125" s="16"/>
      <c r="AL125" s="16"/>
      <c r="AM125" s="16"/>
      <c r="AN125" s="16"/>
      <c r="AO125" s="17"/>
      <c r="AP125" s="16"/>
      <c r="AQ125" s="17"/>
      <c r="AR125" s="16"/>
    </row>
    <row r="126">
      <c r="A126" s="13" t="s">
        <v>280</v>
      </c>
      <c r="B126" s="19" t="s">
        <v>281</v>
      </c>
      <c r="D126" s="16">
        <v>17.77</v>
      </c>
      <c r="E126" s="16">
        <v>1.02</v>
      </c>
      <c r="F126" s="16">
        <v>4.29</v>
      </c>
      <c r="G126" s="16"/>
      <c r="H126" s="96"/>
      <c r="I126" s="97"/>
      <c r="J126" s="16"/>
      <c r="K126" s="16"/>
      <c r="L126" s="16"/>
      <c r="M126" s="16"/>
      <c r="N126" s="16"/>
      <c r="O126" s="16"/>
      <c r="Q126" s="17"/>
      <c r="R126" s="16"/>
      <c r="S126" s="16"/>
      <c r="T126" s="16"/>
      <c r="U126" s="16"/>
      <c r="V126" s="16"/>
      <c r="W126" s="16"/>
      <c r="Y126" s="17"/>
      <c r="Z126" s="16"/>
      <c r="AA126" s="16"/>
      <c r="AB126" s="16"/>
      <c r="AC126" s="16"/>
      <c r="AD126" s="16"/>
      <c r="AE126" s="16"/>
      <c r="AG126" s="17"/>
      <c r="AH126" s="16"/>
      <c r="AI126" s="16"/>
      <c r="AJ126" s="16"/>
      <c r="AK126" s="16"/>
      <c r="AL126" s="16"/>
      <c r="AM126" s="16"/>
      <c r="AN126" s="16"/>
      <c r="AO126" s="17"/>
      <c r="AP126" s="16"/>
      <c r="AQ126" s="17"/>
      <c r="AR126" s="16"/>
    </row>
    <row r="127">
      <c r="A127" s="13" t="s">
        <v>282</v>
      </c>
      <c r="B127" s="14" t="s">
        <v>283</v>
      </c>
      <c r="D127" s="16">
        <v>0.61</v>
      </c>
      <c r="E127" s="16">
        <v>0.06</v>
      </c>
      <c r="F127" s="16">
        <v>0.16</v>
      </c>
      <c r="G127" s="16"/>
      <c r="H127" s="97"/>
      <c r="I127" s="97"/>
      <c r="J127" s="16"/>
      <c r="K127" s="16"/>
      <c r="L127" s="16"/>
      <c r="M127" s="16"/>
      <c r="N127" s="16"/>
      <c r="O127" s="16"/>
      <c r="Q127" s="17"/>
      <c r="R127" s="16"/>
      <c r="S127" s="16"/>
      <c r="T127" s="16"/>
      <c r="U127" s="16"/>
      <c r="V127" s="16"/>
      <c r="W127" s="16"/>
      <c r="Y127" s="17"/>
      <c r="Z127" s="16"/>
      <c r="AA127" s="16"/>
      <c r="AB127" s="16"/>
      <c r="AC127" s="16"/>
      <c r="AD127" s="16"/>
      <c r="AE127" s="16"/>
      <c r="AG127" s="17"/>
      <c r="AH127" s="16"/>
      <c r="AI127" s="16"/>
      <c r="AJ127" s="16"/>
      <c r="AK127" s="16"/>
      <c r="AL127" s="16"/>
      <c r="AM127" s="16"/>
      <c r="AN127" s="16"/>
      <c r="AO127" s="17"/>
      <c r="AP127" s="16"/>
      <c r="AQ127" s="17"/>
      <c r="AR127" s="16"/>
    </row>
    <row r="128">
      <c r="A128" s="13" t="s">
        <v>284</v>
      </c>
      <c r="B128" s="14" t="s">
        <v>285</v>
      </c>
      <c r="D128" s="16">
        <v>0.4</v>
      </c>
      <c r="E128" s="16">
        <v>0.02</v>
      </c>
      <c r="F128" s="16">
        <v>0.07</v>
      </c>
      <c r="G128" s="16"/>
      <c r="H128" s="96"/>
      <c r="I128" s="97"/>
      <c r="J128" s="16"/>
      <c r="K128" s="16"/>
      <c r="L128" s="16"/>
      <c r="M128" s="16"/>
      <c r="N128" s="16"/>
      <c r="O128" s="16"/>
      <c r="Q128" s="17"/>
      <c r="R128" s="16"/>
      <c r="S128" s="16"/>
      <c r="T128" s="16"/>
      <c r="U128" s="16"/>
      <c r="V128" s="16"/>
      <c r="W128" s="16"/>
      <c r="Y128" s="17"/>
      <c r="Z128" s="16"/>
      <c r="AA128" s="16"/>
      <c r="AB128" s="16"/>
      <c r="AC128" s="16"/>
      <c r="AD128" s="16"/>
      <c r="AE128" s="16"/>
      <c r="AG128" s="17"/>
      <c r="AH128" s="16"/>
      <c r="AI128" s="16"/>
      <c r="AJ128" s="16"/>
      <c r="AK128" s="16"/>
      <c r="AL128" s="16"/>
      <c r="AM128" s="16"/>
      <c r="AN128" s="16"/>
      <c r="AO128" s="17"/>
      <c r="AP128" s="16"/>
      <c r="AQ128" s="17"/>
      <c r="AR128" s="16"/>
    </row>
    <row r="129">
      <c r="A129" s="13" t="s">
        <v>286</v>
      </c>
      <c r="B129" s="14" t="s">
        <v>287</v>
      </c>
      <c r="D129" s="16">
        <v>18.28</v>
      </c>
      <c r="E129" s="16">
        <v>0.49</v>
      </c>
      <c r="F129" s="16">
        <v>5.39</v>
      </c>
      <c r="G129" s="16"/>
      <c r="H129" s="96"/>
      <c r="I129" s="97"/>
      <c r="J129" s="16"/>
      <c r="K129" s="16"/>
      <c r="L129" s="16"/>
      <c r="M129" s="16"/>
      <c r="N129" s="16"/>
      <c r="O129" s="16"/>
      <c r="Q129" s="17"/>
      <c r="R129" s="16"/>
      <c r="S129" s="16"/>
      <c r="T129" s="16"/>
      <c r="U129" s="16"/>
      <c r="V129" s="16"/>
      <c r="W129" s="16"/>
      <c r="Y129" s="17"/>
      <c r="Z129" s="16"/>
      <c r="AA129" s="16"/>
      <c r="AB129" s="16"/>
      <c r="AC129" s="16"/>
      <c r="AD129" s="16"/>
      <c r="AE129" s="16"/>
      <c r="AG129" s="17"/>
      <c r="AH129" s="16"/>
      <c r="AI129" s="16"/>
      <c r="AJ129" s="16"/>
      <c r="AK129" s="16"/>
      <c r="AL129" s="16"/>
      <c r="AM129" s="16"/>
      <c r="AN129" s="16"/>
      <c r="AO129" s="17"/>
      <c r="AP129" s="16"/>
      <c r="AQ129" s="17"/>
      <c r="AR129" s="16"/>
    </row>
    <row r="130">
      <c r="A130" s="13" t="s">
        <v>288</v>
      </c>
      <c r="B130" s="14" t="s">
        <v>289</v>
      </c>
      <c r="D130" s="16">
        <v>1.51</v>
      </c>
      <c r="E130" s="16">
        <v>0.05</v>
      </c>
      <c r="F130" s="16">
        <v>0.26</v>
      </c>
      <c r="G130" s="16"/>
      <c r="H130" s="96"/>
      <c r="I130" s="97"/>
      <c r="J130" s="16"/>
      <c r="K130" s="16"/>
      <c r="L130" s="16"/>
      <c r="M130" s="16"/>
      <c r="N130" s="16"/>
      <c r="O130" s="16"/>
      <c r="Q130" s="17"/>
      <c r="R130" s="16"/>
      <c r="S130" s="16"/>
      <c r="T130" s="16"/>
      <c r="U130" s="16"/>
      <c r="V130" s="16"/>
      <c r="W130" s="16"/>
      <c r="Y130" s="17"/>
      <c r="Z130" s="16"/>
      <c r="AA130" s="16"/>
      <c r="AB130" s="16"/>
      <c r="AC130" s="16"/>
      <c r="AD130" s="16"/>
      <c r="AE130" s="16"/>
      <c r="AG130" s="17"/>
      <c r="AH130" s="16"/>
      <c r="AI130" s="16"/>
      <c r="AJ130" s="16"/>
      <c r="AK130" s="16"/>
      <c r="AL130" s="16"/>
      <c r="AM130" s="16"/>
      <c r="AN130" s="16"/>
      <c r="AO130" s="17"/>
      <c r="AP130" s="16"/>
      <c r="AQ130" s="17"/>
      <c r="AR130" s="16"/>
    </row>
    <row r="131">
      <c r="A131" s="13" t="s">
        <v>290</v>
      </c>
      <c r="B131" s="19" t="s">
        <v>291</v>
      </c>
      <c r="D131" s="16">
        <v>192.19</v>
      </c>
      <c r="E131" s="16">
        <v>10.42</v>
      </c>
      <c r="F131" s="16">
        <v>43.35</v>
      </c>
      <c r="G131" s="16"/>
      <c r="H131" s="96"/>
      <c r="I131" s="97"/>
      <c r="J131" s="16"/>
      <c r="K131" s="16"/>
      <c r="L131" s="16"/>
      <c r="M131" s="16"/>
      <c r="N131" s="16"/>
      <c r="O131" s="16"/>
      <c r="Q131" s="17"/>
      <c r="R131" s="16"/>
      <c r="S131" s="16"/>
      <c r="T131" s="16"/>
      <c r="U131" s="16"/>
      <c r="V131" s="16"/>
      <c r="W131" s="16"/>
      <c r="Y131" s="17"/>
      <c r="Z131" s="16"/>
      <c r="AA131" s="16"/>
      <c r="AB131" s="16"/>
      <c r="AC131" s="16"/>
      <c r="AD131" s="16"/>
      <c r="AE131" s="16"/>
      <c r="AG131" s="17"/>
      <c r="AH131" s="16"/>
      <c r="AI131" s="16"/>
      <c r="AJ131" s="16"/>
      <c r="AK131" s="16"/>
      <c r="AL131" s="16"/>
      <c r="AM131" s="16"/>
      <c r="AN131" s="16"/>
      <c r="AO131" s="17"/>
      <c r="AP131" s="16"/>
      <c r="AQ131" s="17"/>
      <c r="AR131" s="16"/>
    </row>
    <row r="132">
      <c r="A132" s="13" t="s">
        <v>292</v>
      </c>
      <c r="B132" s="14" t="s">
        <v>293</v>
      </c>
      <c r="D132" s="16">
        <v>1.15</v>
      </c>
      <c r="E132" s="16">
        <v>0.08</v>
      </c>
      <c r="F132" s="16">
        <v>0.2</v>
      </c>
      <c r="G132" s="16"/>
      <c r="H132" s="96"/>
      <c r="I132" s="97"/>
      <c r="J132" s="16"/>
      <c r="K132" s="16"/>
      <c r="L132" s="16"/>
      <c r="M132" s="16"/>
      <c r="N132" s="16"/>
      <c r="O132" s="16"/>
      <c r="Q132" s="17"/>
      <c r="R132" s="16"/>
      <c r="S132" s="16"/>
      <c r="T132" s="16"/>
      <c r="U132" s="16"/>
      <c r="V132" s="16"/>
      <c r="W132" s="16"/>
      <c r="Y132" s="17"/>
      <c r="Z132" s="16"/>
      <c r="AA132" s="16"/>
      <c r="AB132" s="16"/>
      <c r="AC132" s="16"/>
      <c r="AD132" s="16"/>
      <c r="AE132" s="16"/>
      <c r="AG132" s="17"/>
      <c r="AH132" s="16"/>
      <c r="AI132" s="16"/>
      <c r="AJ132" s="16"/>
      <c r="AK132" s="16"/>
      <c r="AL132" s="16"/>
      <c r="AM132" s="16"/>
      <c r="AN132" s="16"/>
      <c r="AO132" s="17"/>
      <c r="AP132" s="16"/>
      <c r="AQ132" s="17"/>
      <c r="AR132" s="16"/>
    </row>
    <row r="133">
      <c r="A133" s="13" t="s">
        <v>294</v>
      </c>
      <c r="B133" s="14" t="s">
        <v>295</v>
      </c>
      <c r="D133" s="16">
        <v>4.28</v>
      </c>
      <c r="E133" s="16">
        <v>0.28</v>
      </c>
      <c r="F133" s="16">
        <v>0.97</v>
      </c>
      <c r="G133" s="16"/>
      <c r="H133" s="96"/>
      <c r="I133" s="97"/>
      <c r="J133" s="16"/>
      <c r="K133" s="16"/>
      <c r="L133" s="16"/>
      <c r="M133" s="16"/>
      <c r="N133" s="16"/>
      <c r="O133" s="16"/>
      <c r="Q133" s="17"/>
      <c r="R133" s="16"/>
      <c r="S133" s="16"/>
      <c r="T133" s="16"/>
      <c r="U133" s="16"/>
      <c r="V133" s="16"/>
      <c r="W133" s="16"/>
      <c r="Y133" s="17"/>
      <c r="Z133" s="16"/>
      <c r="AA133" s="16"/>
      <c r="AB133" s="16"/>
      <c r="AC133" s="16"/>
      <c r="AD133" s="16"/>
      <c r="AE133" s="16"/>
      <c r="AG133" s="17"/>
      <c r="AH133" s="16"/>
      <c r="AI133" s="16"/>
      <c r="AJ133" s="16"/>
      <c r="AK133" s="16"/>
      <c r="AL133" s="16"/>
      <c r="AM133" s="16"/>
      <c r="AN133" s="16"/>
      <c r="AO133" s="17"/>
      <c r="AP133" s="16"/>
      <c r="AQ133" s="17"/>
      <c r="AR133" s="16"/>
    </row>
    <row r="134">
      <c r="A134" s="13" t="s">
        <v>296</v>
      </c>
      <c r="B134" s="19" t="s">
        <v>297</v>
      </c>
      <c r="D134" s="16">
        <v>1.67</v>
      </c>
      <c r="E134" s="16">
        <v>0.1</v>
      </c>
      <c r="F134" s="16">
        <v>0.25</v>
      </c>
      <c r="G134" s="16"/>
      <c r="H134" s="96"/>
      <c r="I134" s="97"/>
      <c r="J134" s="16"/>
      <c r="K134" s="16"/>
      <c r="L134" s="16"/>
      <c r="M134" s="16"/>
      <c r="N134" s="16"/>
      <c r="O134" s="16"/>
      <c r="Q134" s="17"/>
      <c r="R134" s="16"/>
      <c r="S134" s="16"/>
      <c r="T134" s="16"/>
      <c r="U134" s="16"/>
      <c r="V134" s="16"/>
      <c r="W134" s="16"/>
      <c r="Y134" s="17"/>
      <c r="Z134" s="16"/>
      <c r="AA134" s="16"/>
      <c r="AB134" s="16"/>
      <c r="AC134" s="16"/>
      <c r="AD134" s="16"/>
      <c r="AE134" s="16"/>
      <c r="AG134" s="17"/>
      <c r="AH134" s="16"/>
      <c r="AI134" s="16"/>
      <c r="AJ134" s="16"/>
      <c r="AK134" s="16"/>
      <c r="AL134" s="16"/>
      <c r="AM134" s="16"/>
      <c r="AN134" s="16"/>
      <c r="AO134" s="17"/>
      <c r="AP134" s="16"/>
      <c r="AQ134" s="17"/>
      <c r="AR134" s="16"/>
    </row>
    <row r="135">
      <c r="A135" s="13" t="s">
        <v>298</v>
      </c>
      <c r="B135" s="19" t="s">
        <v>299</v>
      </c>
      <c r="D135" s="16">
        <v>24.56</v>
      </c>
      <c r="E135" s="16">
        <v>1.28</v>
      </c>
      <c r="F135" s="16">
        <v>3.55</v>
      </c>
      <c r="G135" s="16"/>
      <c r="H135" s="96"/>
      <c r="I135" s="97"/>
      <c r="J135" s="16"/>
      <c r="K135" s="16"/>
      <c r="L135" s="16"/>
      <c r="M135" s="16"/>
      <c r="N135" s="16"/>
      <c r="O135" s="16"/>
      <c r="Q135" s="17"/>
      <c r="R135" s="16"/>
      <c r="S135" s="16"/>
      <c r="T135" s="16"/>
      <c r="U135" s="16"/>
      <c r="V135" s="16"/>
      <c r="W135" s="16"/>
      <c r="Y135" s="17"/>
      <c r="Z135" s="16"/>
      <c r="AA135" s="16"/>
      <c r="AB135" s="16"/>
      <c r="AC135" s="16"/>
      <c r="AD135" s="16"/>
      <c r="AE135" s="16"/>
      <c r="AG135" s="17"/>
      <c r="AH135" s="16"/>
      <c r="AI135" s="16"/>
      <c r="AJ135" s="16"/>
      <c r="AK135" s="16"/>
      <c r="AL135" s="16"/>
      <c r="AM135" s="16"/>
      <c r="AN135" s="16"/>
      <c r="AO135" s="17"/>
      <c r="AP135" s="16"/>
      <c r="AQ135" s="17"/>
      <c r="AR135" s="16"/>
    </row>
    <row r="136">
      <c r="A136" s="13" t="s">
        <v>300</v>
      </c>
      <c r="B136" s="14" t="s">
        <v>301</v>
      </c>
      <c r="D136" s="16">
        <v>0.58</v>
      </c>
      <c r="E136" s="16">
        <v>0.03</v>
      </c>
      <c r="F136" s="16">
        <v>0.11</v>
      </c>
      <c r="G136" s="16"/>
      <c r="H136" s="96"/>
      <c r="I136" s="97"/>
      <c r="J136" s="16"/>
      <c r="K136" s="16"/>
      <c r="L136" s="16"/>
      <c r="M136" s="16"/>
      <c r="N136" s="16"/>
      <c r="O136" s="16"/>
      <c r="Q136" s="17"/>
      <c r="R136" s="16"/>
      <c r="S136" s="16"/>
      <c r="T136" s="16"/>
      <c r="U136" s="16"/>
      <c r="V136" s="16"/>
      <c r="W136" s="16"/>
      <c r="Y136" s="17"/>
      <c r="Z136" s="16"/>
      <c r="AA136" s="16"/>
      <c r="AB136" s="16"/>
      <c r="AC136" s="16"/>
      <c r="AD136" s="16"/>
      <c r="AE136" s="16"/>
      <c r="AG136" s="17"/>
      <c r="AH136" s="16"/>
      <c r="AI136" s="16"/>
      <c r="AJ136" s="16"/>
      <c r="AK136" s="16"/>
      <c r="AL136" s="16"/>
      <c r="AM136" s="16"/>
      <c r="AN136" s="16"/>
      <c r="AO136" s="17"/>
      <c r="AP136" s="16"/>
      <c r="AQ136" s="17"/>
      <c r="AR136" s="16"/>
    </row>
    <row r="137">
      <c r="A137" s="13" t="s">
        <v>302</v>
      </c>
      <c r="B137" s="14" t="s">
        <v>303</v>
      </c>
      <c r="D137" s="16">
        <v>1.01</v>
      </c>
      <c r="E137" s="16">
        <v>0.07</v>
      </c>
      <c r="F137" s="16">
        <v>0.32</v>
      </c>
      <c r="G137" s="16"/>
      <c r="H137" s="96"/>
      <c r="I137" s="97"/>
      <c r="J137" s="16"/>
      <c r="K137" s="16"/>
      <c r="L137" s="16"/>
      <c r="M137" s="16"/>
      <c r="N137" s="16"/>
      <c r="O137" s="16"/>
      <c r="Q137" s="17"/>
      <c r="R137" s="16"/>
      <c r="S137" s="16"/>
      <c r="T137" s="16"/>
      <c r="U137" s="16"/>
      <c r="V137" s="16"/>
      <c r="W137" s="16"/>
      <c r="Y137" s="17"/>
      <c r="Z137" s="16"/>
      <c r="AA137" s="16"/>
      <c r="AB137" s="16"/>
      <c r="AC137" s="16"/>
      <c r="AD137" s="16"/>
      <c r="AE137" s="16"/>
      <c r="AG137" s="17"/>
      <c r="AH137" s="16"/>
      <c r="AI137" s="16"/>
      <c r="AJ137" s="16"/>
      <c r="AK137" s="16"/>
      <c r="AL137" s="16"/>
      <c r="AM137" s="16"/>
      <c r="AN137" s="16"/>
      <c r="AO137" s="17"/>
      <c r="AP137" s="16"/>
      <c r="AQ137" s="17"/>
      <c r="AR137" s="16"/>
    </row>
    <row r="138">
      <c r="A138" s="13" t="s">
        <v>304</v>
      </c>
      <c r="B138" s="14" t="s">
        <v>305</v>
      </c>
      <c r="D138" s="16">
        <v>0.22</v>
      </c>
      <c r="E138" s="16">
        <v>0.01</v>
      </c>
      <c r="F138" s="16">
        <v>0.08</v>
      </c>
      <c r="G138" s="16"/>
      <c r="H138" s="96"/>
      <c r="I138" s="97"/>
      <c r="J138" s="16"/>
      <c r="K138" s="16"/>
      <c r="L138" s="16"/>
      <c r="M138" s="16"/>
      <c r="N138" s="16"/>
      <c r="O138" s="16"/>
      <c r="Q138" s="17"/>
      <c r="R138" s="16"/>
      <c r="S138" s="16"/>
      <c r="T138" s="16"/>
      <c r="U138" s="16"/>
      <c r="V138" s="16"/>
      <c r="W138" s="16"/>
      <c r="Y138" s="17"/>
      <c r="Z138" s="16"/>
      <c r="AA138" s="16"/>
      <c r="AB138" s="16"/>
      <c r="AC138" s="16"/>
      <c r="AD138" s="16"/>
      <c r="AE138" s="16"/>
      <c r="AG138" s="17"/>
      <c r="AH138" s="16"/>
      <c r="AI138" s="16"/>
      <c r="AJ138" s="16"/>
      <c r="AK138" s="16"/>
      <c r="AL138" s="16"/>
      <c r="AM138" s="16"/>
      <c r="AN138" s="16"/>
      <c r="AO138" s="17"/>
      <c r="AP138" s="16"/>
      <c r="AQ138" s="17"/>
      <c r="AR138" s="16"/>
    </row>
    <row r="139">
      <c r="B139" s="14"/>
      <c r="F139" s="12"/>
      <c r="H139" s="96"/>
      <c r="I139" s="97"/>
      <c r="J139" s="16"/>
      <c r="K139" s="16"/>
      <c r="L139" s="16"/>
      <c r="M139" s="16"/>
      <c r="N139" s="16"/>
      <c r="O139" s="16"/>
      <c r="Q139" s="17"/>
      <c r="R139" s="16"/>
      <c r="S139" s="16"/>
      <c r="T139" s="16"/>
      <c r="U139" s="16"/>
      <c r="V139" s="16"/>
      <c r="W139" s="16"/>
      <c r="Y139" s="17"/>
      <c r="Z139" s="16"/>
      <c r="AA139" s="16"/>
      <c r="AB139" s="16"/>
      <c r="AC139" s="16"/>
      <c r="AD139" s="16"/>
      <c r="AE139" s="16"/>
      <c r="AG139" s="17"/>
      <c r="AH139" s="16"/>
      <c r="AI139" s="16"/>
      <c r="AJ139" s="16"/>
      <c r="AK139" s="16"/>
      <c r="AL139" s="16"/>
      <c r="AM139" s="16"/>
      <c r="AN139" s="16"/>
      <c r="AO139" s="17"/>
      <c r="AP139" s="16"/>
      <c r="AQ139" s="17"/>
      <c r="AR139" s="16"/>
    </row>
    <row r="140">
      <c r="B140" s="25" t="s">
        <v>306</v>
      </c>
      <c r="D140" s="16">
        <f t="shared" ref="D140:F140" si="1">SUM(D2:D138)</f>
        <v>1447.96</v>
      </c>
      <c r="E140" s="16">
        <f t="shared" si="1"/>
        <v>71.81</v>
      </c>
      <c r="F140" s="16">
        <f t="shared" si="1"/>
        <v>314.9</v>
      </c>
      <c r="H140" s="17"/>
      <c r="I140" s="17"/>
      <c r="J140" s="17"/>
      <c r="K140" s="17"/>
      <c r="L140" s="17"/>
      <c r="M140" s="17"/>
      <c r="N140" s="17"/>
      <c r="O140" s="17"/>
      <c r="Q140" s="17"/>
      <c r="R140" s="17"/>
      <c r="S140" s="17"/>
      <c r="T140" s="17"/>
      <c r="U140" s="17"/>
      <c r="V140" s="17"/>
      <c r="W140" s="17"/>
      <c r="Y140" s="17"/>
      <c r="Z140" s="17"/>
      <c r="AA140" s="17"/>
      <c r="AB140" s="17"/>
      <c r="AC140" s="17"/>
      <c r="AD140" s="17"/>
      <c r="AE140" s="17"/>
      <c r="AG140" s="17"/>
      <c r="AH140" s="17"/>
      <c r="AI140" s="17"/>
      <c r="AJ140" s="17"/>
      <c r="AK140" s="17"/>
      <c r="AL140" s="17"/>
      <c r="AM140" s="17"/>
      <c r="AN140" s="17"/>
      <c r="AO140" s="17"/>
      <c r="AP140" s="17"/>
      <c r="AQ140" s="17"/>
      <c r="AR140" s="17"/>
    </row>
    <row r="141">
      <c r="B141" s="25"/>
      <c r="F141" s="12"/>
      <c r="H141" s="97"/>
      <c r="I141" s="17"/>
      <c r="J141" s="17"/>
      <c r="K141" s="17"/>
      <c r="L141" s="17"/>
      <c r="M141" s="16"/>
      <c r="N141" s="16"/>
      <c r="O141" s="17"/>
      <c r="Q141" s="17"/>
      <c r="R141" s="16"/>
      <c r="S141" s="16"/>
      <c r="T141" s="16"/>
      <c r="U141" s="16"/>
      <c r="V141" s="16"/>
      <c r="W141" s="17"/>
      <c r="Y141" s="17"/>
      <c r="Z141" s="16"/>
      <c r="AA141" s="16"/>
      <c r="AB141" s="16"/>
      <c r="AC141" s="16"/>
      <c r="AD141" s="16"/>
      <c r="AE141" s="17"/>
      <c r="AG141" s="17"/>
      <c r="AH141" s="16"/>
      <c r="AI141" s="16"/>
      <c r="AJ141" s="16"/>
      <c r="AK141" s="16"/>
      <c r="AL141" s="16"/>
      <c r="AM141" s="17"/>
      <c r="AN141" s="17"/>
      <c r="AO141" s="17"/>
      <c r="AP141" s="17"/>
      <c r="AQ141" s="17"/>
      <c r="AR141" s="17"/>
    </row>
    <row r="142">
      <c r="B142" s="14"/>
      <c r="F142" s="12"/>
      <c r="H142" s="97"/>
      <c r="I142" s="17"/>
      <c r="J142" s="17"/>
      <c r="K142" s="17"/>
      <c r="L142" s="17"/>
      <c r="M142" s="16"/>
      <c r="N142" s="16"/>
      <c r="O142" s="17"/>
      <c r="Q142" s="17"/>
      <c r="R142" s="16"/>
      <c r="S142" s="16"/>
      <c r="T142" s="16"/>
      <c r="U142" s="16"/>
      <c r="V142" s="16"/>
      <c r="W142" s="17"/>
      <c r="Y142" s="17"/>
      <c r="Z142" s="16"/>
      <c r="AA142" s="16"/>
      <c r="AB142" s="16"/>
      <c r="AC142" s="16"/>
      <c r="AD142" s="16"/>
      <c r="AE142" s="17"/>
      <c r="AG142" s="17"/>
      <c r="AH142" s="16"/>
      <c r="AI142" s="16"/>
      <c r="AJ142" s="16"/>
      <c r="AK142" s="16"/>
      <c r="AL142" s="16"/>
      <c r="AM142" s="17"/>
      <c r="AN142" s="17"/>
      <c r="AO142" s="17"/>
      <c r="AP142" s="17"/>
      <c r="AQ142" s="17"/>
      <c r="AR142" s="17"/>
    </row>
    <row r="143">
      <c r="B143" s="14"/>
      <c r="F143" s="12"/>
      <c r="H143" s="97"/>
      <c r="I143" s="17"/>
      <c r="J143" s="17"/>
      <c r="K143" s="17"/>
      <c r="L143" s="17"/>
      <c r="M143" s="16"/>
      <c r="N143" s="16"/>
      <c r="O143" s="17"/>
      <c r="Q143" s="17"/>
      <c r="R143" s="16"/>
      <c r="S143" s="16"/>
      <c r="T143" s="16"/>
      <c r="U143" s="16"/>
      <c r="V143" s="16"/>
      <c r="W143" s="17"/>
      <c r="Y143" s="17"/>
      <c r="Z143" s="16"/>
      <c r="AA143" s="16"/>
      <c r="AB143" s="16"/>
      <c r="AC143" s="16"/>
      <c r="AD143" s="16"/>
      <c r="AE143" s="17"/>
      <c r="AG143" s="17"/>
      <c r="AH143" s="16"/>
      <c r="AI143" s="16"/>
      <c r="AJ143" s="16"/>
      <c r="AK143" s="16"/>
      <c r="AL143" s="16"/>
      <c r="AM143" s="17"/>
      <c r="AN143" s="17"/>
      <c r="AO143" s="17"/>
      <c r="AP143" s="17"/>
      <c r="AQ143" s="17"/>
      <c r="AR143" s="17"/>
    </row>
    <row r="144">
      <c r="B144" s="14"/>
      <c r="F144" s="12"/>
      <c r="H144" s="97"/>
      <c r="I144" s="17"/>
      <c r="J144" s="17"/>
      <c r="K144" s="17"/>
      <c r="L144" s="17"/>
      <c r="M144" s="16"/>
      <c r="N144" s="16"/>
      <c r="O144" s="17"/>
      <c r="Q144" s="17"/>
      <c r="R144" s="16"/>
      <c r="S144" s="16"/>
      <c r="T144" s="16"/>
      <c r="U144" s="16"/>
      <c r="V144" s="16"/>
      <c r="W144" s="17"/>
      <c r="Y144" s="17"/>
      <c r="Z144" s="16"/>
      <c r="AA144" s="16"/>
      <c r="AB144" s="16"/>
      <c r="AC144" s="16"/>
      <c r="AD144" s="16"/>
      <c r="AE144" s="17"/>
      <c r="AG144" s="17"/>
      <c r="AH144" s="16"/>
      <c r="AI144" s="16"/>
      <c r="AJ144" s="16"/>
      <c r="AK144" s="16"/>
      <c r="AL144" s="16"/>
      <c r="AM144" s="17"/>
      <c r="AN144" s="17"/>
      <c r="AO144" s="17"/>
      <c r="AP144" s="17"/>
      <c r="AQ144" s="17"/>
      <c r="AR144" s="17"/>
    </row>
    <row r="145">
      <c r="B145" s="14"/>
      <c r="F145" s="12"/>
      <c r="H145" s="97"/>
      <c r="I145" s="17"/>
      <c r="J145" s="17"/>
      <c r="K145" s="17"/>
      <c r="L145" s="17"/>
      <c r="M145" s="16"/>
      <c r="N145" s="16"/>
      <c r="O145" s="17"/>
      <c r="Q145" s="17"/>
      <c r="R145" s="16"/>
      <c r="S145" s="16"/>
      <c r="T145" s="16"/>
      <c r="U145" s="16"/>
      <c r="V145" s="16"/>
      <c r="W145" s="17"/>
      <c r="Y145" s="17"/>
      <c r="Z145" s="16"/>
      <c r="AA145" s="16"/>
      <c r="AB145" s="16"/>
      <c r="AC145" s="16"/>
      <c r="AD145" s="16"/>
      <c r="AE145" s="17"/>
      <c r="AG145" s="17"/>
      <c r="AH145" s="16"/>
      <c r="AI145" s="16"/>
      <c r="AJ145" s="16"/>
      <c r="AK145" s="16"/>
      <c r="AL145" s="16"/>
      <c r="AM145" s="17"/>
      <c r="AN145" s="17"/>
      <c r="AO145" s="17"/>
      <c r="AP145" s="17"/>
      <c r="AQ145" s="17"/>
      <c r="AR145" s="17"/>
    </row>
    <row r="146">
      <c r="B146" s="14"/>
      <c r="F146" s="12"/>
      <c r="H146" s="97"/>
      <c r="I146" s="17"/>
      <c r="J146" s="17"/>
      <c r="K146" s="17"/>
      <c r="L146" s="17"/>
      <c r="M146" s="16"/>
      <c r="N146" s="16"/>
      <c r="O146" s="17"/>
      <c r="Q146" s="17"/>
      <c r="R146" s="16"/>
      <c r="S146" s="16"/>
      <c r="T146" s="16"/>
      <c r="U146" s="16"/>
      <c r="V146" s="16"/>
      <c r="W146" s="17"/>
      <c r="Y146" s="17"/>
      <c r="Z146" s="16"/>
      <c r="AA146" s="16"/>
      <c r="AB146" s="16"/>
      <c r="AC146" s="16"/>
      <c r="AD146" s="16"/>
      <c r="AE146" s="17"/>
      <c r="AG146" s="17"/>
      <c r="AH146" s="16"/>
      <c r="AI146" s="16"/>
      <c r="AJ146" s="16"/>
      <c r="AK146" s="16"/>
      <c r="AL146" s="16"/>
      <c r="AM146" s="17"/>
      <c r="AN146" s="17"/>
      <c r="AO146" s="17"/>
      <c r="AP146" s="17"/>
      <c r="AQ146" s="17"/>
      <c r="AR146" s="17"/>
    </row>
    <row r="147">
      <c r="B147" s="14"/>
      <c r="F147" s="12"/>
      <c r="H147" s="97"/>
      <c r="I147" s="17"/>
      <c r="J147" s="17"/>
      <c r="K147" s="17"/>
      <c r="L147" s="17"/>
      <c r="M147" s="16"/>
      <c r="N147" s="16"/>
      <c r="O147" s="17"/>
      <c r="Q147" s="17"/>
      <c r="R147" s="16"/>
      <c r="S147" s="16"/>
      <c r="T147" s="16"/>
      <c r="U147" s="16"/>
      <c r="V147" s="16"/>
      <c r="W147" s="17"/>
      <c r="Y147" s="17"/>
      <c r="Z147" s="16"/>
      <c r="AA147" s="16"/>
      <c r="AB147" s="16"/>
      <c r="AC147" s="16"/>
      <c r="AD147" s="16"/>
      <c r="AE147" s="17"/>
      <c r="AG147" s="17"/>
      <c r="AH147" s="16"/>
      <c r="AI147" s="16"/>
      <c r="AJ147" s="16"/>
      <c r="AK147" s="16"/>
      <c r="AL147" s="16"/>
      <c r="AM147" s="17"/>
      <c r="AN147" s="17"/>
      <c r="AO147" s="17"/>
      <c r="AP147" s="17"/>
      <c r="AQ147" s="17"/>
      <c r="AR147" s="17"/>
    </row>
    <row r="148">
      <c r="B148" s="14"/>
      <c r="F148" s="12"/>
      <c r="H148" s="97"/>
      <c r="I148" s="17"/>
      <c r="J148" s="17"/>
      <c r="K148" s="17"/>
      <c r="L148" s="17"/>
      <c r="M148" s="16"/>
      <c r="N148" s="16"/>
      <c r="O148" s="17"/>
      <c r="Q148" s="17"/>
      <c r="R148" s="16"/>
      <c r="S148" s="16"/>
      <c r="T148" s="16"/>
      <c r="U148" s="16"/>
      <c r="V148" s="16"/>
      <c r="W148" s="17"/>
      <c r="Y148" s="17"/>
      <c r="Z148" s="16"/>
      <c r="AA148" s="16"/>
      <c r="AB148" s="16"/>
      <c r="AC148" s="16"/>
      <c r="AD148" s="16"/>
      <c r="AE148" s="17"/>
      <c r="AG148" s="17"/>
      <c r="AH148" s="16"/>
      <c r="AI148" s="16"/>
      <c r="AJ148" s="16"/>
      <c r="AK148" s="16"/>
      <c r="AL148" s="16"/>
      <c r="AM148" s="17"/>
      <c r="AN148" s="17"/>
      <c r="AO148" s="17"/>
      <c r="AP148" s="17"/>
      <c r="AQ148" s="17"/>
      <c r="AR148" s="17"/>
    </row>
    <row r="149">
      <c r="B149" s="14"/>
      <c r="F149" s="12"/>
      <c r="H149" s="97"/>
      <c r="I149" s="17"/>
      <c r="J149" s="17"/>
      <c r="K149" s="17"/>
      <c r="L149" s="17"/>
      <c r="M149" s="16"/>
      <c r="N149" s="16"/>
      <c r="O149" s="17"/>
      <c r="Q149" s="17"/>
      <c r="R149" s="16"/>
      <c r="S149" s="16"/>
      <c r="T149" s="16"/>
      <c r="U149" s="16"/>
      <c r="V149" s="16"/>
      <c r="W149" s="17"/>
      <c r="Y149" s="17"/>
      <c r="Z149" s="16"/>
      <c r="AA149" s="16"/>
      <c r="AB149" s="16"/>
      <c r="AC149" s="16"/>
      <c r="AD149" s="16"/>
      <c r="AE149" s="17"/>
      <c r="AG149" s="17"/>
      <c r="AH149" s="16"/>
      <c r="AI149" s="16"/>
      <c r="AJ149" s="16"/>
      <c r="AK149" s="16"/>
      <c r="AL149" s="16"/>
      <c r="AM149" s="17"/>
      <c r="AN149" s="17"/>
      <c r="AO149" s="17"/>
      <c r="AP149" s="17"/>
      <c r="AQ149" s="17"/>
      <c r="AR149" s="17"/>
    </row>
    <row r="150">
      <c r="B150" s="14"/>
      <c r="F150" s="12"/>
      <c r="H150" s="97"/>
      <c r="I150" s="17"/>
      <c r="J150" s="17"/>
      <c r="K150" s="17"/>
      <c r="L150" s="17"/>
      <c r="M150" s="16"/>
      <c r="N150" s="16"/>
      <c r="O150" s="17"/>
      <c r="Q150" s="17"/>
      <c r="R150" s="16"/>
      <c r="S150" s="16"/>
      <c r="T150" s="16"/>
      <c r="U150" s="16"/>
      <c r="V150" s="16"/>
      <c r="W150" s="17"/>
      <c r="Y150" s="17"/>
      <c r="Z150" s="16"/>
      <c r="AA150" s="16"/>
      <c r="AB150" s="16"/>
      <c r="AC150" s="16"/>
      <c r="AD150" s="16"/>
      <c r="AE150" s="17"/>
      <c r="AG150" s="17"/>
      <c r="AH150" s="16"/>
      <c r="AI150" s="16"/>
      <c r="AJ150" s="16"/>
      <c r="AK150" s="16"/>
      <c r="AL150" s="16"/>
      <c r="AM150" s="17"/>
      <c r="AN150" s="17"/>
      <c r="AO150" s="17"/>
      <c r="AP150" s="17"/>
      <c r="AQ150" s="17"/>
      <c r="AR150" s="17"/>
    </row>
    <row r="151">
      <c r="B151" s="14"/>
      <c r="F151" s="12"/>
      <c r="H151" s="97"/>
      <c r="I151" s="17"/>
      <c r="J151" s="17"/>
      <c r="K151" s="17"/>
      <c r="L151" s="17"/>
      <c r="M151" s="16"/>
      <c r="N151" s="16"/>
      <c r="O151" s="17"/>
      <c r="Q151" s="17"/>
      <c r="R151" s="16"/>
      <c r="S151" s="16"/>
      <c r="T151" s="16"/>
      <c r="U151" s="16"/>
      <c r="V151" s="16"/>
      <c r="W151" s="17"/>
      <c r="Y151" s="17"/>
      <c r="Z151" s="16"/>
      <c r="AA151" s="16"/>
      <c r="AB151" s="16"/>
      <c r="AC151" s="16"/>
      <c r="AD151" s="16"/>
      <c r="AE151" s="17"/>
      <c r="AG151" s="17"/>
      <c r="AH151" s="16"/>
      <c r="AI151" s="16"/>
      <c r="AJ151" s="16"/>
      <c r="AK151" s="16"/>
      <c r="AL151" s="16"/>
      <c r="AM151" s="17"/>
      <c r="AN151" s="17"/>
      <c r="AO151" s="17"/>
      <c r="AP151" s="17"/>
      <c r="AQ151" s="17"/>
      <c r="AR151" s="17"/>
    </row>
    <row r="152">
      <c r="B152" s="14"/>
      <c r="F152" s="12"/>
      <c r="H152" s="97"/>
      <c r="I152" s="17"/>
      <c r="J152" s="17"/>
      <c r="K152" s="17"/>
      <c r="L152" s="17"/>
      <c r="M152" s="16"/>
      <c r="N152" s="16"/>
      <c r="O152" s="17"/>
      <c r="Q152" s="17"/>
      <c r="R152" s="16"/>
      <c r="S152" s="16"/>
      <c r="T152" s="16"/>
      <c r="U152" s="16"/>
      <c r="V152" s="16"/>
      <c r="W152" s="17"/>
      <c r="Y152" s="17"/>
      <c r="Z152" s="16"/>
      <c r="AA152" s="16"/>
      <c r="AB152" s="16"/>
      <c r="AC152" s="16"/>
      <c r="AD152" s="16"/>
      <c r="AE152" s="17"/>
      <c r="AG152" s="17"/>
      <c r="AH152" s="16"/>
      <c r="AI152" s="16"/>
      <c r="AJ152" s="16"/>
      <c r="AK152" s="16"/>
      <c r="AL152" s="16"/>
      <c r="AM152" s="17"/>
      <c r="AN152" s="17"/>
      <c r="AO152" s="17"/>
      <c r="AP152" s="17"/>
      <c r="AQ152" s="17"/>
      <c r="AR152" s="17"/>
    </row>
    <row r="153">
      <c r="B153" s="14"/>
      <c r="F153" s="12"/>
      <c r="H153" s="97"/>
      <c r="I153" s="17"/>
      <c r="J153" s="17"/>
      <c r="K153" s="17"/>
      <c r="L153" s="17"/>
      <c r="M153" s="16"/>
      <c r="N153" s="16"/>
      <c r="O153" s="17"/>
      <c r="Q153" s="17"/>
      <c r="R153" s="16"/>
      <c r="S153" s="16"/>
      <c r="T153" s="16"/>
      <c r="U153" s="16"/>
      <c r="V153" s="16"/>
      <c r="W153" s="17"/>
      <c r="Y153" s="17"/>
      <c r="Z153" s="16"/>
      <c r="AA153" s="16"/>
      <c r="AB153" s="16"/>
      <c r="AC153" s="16"/>
      <c r="AD153" s="16"/>
      <c r="AE153" s="17"/>
      <c r="AG153" s="17"/>
      <c r="AH153" s="16"/>
      <c r="AI153" s="16"/>
      <c r="AJ153" s="16"/>
      <c r="AK153" s="16"/>
      <c r="AL153" s="16"/>
      <c r="AM153" s="17"/>
      <c r="AN153" s="17"/>
      <c r="AO153" s="17"/>
      <c r="AP153" s="17"/>
      <c r="AQ153" s="17"/>
      <c r="AR153" s="17"/>
    </row>
    <row r="154">
      <c r="B154" s="14"/>
      <c r="F154" s="12"/>
      <c r="H154" s="97"/>
      <c r="I154" s="17"/>
      <c r="J154" s="17"/>
      <c r="K154" s="17"/>
      <c r="L154" s="17"/>
      <c r="M154" s="16"/>
      <c r="N154" s="16"/>
      <c r="O154" s="17"/>
      <c r="Q154" s="17"/>
      <c r="R154" s="16"/>
      <c r="S154" s="16"/>
      <c r="T154" s="16"/>
      <c r="U154" s="16"/>
      <c r="V154" s="16"/>
      <c r="W154" s="17"/>
      <c r="Y154" s="17"/>
      <c r="Z154" s="16"/>
      <c r="AA154" s="16"/>
      <c r="AB154" s="16"/>
      <c r="AC154" s="16"/>
      <c r="AD154" s="16"/>
      <c r="AE154" s="17"/>
      <c r="AG154" s="17"/>
      <c r="AH154" s="16"/>
      <c r="AI154" s="16"/>
      <c r="AJ154" s="16"/>
      <c r="AK154" s="16"/>
      <c r="AL154" s="16"/>
      <c r="AM154" s="17"/>
      <c r="AN154" s="17"/>
      <c r="AO154" s="17"/>
      <c r="AP154" s="17"/>
      <c r="AQ154" s="17"/>
      <c r="AR154" s="17"/>
    </row>
    <row r="155">
      <c r="B155" s="14"/>
      <c r="F155" s="12"/>
      <c r="H155" s="97"/>
      <c r="I155" s="17"/>
      <c r="J155" s="17"/>
      <c r="K155" s="17"/>
      <c r="L155" s="17"/>
      <c r="M155" s="16"/>
      <c r="N155" s="16"/>
      <c r="O155" s="17"/>
      <c r="Q155" s="17"/>
      <c r="R155" s="16"/>
      <c r="S155" s="16"/>
      <c r="T155" s="16"/>
      <c r="U155" s="16"/>
      <c r="V155" s="16"/>
      <c r="W155" s="17"/>
      <c r="Y155" s="17"/>
      <c r="Z155" s="16"/>
      <c r="AA155" s="16"/>
      <c r="AB155" s="16"/>
      <c r="AC155" s="16"/>
      <c r="AD155" s="16"/>
      <c r="AE155" s="17"/>
      <c r="AG155" s="17"/>
      <c r="AH155" s="16"/>
      <c r="AI155" s="16"/>
      <c r="AJ155" s="16"/>
      <c r="AK155" s="16"/>
      <c r="AL155" s="16"/>
      <c r="AM155" s="17"/>
      <c r="AN155" s="17"/>
      <c r="AO155" s="17"/>
      <c r="AP155" s="17"/>
      <c r="AQ155" s="17"/>
      <c r="AR155" s="17"/>
    </row>
    <row r="156">
      <c r="B156" s="14"/>
      <c r="F156" s="12"/>
      <c r="H156" s="97"/>
      <c r="I156" s="17"/>
      <c r="J156" s="17"/>
      <c r="K156" s="17"/>
      <c r="L156" s="17"/>
      <c r="M156" s="16"/>
      <c r="N156" s="16"/>
      <c r="O156" s="17"/>
      <c r="Q156" s="17"/>
      <c r="R156" s="16"/>
      <c r="S156" s="16"/>
      <c r="T156" s="16"/>
      <c r="U156" s="16"/>
      <c r="V156" s="16"/>
      <c r="W156" s="17"/>
      <c r="Y156" s="17"/>
      <c r="Z156" s="16"/>
      <c r="AA156" s="16"/>
      <c r="AB156" s="16"/>
      <c r="AC156" s="16"/>
      <c r="AD156" s="16"/>
      <c r="AE156" s="17"/>
      <c r="AG156" s="17"/>
      <c r="AH156" s="16"/>
      <c r="AI156" s="16"/>
      <c r="AJ156" s="16"/>
      <c r="AK156" s="16"/>
      <c r="AL156" s="16"/>
      <c r="AM156" s="17"/>
      <c r="AN156" s="17"/>
      <c r="AO156" s="17"/>
      <c r="AP156" s="17"/>
      <c r="AQ156" s="17"/>
      <c r="AR156" s="17"/>
    </row>
    <row r="157">
      <c r="B157" s="14"/>
      <c r="F157" s="12"/>
      <c r="H157" s="97"/>
      <c r="I157" s="17"/>
      <c r="J157" s="17"/>
      <c r="K157" s="17"/>
      <c r="L157" s="17"/>
      <c r="M157" s="16"/>
      <c r="N157" s="16"/>
      <c r="O157" s="17"/>
      <c r="Q157" s="17"/>
      <c r="R157" s="16"/>
      <c r="S157" s="16"/>
      <c r="T157" s="16"/>
      <c r="U157" s="16"/>
      <c r="V157" s="16"/>
      <c r="W157" s="17"/>
      <c r="Y157" s="17"/>
      <c r="Z157" s="16"/>
      <c r="AA157" s="16"/>
      <c r="AB157" s="16"/>
      <c r="AC157" s="16"/>
      <c r="AD157" s="16"/>
      <c r="AE157" s="17"/>
      <c r="AG157" s="17"/>
      <c r="AH157" s="16"/>
      <c r="AI157" s="16"/>
      <c r="AJ157" s="16"/>
      <c r="AK157" s="16"/>
      <c r="AL157" s="16"/>
      <c r="AM157" s="17"/>
      <c r="AN157" s="17"/>
      <c r="AO157" s="17"/>
      <c r="AP157" s="17"/>
      <c r="AQ157" s="17"/>
      <c r="AR157" s="17"/>
    </row>
    <row r="158">
      <c r="B158" s="14"/>
      <c r="F158" s="12"/>
      <c r="H158" s="97"/>
      <c r="I158" s="17"/>
      <c r="J158" s="17"/>
      <c r="K158" s="17"/>
      <c r="L158" s="17"/>
      <c r="M158" s="16"/>
      <c r="N158" s="16"/>
      <c r="O158" s="17"/>
      <c r="Q158" s="17"/>
      <c r="R158" s="16"/>
      <c r="S158" s="16"/>
      <c r="T158" s="16"/>
      <c r="U158" s="16"/>
      <c r="V158" s="16"/>
      <c r="W158" s="17"/>
      <c r="Y158" s="17"/>
      <c r="Z158" s="16"/>
      <c r="AA158" s="16"/>
      <c r="AB158" s="16"/>
      <c r="AC158" s="16"/>
      <c r="AD158" s="16"/>
      <c r="AE158" s="17"/>
      <c r="AG158" s="17"/>
      <c r="AH158" s="16"/>
      <c r="AI158" s="16"/>
      <c r="AJ158" s="16"/>
      <c r="AK158" s="16"/>
      <c r="AL158" s="16"/>
      <c r="AM158" s="17"/>
      <c r="AN158" s="17"/>
      <c r="AO158" s="17"/>
      <c r="AP158" s="17"/>
      <c r="AQ158" s="17"/>
      <c r="AR158" s="17"/>
    </row>
    <row r="159">
      <c r="B159" s="14"/>
      <c r="F159" s="12"/>
      <c r="H159" s="97"/>
      <c r="I159" s="17"/>
      <c r="J159" s="17"/>
      <c r="K159" s="17"/>
      <c r="L159" s="17"/>
      <c r="M159" s="16"/>
      <c r="N159" s="16"/>
      <c r="O159" s="17"/>
      <c r="Q159" s="17"/>
      <c r="R159" s="16"/>
      <c r="S159" s="16"/>
      <c r="T159" s="16"/>
      <c r="U159" s="16"/>
      <c r="V159" s="16"/>
      <c r="W159" s="17"/>
      <c r="Y159" s="17"/>
      <c r="Z159" s="16"/>
      <c r="AA159" s="16"/>
      <c r="AB159" s="16"/>
      <c r="AC159" s="16"/>
      <c r="AD159" s="16"/>
      <c r="AE159" s="17"/>
      <c r="AG159" s="17"/>
      <c r="AH159" s="16"/>
      <c r="AI159" s="16"/>
      <c r="AJ159" s="16"/>
      <c r="AK159" s="16"/>
      <c r="AL159" s="16"/>
      <c r="AM159" s="17"/>
      <c r="AN159" s="17"/>
      <c r="AO159" s="17"/>
      <c r="AP159" s="17"/>
      <c r="AQ159" s="17"/>
      <c r="AR159" s="17"/>
    </row>
    <row r="160">
      <c r="B160" s="14"/>
      <c r="F160" s="12"/>
      <c r="H160" s="97"/>
      <c r="I160" s="17"/>
      <c r="J160" s="17"/>
      <c r="K160" s="17"/>
      <c r="L160" s="17"/>
      <c r="M160" s="16"/>
      <c r="N160" s="16"/>
      <c r="O160" s="17"/>
      <c r="Q160" s="17"/>
      <c r="R160" s="16"/>
      <c r="S160" s="16"/>
      <c r="T160" s="16"/>
      <c r="U160" s="16"/>
      <c r="V160" s="16"/>
      <c r="W160" s="17"/>
      <c r="Y160" s="17"/>
      <c r="Z160" s="16"/>
      <c r="AA160" s="16"/>
      <c r="AB160" s="16"/>
      <c r="AC160" s="16"/>
      <c r="AD160" s="16"/>
      <c r="AE160" s="17"/>
      <c r="AG160" s="17"/>
      <c r="AH160" s="16"/>
      <c r="AI160" s="16"/>
      <c r="AJ160" s="16"/>
      <c r="AK160" s="16"/>
      <c r="AL160" s="16"/>
      <c r="AM160" s="17"/>
      <c r="AN160" s="17"/>
      <c r="AO160" s="17"/>
      <c r="AP160" s="17"/>
      <c r="AQ160" s="17"/>
      <c r="AR160" s="17"/>
    </row>
    <row r="161">
      <c r="B161" s="14"/>
      <c r="F161" s="12"/>
      <c r="H161" s="97"/>
      <c r="I161" s="17"/>
      <c r="J161" s="17"/>
      <c r="K161" s="17"/>
      <c r="L161" s="17"/>
      <c r="M161" s="16"/>
      <c r="N161" s="16"/>
      <c r="O161" s="17"/>
      <c r="Q161" s="17"/>
      <c r="R161" s="16"/>
      <c r="S161" s="16"/>
      <c r="T161" s="16"/>
      <c r="U161" s="16"/>
      <c r="V161" s="16"/>
      <c r="W161" s="17"/>
      <c r="Y161" s="17"/>
      <c r="Z161" s="16"/>
      <c r="AA161" s="16"/>
      <c r="AB161" s="16"/>
      <c r="AC161" s="16"/>
      <c r="AD161" s="16"/>
      <c r="AE161" s="17"/>
      <c r="AG161" s="17"/>
      <c r="AH161" s="16"/>
      <c r="AI161" s="16"/>
      <c r="AJ161" s="16"/>
      <c r="AK161" s="16"/>
      <c r="AL161" s="16"/>
      <c r="AM161" s="17"/>
      <c r="AN161" s="17"/>
      <c r="AO161" s="17"/>
      <c r="AP161" s="17"/>
      <c r="AQ161" s="17"/>
      <c r="AR161" s="17"/>
    </row>
    <row r="162">
      <c r="B162" s="14"/>
      <c r="F162" s="12"/>
      <c r="H162" s="97"/>
      <c r="I162" s="17"/>
      <c r="J162" s="17"/>
      <c r="K162" s="17"/>
      <c r="L162" s="17"/>
      <c r="M162" s="16"/>
      <c r="N162" s="16"/>
      <c r="O162" s="17"/>
      <c r="Q162" s="17"/>
      <c r="R162" s="16"/>
      <c r="S162" s="16"/>
      <c r="T162" s="16"/>
      <c r="U162" s="16"/>
      <c r="V162" s="16"/>
      <c r="W162" s="17"/>
      <c r="Y162" s="17"/>
      <c r="Z162" s="16"/>
      <c r="AA162" s="16"/>
      <c r="AB162" s="16"/>
      <c r="AC162" s="16"/>
      <c r="AD162" s="16"/>
      <c r="AE162" s="17"/>
      <c r="AG162" s="17"/>
      <c r="AH162" s="16"/>
      <c r="AI162" s="16"/>
      <c r="AJ162" s="16"/>
      <c r="AK162" s="16"/>
      <c r="AL162" s="16"/>
      <c r="AM162" s="17"/>
      <c r="AN162" s="17"/>
      <c r="AO162" s="17"/>
      <c r="AP162" s="17"/>
      <c r="AQ162" s="17"/>
      <c r="AR162" s="17"/>
    </row>
    <row r="163">
      <c r="B163" s="14"/>
      <c r="F163" s="12"/>
      <c r="H163" s="97"/>
      <c r="I163" s="17"/>
      <c r="J163" s="17"/>
      <c r="K163" s="17"/>
      <c r="L163" s="17"/>
      <c r="M163" s="16"/>
      <c r="N163" s="16"/>
      <c r="O163" s="17"/>
      <c r="Q163" s="17"/>
      <c r="R163" s="16"/>
      <c r="S163" s="16"/>
      <c r="T163" s="16"/>
      <c r="U163" s="16"/>
      <c r="V163" s="16"/>
      <c r="W163" s="17"/>
      <c r="Y163" s="17"/>
      <c r="Z163" s="16"/>
      <c r="AA163" s="16"/>
      <c r="AB163" s="16"/>
      <c r="AC163" s="16"/>
      <c r="AD163" s="16"/>
      <c r="AE163" s="17"/>
      <c r="AG163" s="17"/>
      <c r="AH163" s="16"/>
      <c r="AI163" s="16"/>
      <c r="AJ163" s="16"/>
      <c r="AK163" s="16"/>
      <c r="AL163" s="16"/>
      <c r="AM163" s="17"/>
      <c r="AN163" s="17"/>
      <c r="AO163" s="17"/>
      <c r="AP163" s="17"/>
      <c r="AQ163" s="17"/>
      <c r="AR163" s="17"/>
    </row>
    <row r="164">
      <c r="B164" s="14"/>
      <c r="F164" s="12"/>
      <c r="H164" s="97"/>
      <c r="I164" s="17"/>
      <c r="J164" s="17"/>
      <c r="K164" s="17"/>
      <c r="L164" s="17"/>
      <c r="M164" s="16"/>
      <c r="N164" s="16"/>
      <c r="O164" s="17"/>
      <c r="Q164" s="17"/>
      <c r="R164" s="16"/>
      <c r="S164" s="16"/>
      <c r="T164" s="16"/>
      <c r="U164" s="16"/>
      <c r="V164" s="16"/>
      <c r="W164" s="17"/>
      <c r="Y164" s="17"/>
      <c r="Z164" s="16"/>
      <c r="AA164" s="16"/>
      <c r="AB164" s="16"/>
      <c r="AC164" s="16"/>
      <c r="AD164" s="16"/>
      <c r="AE164" s="17"/>
      <c r="AG164" s="17"/>
      <c r="AH164" s="16"/>
      <c r="AI164" s="16"/>
      <c r="AJ164" s="16"/>
      <c r="AK164" s="16"/>
      <c r="AL164" s="16"/>
      <c r="AM164" s="17"/>
      <c r="AN164" s="17"/>
      <c r="AO164" s="17"/>
      <c r="AP164" s="17"/>
      <c r="AQ164" s="17"/>
      <c r="AR164" s="17"/>
    </row>
    <row r="165">
      <c r="B165" s="14"/>
      <c r="F165" s="12"/>
      <c r="H165" s="97"/>
      <c r="I165" s="17"/>
      <c r="J165" s="17"/>
      <c r="K165" s="17"/>
      <c r="L165" s="17"/>
      <c r="M165" s="16"/>
      <c r="N165" s="16"/>
      <c r="O165" s="17"/>
      <c r="Q165" s="17"/>
      <c r="R165" s="16"/>
      <c r="S165" s="16"/>
      <c r="T165" s="16"/>
      <c r="U165" s="16"/>
      <c r="V165" s="16"/>
      <c r="W165" s="17"/>
      <c r="Y165" s="17"/>
      <c r="Z165" s="16"/>
      <c r="AA165" s="16"/>
      <c r="AB165" s="16"/>
      <c r="AC165" s="16"/>
      <c r="AD165" s="16"/>
      <c r="AE165" s="17"/>
      <c r="AG165" s="17"/>
      <c r="AH165" s="16"/>
      <c r="AI165" s="16"/>
      <c r="AJ165" s="16"/>
      <c r="AK165" s="16"/>
      <c r="AL165" s="16"/>
      <c r="AM165" s="17"/>
      <c r="AN165" s="17"/>
      <c r="AO165" s="17"/>
      <c r="AP165" s="17"/>
      <c r="AQ165" s="17"/>
      <c r="AR165" s="17"/>
    </row>
    <row r="166">
      <c r="B166" s="14"/>
      <c r="F166" s="12"/>
      <c r="H166" s="97"/>
      <c r="I166" s="17"/>
      <c r="J166" s="17"/>
      <c r="K166" s="17"/>
      <c r="L166" s="17"/>
      <c r="M166" s="16"/>
      <c r="N166" s="16"/>
      <c r="O166" s="17"/>
      <c r="Q166" s="17"/>
      <c r="R166" s="16"/>
      <c r="S166" s="16"/>
      <c r="T166" s="16"/>
      <c r="U166" s="16"/>
      <c r="V166" s="16"/>
      <c r="W166" s="17"/>
      <c r="Y166" s="17"/>
      <c r="Z166" s="16"/>
      <c r="AA166" s="16"/>
      <c r="AB166" s="16"/>
      <c r="AC166" s="16"/>
      <c r="AD166" s="16"/>
      <c r="AE166" s="17"/>
      <c r="AG166" s="17"/>
      <c r="AH166" s="16"/>
      <c r="AI166" s="16"/>
      <c r="AJ166" s="16"/>
      <c r="AK166" s="16"/>
      <c r="AL166" s="16"/>
      <c r="AM166" s="17"/>
      <c r="AN166" s="17"/>
      <c r="AO166" s="17"/>
      <c r="AP166" s="17"/>
      <c r="AQ166" s="17"/>
      <c r="AR166" s="17"/>
    </row>
    <row r="167">
      <c r="B167" s="14"/>
      <c r="F167" s="12"/>
      <c r="H167" s="97"/>
      <c r="I167" s="17"/>
      <c r="J167" s="17"/>
      <c r="K167" s="17"/>
      <c r="L167" s="17"/>
      <c r="M167" s="16"/>
      <c r="N167" s="16"/>
      <c r="O167" s="17"/>
      <c r="Q167" s="17"/>
      <c r="R167" s="16"/>
      <c r="S167" s="16"/>
      <c r="T167" s="16"/>
      <c r="U167" s="16"/>
      <c r="V167" s="16"/>
      <c r="W167" s="17"/>
      <c r="Y167" s="17"/>
      <c r="Z167" s="16"/>
      <c r="AA167" s="16"/>
      <c r="AB167" s="16"/>
      <c r="AC167" s="16"/>
      <c r="AD167" s="16"/>
      <c r="AE167" s="17"/>
      <c r="AG167" s="17"/>
      <c r="AH167" s="16"/>
      <c r="AI167" s="16"/>
      <c r="AJ167" s="16"/>
      <c r="AK167" s="16"/>
      <c r="AL167" s="16"/>
      <c r="AM167" s="17"/>
      <c r="AN167" s="17"/>
      <c r="AO167" s="17"/>
      <c r="AP167" s="17"/>
      <c r="AQ167" s="17"/>
      <c r="AR167" s="17"/>
    </row>
    <row r="168">
      <c r="B168" s="14"/>
      <c r="F168" s="12"/>
      <c r="H168" s="97"/>
      <c r="I168" s="17"/>
      <c r="J168" s="17"/>
      <c r="K168" s="17"/>
      <c r="L168" s="17"/>
      <c r="M168" s="16"/>
      <c r="N168" s="16"/>
      <c r="O168" s="17"/>
      <c r="Q168" s="17"/>
      <c r="R168" s="16"/>
      <c r="S168" s="16"/>
      <c r="T168" s="16"/>
      <c r="U168" s="16"/>
      <c r="V168" s="16"/>
      <c r="W168" s="17"/>
      <c r="Y168" s="17"/>
      <c r="Z168" s="16"/>
      <c r="AA168" s="16"/>
      <c r="AB168" s="16"/>
      <c r="AC168" s="16"/>
      <c r="AD168" s="16"/>
      <c r="AE168" s="17"/>
      <c r="AG168" s="17"/>
      <c r="AH168" s="16"/>
      <c r="AI168" s="16"/>
      <c r="AJ168" s="16"/>
      <c r="AK168" s="16"/>
      <c r="AL168" s="16"/>
      <c r="AM168" s="17"/>
      <c r="AN168" s="17"/>
      <c r="AO168" s="17"/>
      <c r="AP168" s="17"/>
      <c r="AQ168" s="17"/>
      <c r="AR168" s="17"/>
    </row>
    <row r="169">
      <c r="B169" s="14"/>
      <c r="F169" s="12"/>
      <c r="H169" s="97"/>
      <c r="I169" s="17"/>
      <c r="J169" s="17"/>
      <c r="K169" s="17"/>
      <c r="L169" s="17"/>
      <c r="M169" s="16"/>
      <c r="N169" s="16"/>
      <c r="O169" s="17"/>
      <c r="Q169" s="17"/>
      <c r="R169" s="16"/>
      <c r="S169" s="16"/>
      <c r="T169" s="16"/>
      <c r="U169" s="16"/>
      <c r="V169" s="16"/>
      <c r="W169" s="17"/>
      <c r="Y169" s="17"/>
      <c r="Z169" s="16"/>
      <c r="AA169" s="16"/>
      <c r="AB169" s="16"/>
      <c r="AC169" s="16"/>
      <c r="AD169" s="16"/>
      <c r="AE169" s="17"/>
      <c r="AG169" s="17"/>
      <c r="AH169" s="16"/>
      <c r="AI169" s="16"/>
      <c r="AJ169" s="16"/>
      <c r="AK169" s="16"/>
      <c r="AL169" s="16"/>
      <c r="AM169" s="17"/>
      <c r="AN169" s="17"/>
      <c r="AO169" s="17"/>
      <c r="AP169" s="17"/>
      <c r="AQ169" s="17"/>
      <c r="AR169" s="17"/>
    </row>
    <row r="170">
      <c r="B170" s="14"/>
      <c r="F170" s="12"/>
    </row>
    <row r="171">
      <c r="B171" s="14"/>
      <c r="F171" s="12"/>
    </row>
    <row r="172">
      <c r="B172" s="14"/>
      <c r="F172" s="12"/>
    </row>
    <row r="173">
      <c r="B173" s="14"/>
      <c r="F173" s="12"/>
    </row>
    <row r="174">
      <c r="B174" s="14"/>
      <c r="F174" s="12"/>
    </row>
    <row r="175">
      <c r="B175" s="14"/>
      <c r="F175" s="12"/>
    </row>
    <row r="176">
      <c r="B176" s="14"/>
      <c r="F176" s="12"/>
    </row>
    <row r="177">
      <c r="B177" s="14"/>
      <c r="F177" s="12"/>
    </row>
    <row r="178">
      <c r="B178" s="14"/>
      <c r="F178" s="12"/>
    </row>
    <row r="179">
      <c r="B179" s="14"/>
      <c r="F179" s="12"/>
    </row>
    <row r="180">
      <c r="B180" s="14"/>
      <c r="F180" s="12"/>
    </row>
    <row r="181">
      <c r="B181" s="14"/>
      <c r="F181" s="12"/>
    </row>
    <row r="182">
      <c r="B182" s="14"/>
      <c r="F182" s="12"/>
    </row>
    <row r="183">
      <c r="B183" s="14"/>
      <c r="F183" s="12"/>
    </row>
    <row r="184">
      <c r="B184" s="14"/>
      <c r="F184" s="12"/>
    </row>
    <row r="185">
      <c r="B185" s="14"/>
      <c r="F185" s="12"/>
    </row>
    <row r="186">
      <c r="B186" s="14"/>
      <c r="F186" s="12"/>
    </row>
    <row r="187">
      <c r="B187" s="14"/>
      <c r="F187" s="12"/>
    </row>
    <row r="188">
      <c r="B188" s="14"/>
      <c r="F188" s="12"/>
    </row>
    <row r="189">
      <c r="B189" s="14"/>
      <c r="F189" s="12"/>
    </row>
    <row r="190">
      <c r="B190" s="14"/>
      <c r="F190" s="12"/>
    </row>
    <row r="191">
      <c r="B191" s="14"/>
      <c r="F191" s="12"/>
    </row>
    <row r="192">
      <c r="B192" s="14"/>
      <c r="F192" s="12"/>
    </row>
    <row r="193">
      <c r="B193" s="14"/>
      <c r="F193" s="19"/>
    </row>
    <row r="194">
      <c r="B194" s="14"/>
      <c r="F194" s="12"/>
    </row>
    <row r="195">
      <c r="B195" s="14"/>
      <c r="F195" s="12"/>
    </row>
    <row r="196">
      <c r="B196" s="14"/>
      <c r="F196" s="12"/>
    </row>
    <row r="197">
      <c r="B197" s="14"/>
      <c r="F197" s="12"/>
    </row>
    <row r="198">
      <c r="B198" s="14"/>
      <c r="F198" s="12"/>
    </row>
    <row r="199">
      <c r="B199" s="14"/>
      <c r="F199" s="12"/>
    </row>
    <row r="200">
      <c r="B200" s="14"/>
      <c r="F200" s="19"/>
    </row>
    <row r="201">
      <c r="B201" s="14"/>
      <c r="F201" s="12"/>
    </row>
    <row r="202">
      <c r="B202" s="14"/>
      <c r="F202" s="12"/>
    </row>
    <row r="203">
      <c r="B203" s="14"/>
      <c r="F203" s="12"/>
    </row>
    <row r="204">
      <c r="B204" s="14"/>
      <c r="F204" s="12"/>
    </row>
    <row r="205">
      <c r="B205" s="14"/>
      <c r="F205" s="12"/>
    </row>
    <row r="206">
      <c r="B206" s="14"/>
      <c r="F206" s="12"/>
    </row>
    <row r="207">
      <c r="B207" s="14"/>
      <c r="F207" s="12"/>
    </row>
    <row r="208">
      <c r="B208" s="14"/>
      <c r="F208" s="19"/>
    </row>
    <row r="209">
      <c r="B209" s="14"/>
      <c r="F209" s="12"/>
    </row>
    <row r="210">
      <c r="B210" s="14"/>
      <c r="F210" s="12"/>
    </row>
    <row r="211">
      <c r="B211" s="14"/>
      <c r="F211" s="12"/>
    </row>
    <row r="212">
      <c r="B212" s="14"/>
      <c r="F212" s="19"/>
    </row>
    <row r="213">
      <c r="B213" s="14"/>
      <c r="F213" s="19"/>
    </row>
    <row r="214">
      <c r="B214" s="14"/>
      <c r="F214" s="12"/>
    </row>
    <row r="215">
      <c r="B215" s="14"/>
      <c r="F215" s="12"/>
    </row>
    <row r="216">
      <c r="B216" s="14"/>
      <c r="F216" s="14"/>
    </row>
    <row r="217">
      <c r="B217" s="14"/>
      <c r="F217" s="12"/>
    </row>
    <row r="218">
      <c r="B218" s="14"/>
      <c r="F218" s="12"/>
    </row>
    <row r="219">
      <c r="B219" s="14"/>
      <c r="F219" s="12"/>
    </row>
    <row r="220">
      <c r="B220" s="14"/>
      <c r="F220" s="12"/>
    </row>
    <row r="221">
      <c r="B221" s="14"/>
      <c r="F221" s="12"/>
    </row>
    <row r="222">
      <c r="B222" s="14"/>
      <c r="F222" s="12"/>
    </row>
    <row r="223">
      <c r="B223" s="14"/>
      <c r="F223" s="12"/>
    </row>
    <row r="224">
      <c r="B224" s="14"/>
      <c r="F224" s="12"/>
    </row>
    <row r="225">
      <c r="B225" s="14"/>
      <c r="F225" s="12"/>
    </row>
    <row r="226">
      <c r="B226" s="14"/>
      <c r="F226" s="12"/>
    </row>
    <row r="227">
      <c r="B227" s="14"/>
      <c r="F227" s="12"/>
    </row>
    <row r="228">
      <c r="B228" s="14"/>
      <c r="F228" s="12"/>
    </row>
    <row r="229">
      <c r="B229" s="14"/>
      <c r="F229" s="12"/>
    </row>
    <row r="230">
      <c r="B230" s="14"/>
      <c r="F230" s="12"/>
    </row>
    <row r="231">
      <c r="B231" s="14"/>
      <c r="F231" s="12"/>
    </row>
    <row r="232">
      <c r="B232" s="14"/>
      <c r="F232" s="12"/>
    </row>
    <row r="233">
      <c r="B233" s="14"/>
      <c r="F233" s="12"/>
    </row>
    <row r="234">
      <c r="B234" s="14"/>
      <c r="F234" s="12"/>
    </row>
    <row r="235">
      <c r="B235" s="14"/>
      <c r="F235" s="12"/>
    </row>
    <row r="236">
      <c r="B236" s="14"/>
      <c r="F236" s="12"/>
    </row>
    <row r="237">
      <c r="B237" s="14"/>
      <c r="F237" s="12"/>
    </row>
    <row r="238">
      <c r="B238" s="14"/>
      <c r="F238" s="12"/>
    </row>
    <row r="239">
      <c r="B239" s="14"/>
      <c r="F239" s="12"/>
    </row>
    <row r="240">
      <c r="B240" s="14"/>
      <c r="F240" s="12"/>
    </row>
    <row r="241">
      <c r="B241" s="14"/>
      <c r="F241" s="12"/>
    </row>
    <row r="242">
      <c r="B242" s="14"/>
      <c r="F242" s="12"/>
    </row>
    <row r="243">
      <c r="B243" s="14"/>
      <c r="F243" s="12"/>
    </row>
    <row r="244">
      <c r="B244" s="14"/>
      <c r="F244" s="12"/>
    </row>
    <row r="245">
      <c r="B245" s="14"/>
      <c r="F245" s="12"/>
    </row>
    <row r="246">
      <c r="B246" s="14"/>
      <c r="F246" s="12"/>
    </row>
    <row r="247">
      <c r="B247" s="14"/>
      <c r="F247" s="12"/>
    </row>
    <row r="248">
      <c r="B248" s="14"/>
      <c r="F248" s="12"/>
    </row>
    <row r="249">
      <c r="B249" s="14"/>
      <c r="F249" s="12"/>
    </row>
    <row r="250">
      <c r="B250" s="14"/>
      <c r="F250" s="12"/>
    </row>
    <row r="251">
      <c r="B251" s="14"/>
      <c r="F251" s="12"/>
    </row>
    <row r="252">
      <c r="B252" s="14"/>
      <c r="F252" s="12"/>
    </row>
    <row r="253">
      <c r="B253" s="14"/>
      <c r="F253" s="12"/>
    </row>
    <row r="254">
      <c r="B254" s="14"/>
      <c r="F254" s="12"/>
    </row>
    <row r="255">
      <c r="B255" s="14"/>
      <c r="F255" s="12"/>
    </row>
    <row r="256">
      <c r="B256" s="14"/>
      <c r="F256" s="12"/>
    </row>
    <row r="257">
      <c r="B257" s="14"/>
      <c r="F257" s="12"/>
    </row>
    <row r="258">
      <c r="B258" s="14"/>
      <c r="F258" s="12"/>
    </row>
    <row r="259">
      <c r="B259" s="14"/>
      <c r="F259" s="12"/>
    </row>
    <row r="260">
      <c r="B260" s="14"/>
      <c r="F260" s="12"/>
    </row>
    <row r="261">
      <c r="B261" s="14"/>
      <c r="F261" s="12"/>
    </row>
    <row r="262">
      <c r="B262" s="14"/>
      <c r="F262" s="12"/>
    </row>
    <row r="263">
      <c r="B263" s="14"/>
      <c r="F263" s="12"/>
    </row>
    <row r="264">
      <c r="B264" s="14"/>
      <c r="F264" s="12"/>
    </row>
    <row r="265">
      <c r="B265" s="14"/>
      <c r="F265" s="12"/>
    </row>
    <row r="266">
      <c r="B266" s="14"/>
      <c r="F266" s="12"/>
    </row>
    <row r="267">
      <c r="B267" s="14"/>
      <c r="F267" s="12"/>
    </row>
    <row r="268">
      <c r="B268" s="14"/>
      <c r="F268" s="27"/>
    </row>
    <row r="269">
      <c r="B269" s="14"/>
      <c r="F269" s="27"/>
    </row>
    <row r="270">
      <c r="B270" s="14"/>
      <c r="F270" s="27"/>
    </row>
    <row r="271">
      <c r="B271" s="14"/>
      <c r="F271" s="12"/>
    </row>
    <row r="272">
      <c r="B272" s="14"/>
      <c r="F272" s="12"/>
    </row>
    <row r="273">
      <c r="B273" s="14"/>
      <c r="F273" s="27"/>
    </row>
    <row r="274">
      <c r="B274" s="14"/>
      <c r="F274" s="27"/>
    </row>
    <row r="275">
      <c r="B275" s="14"/>
      <c r="F275" s="27"/>
    </row>
    <row r="276">
      <c r="B276" s="14"/>
      <c r="F276" s="27"/>
    </row>
    <row r="277">
      <c r="B277" s="28"/>
      <c r="F277" s="27"/>
    </row>
    <row r="278">
      <c r="B278" s="28"/>
      <c r="F278" s="27"/>
    </row>
    <row r="279">
      <c r="B279" s="28"/>
      <c r="F279" s="27"/>
    </row>
    <row r="280">
      <c r="B280" s="28"/>
      <c r="F280" s="27"/>
    </row>
    <row r="281">
      <c r="B281" s="28"/>
      <c r="F281" s="27"/>
    </row>
    <row r="282">
      <c r="B282" s="28"/>
      <c r="F282" s="27"/>
    </row>
    <row r="283">
      <c r="B283" s="28"/>
      <c r="F283" s="27"/>
    </row>
    <row r="284">
      <c r="B284" s="28"/>
      <c r="F284" s="27"/>
    </row>
    <row r="285">
      <c r="B285" s="28"/>
      <c r="F285" s="27"/>
    </row>
    <row r="286">
      <c r="B286" s="28"/>
      <c r="F286" s="27"/>
    </row>
    <row r="287">
      <c r="B287" s="28"/>
      <c r="F287" s="27"/>
    </row>
    <row r="288">
      <c r="B288" s="28"/>
      <c r="F288" s="27"/>
    </row>
    <row r="289">
      <c r="B289" s="28"/>
      <c r="F289" s="27"/>
    </row>
    <row r="290">
      <c r="B290" s="28"/>
      <c r="F290" s="27"/>
    </row>
    <row r="291">
      <c r="B291" s="28"/>
      <c r="F291" s="27"/>
    </row>
    <row r="292">
      <c r="B292" s="28"/>
      <c r="F292" s="27"/>
    </row>
    <row r="293">
      <c r="B293" s="28"/>
      <c r="F293" s="27"/>
    </row>
    <row r="294">
      <c r="B294" s="28"/>
      <c r="F294" s="27"/>
    </row>
    <row r="295">
      <c r="B295" s="28"/>
      <c r="F295" s="27"/>
    </row>
    <row r="296">
      <c r="B296" s="28"/>
      <c r="F296" s="27"/>
    </row>
    <row r="297">
      <c r="B297" s="28"/>
      <c r="F297" s="27"/>
    </row>
    <row r="298">
      <c r="B298" s="28"/>
      <c r="F298" s="27"/>
    </row>
    <row r="299">
      <c r="B299" s="28"/>
      <c r="F299" s="27"/>
    </row>
    <row r="300">
      <c r="B300" s="28"/>
      <c r="F300" s="27"/>
    </row>
    <row r="301">
      <c r="B301" s="28"/>
      <c r="F301" s="27"/>
    </row>
    <row r="302">
      <c r="B302" s="28"/>
      <c r="F302" s="27"/>
    </row>
    <row r="303">
      <c r="B303" s="28"/>
      <c r="F303" s="27"/>
    </row>
    <row r="304">
      <c r="B304" s="28"/>
      <c r="F304" s="27"/>
    </row>
    <row r="305">
      <c r="B305" s="28"/>
      <c r="F305" s="27"/>
    </row>
    <row r="306">
      <c r="B306" s="28"/>
      <c r="F306" s="27"/>
    </row>
    <row r="307">
      <c r="B307" s="28"/>
      <c r="F307" s="27"/>
    </row>
    <row r="308">
      <c r="B308" s="28"/>
      <c r="F308" s="27"/>
    </row>
    <row r="309">
      <c r="B309" s="28"/>
      <c r="F309" s="27"/>
    </row>
    <row r="310">
      <c r="B310" s="28"/>
      <c r="F310" s="27"/>
    </row>
    <row r="311">
      <c r="B311" s="28"/>
      <c r="F311" s="27"/>
    </row>
    <row r="312">
      <c r="B312" s="28"/>
      <c r="F312" s="27"/>
    </row>
    <row r="313">
      <c r="B313" s="28"/>
      <c r="F313" s="27"/>
    </row>
    <row r="314">
      <c r="B314" s="28"/>
      <c r="F314" s="27"/>
    </row>
    <row r="315">
      <c r="B315" s="28"/>
      <c r="F315" s="27"/>
    </row>
    <row r="316">
      <c r="B316" s="28"/>
      <c r="F316" s="27"/>
    </row>
    <row r="317">
      <c r="B317" s="28"/>
      <c r="F317" s="27"/>
    </row>
    <row r="318">
      <c r="B318" s="28"/>
      <c r="F318" s="27"/>
    </row>
    <row r="319">
      <c r="B319" s="28"/>
      <c r="F319" s="27"/>
    </row>
    <row r="320">
      <c r="B320" s="28"/>
      <c r="F320" s="27"/>
    </row>
    <row r="321">
      <c r="B321" s="28"/>
      <c r="F321" s="27"/>
    </row>
    <row r="322">
      <c r="B322" s="28"/>
      <c r="F322" s="27"/>
    </row>
    <row r="323">
      <c r="B323" s="28"/>
      <c r="F323" s="27"/>
    </row>
    <row r="324">
      <c r="B324" s="28"/>
      <c r="F324" s="27"/>
    </row>
    <row r="325">
      <c r="B325" s="28"/>
      <c r="F325" s="27"/>
    </row>
    <row r="326">
      <c r="B326" s="28"/>
      <c r="F326" s="27"/>
    </row>
    <row r="327">
      <c r="B327" s="28"/>
      <c r="F327" s="27"/>
    </row>
    <row r="328">
      <c r="B328" s="28"/>
      <c r="F328" s="27"/>
    </row>
    <row r="329">
      <c r="B329" s="28"/>
      <c r="F329" s="27"/>
    </row>
    <row r="330">
      <c r="B330" s="28"/>
      <c r="F330" s="27"/>
    </row>
    <row r="331">
      <c r="B331" s="28"/>
      <c r="F331" s="27"/>
    </row>
    <row r="332">
      <c r="B332" s="28"/>
      <c r="F332" s="27"/>
    </row>
    <row r="333">
      <c r="B333" s="28"/>
      <c r="F333" s="27"/>
    </row>
    <row r="334">
      <c r="B334" s="28"/>
      <c r="F334" s="27"/>
    </row>
    <row r="335">
      <c r="B335" s="28"/>
      <c r="F335" s="27"/>
    </row>
    <row r="336">
      <c r="B336" s="28"/>
      <c r="F336" s="27"/>
    </row>
    <row r="337">
      <c r="B337" s="28"/>
      <c r="F337" s="27"/>
    </row>
    <row r="338">
      <c r="B338" s="28"/>
      <c r="F338" s="27"/>
    </row>
    <row r="339">
      <c r="B339" s="28"/>
      <c r="F339" s="27"/>
    </row>
    <row r="340">
      <c r="B340" s="28"/>
      <c r="F340" s="27"/>
    </row>
    <row r="341">
      <c r="B341" s="28"/>
      <c r="F341" s="27"/>
    </row>
    <row r="342">
      <c r="B342" s="28"/>
      <c r="F342" s="27"/>
    </row>
    <row r="343">
      <c r="B343" s="28"/>
      <c r="F343" s="27"/>
    </row>
    <row r="344">
      <c r="B344" s="28"/>
      <c r="F344" s="27"/>
    </row>
    <row r="345">
      <c r="B345" s="28"/>
      <c r="F345" s="27"/>
    </row>
    <row r="346">
      <c r="B346" s="28"/>
      <c r="F346" s="27"/>
    </row>
    <row r="347">
      <c r="B347" s="28"/>
      <c r="F347" s="27"/>
    </row>
    <row r="348">
      <c r="B348" s="28"/>
      <c r="F348" s="27"/>
    </row>
    <row r="349">
      <c r="B349" s="28"/>
      <c r="F349" s="27"/>
    </row>
    <row r="350">
      <c r="B350" s="28"/>
      <c r="F350" s="27"/>
    </row>
    <row r="351">
      <c r="B351" s="28"/>
      <c r="F351" s="27"/>
    </row>
    <row r="352">
      <c r="B352" s="28"/>
      <c r="F352" s="27"/>
    </row>
    <row r="353">
      <c r="B353" s="28"/>
      <c r="F353" s="27"/>
    </row>
    <row r="354">
      <c r="B354" s="28"/>
      <c r="F354" s="27"/>
    </row>
    <row r="355">
      <c r="B355" s="28"/>
      <c r="F355" s="27"/>
    </row>
    <row r="356">
      <c r="B356" s="28"/>
      <c r="F356" s="27"/>
    </row>
    <row r="357">
      <c r="B357" s="28"/>
      <c r="F357" s="27"/>
    </row>
    <row r="358">
      <c r="B358" s="28"/>
      <c r="F358" s="27"/>
    </row>
    <row r="359">
      <c r="B359" s="28"/>
      <c r="F359" s="27"/>
    </row>
    <row r="360">
      <c r="B360" s="28"/>
      <c r="F360" s="27"/>
    </row>
    <row r="361">
      <c r="B361" s="28"/>
      <c r="F361" s="27"/>
    </row>
    <row r="362">
      <c r="B362" s="28"/>
      <c r="F362" s="27"/>
    </row>
    <row r="363">
      <c r="B363" s="28"/>
      <c r="F363" s="27"/>
    </row>
    <row r="364">
      <c r="B364" s="28"/>
      <c r="F364" s="27"/>
    </row>
    <row r="365">
      <c r="B365" s="28"/>
      <c r="F365" s="27"/>
    </row>
    <row r="366">
      <c r="B366" s="28"/>
      <c r="F366" s="27"/>
    </row>
    <row r="367">
      <c r="B367" s="28"/>
      <c r="F367" s="27"/>
    </row>
    <row r="368">
      <c r="B368" s="28"/>
      <c r="F368" s="27"/>
    </row>
    <row r="369">
      <c r="B369" s="28"/>
      <c r="F369" s="27"/>
    </row>
    <row r="370">
      <c r="B370" s="28"/>
      <c r="F370" s="27"/>
    </row>
    <row r="371">
      <c r="B371" s="28"/>
      <c r="F371" s="27"/>
    </row>
    <row r="372">
      <c r="B372" s="28"/>
      <c r="F372" s="27"/>
    </row>
    <row r="373">
      <c r="B373" s="28"/>
      <c r="F373" s="27"/>
    </row>
    <row r="374">
      <c r="B374" s="28"/>
      <c r="F374" s="27"/>
    </row>
    <row r="375">
      <c r="B375" s="28"/>
      <c r="F375" s="27"/>
    </row>
    <row r="376">
      <c r="B376" s="28"/>
      <c r="F376" s="27"/>
    </row>
    <row r="377">
      <c r="B377" s="28"/>
      <c r="F377" s="27"/>
    </row>
    <row r="378">
      <c r="B378" s="28"/>
      <c r="F378" s="27"/>
    </row>
    <row r="379">
      <c r="B379" s="28"/>
      <c r="F379" s="27"/>
    </row>
    <row r="380">
      <c r="B380" s="28"/>
      <c r="F380" s="27"/>
    </row>
    <row r="381">
      <c r="B381" s="28"/>
      <c r="F381" s="27"/>
    </row>
    <row r="382">
      <c r="B382" s="28"/>
      <c r="F382" s="27"/>
    </row>
    <row r="383">
      <c r="B383" s="28"/>
      <c r="F383" s="27"/>
    </row>
    <row r="384">
      <c r="B384" s="28"/>
      <c r="F384" s="27"/>
    </row>
    <row r="385">
      <c r="B385" s="28"/>
      <c r="F385" s="27"/>
    </row>
    <row r="386">
      <c r="B386" s="28"/>
      <c r="F386" s="27"/>
    </row>
    <row r="387">
      <c r="B387" s="28"/>
      <c r="F387" s="27"/>
    </row>
    <row r="388">
      <c r="B388" s="28"/>
      <c r="F388" s="27"/>
    </row>
    <row r="389">
      <c r="B389" s="28"/>
      <c r="F389" s="27"/>
    </row>
    <row r="390">
      <c r="B390" s="28"/>
      <c r="F390" s="27"/>
    </row>
    <row r="391">
      <c r="B391" s="28"/>
      <c r="F391" s="27"/>
    </row>
    <row r="392">
      <c r="B392" s="28"/>
      <c r="F392" s="27"/>
    </row>
    <row r="393">
      <c r="B393" s="28"/>
      <c r="F393" s="27"/>
    </row>
    <row r="394">
      <c r="B394" s="28"/>
      <c r="F394" s="27"/>
    </row>
    <row r="395">
      <c r="B395" s="28"/>
      <c r="F395" s="27"/>
    </row>
    <row r="396">
      <c r="B396" s="28"/>
      <c r="F396" s="27"/>
    </row>
    <row r="397">
      <c r="B397" s="28"/>
      <c r="F397" s="27"/>
    </row>
    <row r="398">
      <c r="B398" s="28"/>
      <c r="F398" s="27"/>
    </row>
    <row r="399">
      <c r="B399" s="28"/>
      <c r="F399" s="27"/>
    </row>
    <row r="400">
      <c r="B400" s="28"/>
      <c r="F400" s="27"/>
    </row>
    <row r="401">
      <c r="B401" s="28"/>
      <c r="F401" s="27"/>
    </row>
    <row r="402">
      <c r="B402" s="28"/>
      <c r="F402" s="27"/>
    </row>
    <row r="403">
      <c r="B403" s="28"/>
      <c r="F403" s="27"/>
    </row>
    <row r="404">
      <c r="B404" s="28"/>
      <c r="F404" s="27"/>
    </row>
    <row r="405">
      <c r="B405" s="28"/>
      <c r="F405" s="27"/>
    </row>
    <row r="406">
      <c r="B406" s="28"/>
      <c r="F406" s="27"/>
    </row>
    <row r="407">
      <c r="B407" s="28"/>
      <c r="F407" s="27"/>
    </row>
    <row r="408">
      <c r="B408" s="28"/>
      <c r="F408" s="27"/>
    </row>
    <row r="409">
      <c r="B409" s="28"/>
      <c r="F409" s="27"/>
    </row>
    <row r="410">
      <c r="B410" s="28"/>
      <c r="F410" s="27"/>
    </row>
    <row r="411">
      <c r="B411" s="28"/>
      <c r="F411" s="27"/>
    </row>
    <row r="412">
      <c r="B412" s="28"/>
      <c r="F412" s="27"/>
    </row>
    <row r="413">
      <c r="B413" s="28"/>
      <c r="F413" s="27"/>
    </row>
    <row r="414">
      <c r="B414" s="28"/>
      <c r="F414" s="27"/>
    </row>
    <row r="415">
      <c r="B415" s="28"/>
      <c r="F415" s="27"/>
    </row>
    <row r="416">
      <c r="B416" s="28"/>
      <c r="F416" s="27"/>
    </row>
    <row r="417">
      <c r="B417" s="28"/>
      <c r="F417" s="27"/>
    </row>
    <row r="418">
      <c r="B418" s="28"/>
      <c r="F418" s="27"/>
    </row>
    <row r="419">
      <c r="B419" s="28"/>
      <c r="F419" s="27"/>
    </row>
    <row r="420">
      <c r="B420" s="28"/>
      <c r="F420" s="27"/>
    </row>
    <row r="421">
      <c r="B421" s="28"/>
      <c r="F421" s="27"/>
    </row>
    <row r="422">
      <c r="B422" s="28"/>
      <c r="F422" s="27"/>
    </row>
    <row r="423">
      <c r="B423" s="28"/>
      <c r="F423" s="27"/>
    </row>
    <row r="424">
      <c r="B424" s="28"/>
      <c r="F424" s="27"/>
    </row>
    <row r="425">
      <c r="B425" s="28"/>
      <c r="F425" s="27"/>
    </row>
    <row r="426">
      <c r="B426" s="28"/>
      <c r="F426" s="27"/>
    </row>
    <row r="427">
      <c r="B427" s="28"/>
      <c r="F427" s="27"/>
    </row>
    <row r="428">
      <c r="B428" s="28"/>
      <c r="F428" s="27"/>
    </row>
    <row r="429">
      <c r="B429" s="28"/>
      <c r="F429" s="27"/>
    </row>
    <row r="430">
      <c r="B430" s="28"/>
      <c r="F430" s="27"/>
    </row>
    <row r="431">
      <c r="B431" s="28"/>
      <c r="F431" s="27"/>
    </row>
    <row r="432">
      <c r="B432" s="28"/>
      <c r="F432" s="27"/>
    </row>
    <row r="433">
      <c r="B433" s="28"/>
      <c r="F433" s="27"/>
    </row>
    <row r="434">
      <c r="B434" s="28"/>
      <c r="F434" s="27"/>
    </row>
    <row r="435">
      <c r="B435" s="28"/>
      <c r="F435" s="27"/>
    </row>
    <row r="436">
      <c r="B436" s="28"/>
      <c r="F436" s="27"/>
    </row>
    <row r="437">
      <c r="B437" s="28"/>
      <c r="F437" s="27"/>
    </row>
    <row r="438">
      <c r="B438" s="28"/>
      <c r="F438" s="27"/>
    </row>
    <row r="439">
      <c r="B439" s="28"/>
      <c r="F439" s="27"/>
    </row>
    <row r="440">
      <c r="B440" s="28"/>
      <c r="F440" s="27"/>
    </row>
    <row r="441">
      <c r="B441" s="28"/>
      <c r="F441" s="27"/>
    </row>
    <row r="442">
      <c r="B442" s="28"/>
      <c r="F442" s="27"/>
    </row>
    <row r="443">
      <c r="B443" s="28"/>
      <c r="F443" s="27"/>
    </row>
    <row r="444">
      <c r="B444" s="28"/>
      <c r="F444" s="27"/>
    </row>
    <row r="445">
      <c r="B445" s="28"/>
      <c r="F445" s="27"/>
    </row>
    <row r="446">
      <c r="B446" s="28"/>
      <c r="F446" s="27"/>
    </row>
    <row r="447">
      <c r="B447" s="28"/>
      <c r="F447" s="27"/>
    </row>
    <row r="448">
      <c r="B448" s="28"/>
      <c r="F448" s="27"/>
    </row>
    <row r="449">
      <c r="B449" s="28"/>
      <c r="F449" s="27"/>
    </row>
    <row r="450">
      <c r="B450" s="28"/>
      <c r="F450" s="27"/>
    </row>
    <row r="451">
      <c r="B451" s="28"/>
      <c r="F451" s="27"/>
    </row>
    <row r="452">
      <c r="B452" s="28"/>
      <c r="F452" s="27"/>
    </row>
    <row r="453">
      <c r="B453" s="28"/>
      <c r="F453" s="27"/>
    </row>
    <row r="454">
      <c r="B454" s="28"/>
      <c r="F454" s="27"/>
    </row>
    <row r="455">
      <c r="B455" s="28"/>
      <c r="F455" s="27"/>
    </row>
    <row r="456">
      <c r="B456" s="28"/>
      <c r="F456" s="27"/>
    </row>
    <row r="457">
      <c r="B457" s="28"/>
      <c r="F457" s="27"/>
    </row>
    <row r="458">
      <c r="B458" s="28"/>
      <c r="F458" s="27"/>
    </row>
    <row r="459">
      <c r="B459" s="28"/>
      <c r="F459" s="27"/>
    </row>
    <row r="460">
      <c r="B460" s="28"/>
      <c r="F460" s="27"/>
    </row>
    <row r="461">
      <c r="B461" s="28"/>
      <c r="F461" s="27"/>
    </row>
    <row r="462">
      <c r="B462" s="28"/>
      <c r="F462" s="27"/>
    </row>
    <row r="463">
      <c r="B463" s="28"/>
      <c r="F463" s="27"/>
    </row>
    <row r="464">
      <c r="B464" s="28"/>
      <c r="F464" s="27"/>
    </row>
    <row r="465">
      <c r="B465" s="28"/>
      <c r="F465" s="27"/>
    </row>
    <row r="466">
      <c r="B466" s="28"/>
      <c r="F466" s="27"/>
    </row>
    <row r="467">
      <c r="B467" s="28"/>
      <c r="F467" s="27"/>
    </row>
    <row r="468">
      <c r="B468" s="28"/>
      <c r="F468" s="27"/>
    </row>
    <row r="469">
      <c r="B469" s="28"/>
      <c r="F469" s="27"/>
    </row>
    <row r="470">
      <c r="B470" s="28"/>
      <c r="F470" s="27"/>
    </row>
    <row r="471">
      <c r="B471" s="28"/>
      <c r="F471" s="27"/>
    </row>
    <row r="472">
      <c r="B472" s="28"/>
      <c r="F472" s="27"/>
    </row>
    <row r="473">
      <c r="B473" s="28"/>
      <c r="F473" s="27"/>
    </row>
    <row r="474">
      <c r="B474" s="28"/>
      <c r="F474" s="27"/>
    </row>
    <row r="475">
      <c r="B475" s="28"/>
      <c r="F475" s="27"/>
    </row>
    <row r="476">
      <c r="B476" s="28"/>
      <c r="F476" s="27"/>
    </row>
    <row r="477">
      <c r="B477" s="28"/>
      <c r="F477" s="27"/>
    </row>
    <row r="478">
      <c r="B478" s="28"/>
      <c r="F478" s="27"/>
    </row>
    <row r="479">
      <c r="B479" s="28"/>
      <c r="F479" s="27"/>
    </row>
    <row r="480">
      <c r="B480" s="28"/>
      <c r="F480" s="27"/>
    </row>
    <row r="481">
      <c r="B481" s="28"/>
      <c r="F481" s="27"/>
    </row>
    <row r="482">
      <c r="B482" s="28"/>
      <c r="F482" s="27"/>
    </row>
    <row r="483">
      <c r="B483" s="28"/>
      <c r="F483" s="27"/>
    </row>
    <row r="484">
      <c r="B484" s="28"/>
      <c r="F484" s="27"/>
    </row>
    <row r="485">
      <c r="B485" s="28"/>
      <c r="F485" s="27"/>
    </row>
    <row r="486">
      <c r="B486" s="28"/>
      <c r="F486" s="27"/>
    </row>
    <row r="487">
      <c r="B487" s="28"/>
      <c r="F487" s="27"/>
    </row>
    <row r="488">
      <c r="B488" s="28"/>
      <c r="F488" s="27"/>
    </row>
    <row r="489">
      <c r="B489" s="28"/>
      <c r="F489" s="27"/>
    </row>
    <row r="490">
      <c r="B490" s="28"/>
      <c r="F490" s="27"/>
    </row>
    <row r="491">
      <c r="B491" s="28"/>
      <c r="F491" s="27"/>
    </row>
    <row r="492">
      <c r="B492" s="28"/>
      <c r="F492" s="27"/>
    </row>
    <row r="493">
      <c r="B493" s="28"/>
      <c r="F493" s="27"/>
    </row>
    <row r="494">
      <c r="B494" s="28"/>
      <c r="F494" s="27"/>
    </row>
    <row r="495">
      <c r="B495" s="28"/>
      <c r="F495" s="27"/>
    </row>
    <row r="496">
      <c r="B496" s="28"/>
      <c r="F496" s="27"/>
    </row>
    <row r="497">
      <c r="B497" s="28"/>
      <c r="F497" s="27"/>
    </row>
    <row r="498">
      <c r="B498" s="28"/>
      <c r="F498" s="27"/>
    </row>
    <row r="499">
      <c r="B499" s="28"/>
      <c r="F499" s="27"/>
    </row>
    <row r="500">
      <c r="B500" s="28"/>
      <c r="F500" s="27"/>
    </row>
    <row r="501">
      <c r="B501" s="28"/>
      <c r="F501" s="27"/>
    </row>
    <row r="502">
      <c r="B502" s="28"/>
      <c r="F502" s="27"/>
    </row>
    <row r="503">
      <c r="B503" s="28"/>
      <c r="F503" s="27"/>
    </row>
    <row r="504">
      <c r="B504" s="28"/>
      <c r="F504" s="27"/>
    </row>
    <row r="505">
      <c r="B505" s="28"/>
      <c r="F505" s="27"/>
    </row>
    <row r="506">
      <c r="B506" s="28"/>
      <c r="F506" s="27"/>
    </row>
    <row r="507">
      <c r="B507" s="28"/>
      <c r="F507" s="27"/>
    </row>
    <row r="508">
      <c r="B508" s="28"/>
      <c r="F508" s="27"/>
    </row>
    <row r="509">
      <c r="B509" s="28"/>
      <c r="F509" s="27"/>
    </row>
    <row r="510">
      <c r="B510" s="28"/>
      <c r="F510" s="27"/>
    </row>
    <row r="511">
      <c r="B511" s="28"/>
      <c r="F511" s="27"/>
    </row>
    <row r="512">
      <c r="B512" s="28"/>
      <c r="F512" s="27"/>
    </row>
    <row r="513">
      <c r="B513" s="28"/>
      <c r="F513" s="27"/>
    </row>
    <row r="514">
      <c r="B514" s="28"/>
      <c r="F514" s="27"/>
    </row>
    <row r="515">
      <c r="B515" s="28"/>
      <c r="F515" s="27"/>
    </row>
    <row r="516">
      <c r="B516" s="28"/>
      <c r="F516" s="27"/>
    </row>
    <row r="517">
      <c r="B517" s="28"/>
      <c r="F517" s="27"/>
    </row>
    <row r="518">
      <c r="B518" s="28"/>
      <c r="F518" s="27"/>
    </row>
    <row r="519">
      <c r="B519" s="28"/>
      <c r="F519" s="27"/>
    </row>
    <row r="520">
      <c r="B520" s="28"/>
      <c r="F520" s="27"/>
    </row>
    <row r="521">
      <c r="B521" s="28"/>
      <c r="F521" s="27"/>
    </row>
    <row r="522">
      <c r="B522" s="28"/>
      <c r="F522" s="27"/>
    </row>
    <row r="523">
      <c r="B523" s="28"/>
      <c r="F523" s="27"/>
    </row>
    <row r="524">
      <c r="B524" s="28"/>
      <c r="F524" s="27"/>
    </row>
    <row r="525">
      <c r="B525" s="28"/>
      <c r="F525" s="27"/>
    </row>
    <row r="526">
      <c r="B526" s="28"/>
      <c r="F526" s="27"/>
    </row>
    <row r="527">
      <c r="B527" s="28"/>
      <c r="F527" s="27"/>
    </row>
    <row r="528">
      <c r="B528" s="28"/>
      <c r="F528" s="27"/>
    </row>
    <row r="529">
      <c r="B529" s="28"/>
      <c r="F529" s="27"/>
    </row>
    <row r="530">
      <c r="B530" s="28"/>
      <c r="F530" s="27"/>
    </row>
    <row r="531">
      <c r="B531" s="28"/>
      <c r="F531" s="27"/>
    </row>
    <row r="532">
      <c r="B532" s="28"/>
      <c r="F532" s="27"/>
    </row>
    <row r="533">
      <c r="B533" s="28"/>
      <c r="F533" s="27"/>
    </row>
    <row r="534">
      <c r="B534" s="28"/>
      <c r="F534" s="27"/>
    </row>
    <row r="535">
      <c r="B535" s="28"/>
      <c r="F535" s="27"/>
    </row>
    <row r="536">
      <c r="B536" s="28"/>
      <c r="F536" s="27"/>
    </row>
    <row r="537">
      <c r="B537" s="28"/>
      <c r="F537" s="27"/>
    </row>
    <row r="538">
      <c r="B538" s="28"/>
      <c r="F538" s="27"/>
    </row>
    <row r="539">
      <c r="B539" s="28"/>
      <c r="F539" s="27"/>
    </row>
    <row r="540">
      <c r="B540" s="28"/>
      <c r="F540" s="27"/>
    </row>
    <row r="541">
      <c r="B541" s="28"/>
      <c r="F541" s="27"/>
    </row>
    <row r="542">
      <c r="B542" s="28"/>
      <c r="F542" s="27"/>
    </row>
    <row r="543">
      <c r="B543" s="28"/>
      <c r="F543" s="27"/>
    </row>
    <row r="544">
      <c r="B544" s="28"/>
      <c r="F544" s="27"/>
    </row>
    <row r="545">
      <c r="B545" s="28"/>
      <c r="F545" s="27"/>
    </row>
    <row r="546">
      <c r="B546" s="28"/>
      <c r="F546" s="27"/>
    </row>
    <row r="547">
      <c r="B547" s="28"/>
      <c r="F547" s="27"/>
    </row>
    <row r="548">
      <c r="B548" s="28"/>
      <c r="F548" s="27"/>
    </row>
    <row r="549">
      <c r="B549" s="28"/>
      <c r="F549" s="27"/>
    </row>
    <row r="550">
      <c r="B550" s="28"/>
      <c r="F550" s="27"/>
    </row>
    <row r="551">
      <c r="B551" s="28"/>
      <c r="F551" s="27"/>
    </row>
    <row r="552">
      <c r="B552" s="28"/>
      <c r="F552" s="27"/>
    </row>
    <row r="553">
      <c r="B553" s="28"/>
      <c r="F553" s="27"/>
    </row>
    <row r="554">
      <c r="B554" s="28"/>
      <c r="F554" s="27"/>
    </row>
    <row r="555">
      <c r="B555" s="28"/>
      <c r="F555" s="27"/>
    </row>
    <row r="556">
      <c r="B556" s="28"/>
      <c r="F556" s="27"/>
    </row>
    <row r="557">
      <c r="B557" s="28"/>
      <c r="F557" s="27"/>
    </row>
    <row r="558">
      <c r="B558" s="28"/>
      <c r="F558" s="27"/>
    </row>
    <row r="559">
      <c r="B559" s="28"/>
      <c r="F559" s="27"/>
    </row>
    <row r="560">
      <c r="B560" s="28"/>
      <c r="F560" s="27"/>
    </row>
    <row r="561">
      <c r="B561" s="28"/>
      <c r="F561" s="27"/>
    </row>
    <row r="562">
      <c r="B562" s="28"/>
      <c r="F562" s="27"/>
    </row>
    <row r="563">
      <c r="B563" s="28"/>
      <c r="F563" s="27"/>
    </row>
    <row r="564">
      <c r="B564" s="28"/>
      <c r="F564" s="27"/>
    </row>
    <row r="565">
      <c r="B565" s="28"/>
      <c r="F565" s="27"/>
    </row>
    <row r="566">
      <c r="B566" s="28"/>
      <c r="F566" s="27"/>
    </row>
    <row r="567">
      <c r="B567" s="28"/>
      <c r="F567" s="27"/>
    </row>
    <row r="568">
      <c r="B568" s="28"/>
      <c r="F568" s="27"/>
    </row>
    <row r="569">
      <c r="B569" s="28"/>
      <c r="F569" s="27"/>
    </row>
    <row r="570">
      <c r="B570" s="28"/>
      <c r="F570" s="27"/>
    </row>
    <row r="571">
      <c r="B571" s="28"/>
      <c r="F571" s="27"/>
    </row>
    <row r="572">
      <c r="B572" s="28"/>
      <c r="F572" s="27"/>
    </row>
    <row r="573">
      <c r="B573" s="28"/>
      <c r="F573" s="27"/>
    </row>
    <row r="574">
      <c r="B574" s="28"/>
      <c r="F574" s="27"/>
    </row>
    <row r="575">
      <c r="B575" s="28"/>
      <c r="F575" s="27"/>
    </row>
    <row r="576">
      <c r="B576" s="28"/>
      <c r="F576" s="27"/>
    </row>
    <row r="577">
      <c r="B577" s="28"/>
      <c r="F577" s="27"/>
    </row>
    <row r="578">
      <c r="B578" s="28"/>
      <c r="F578" s="27"/>
    </row>
    <row r="579">
      <c r="B579" s="28"/>
      <c r="F579" s="27"/>
    </row>
    <row r="580">
      <c r="B580" s="28"/>
      <c r="F580" s="27"/>
    </row>
    <row r="581">
      <c r="B581" s="28"/>
      <c r="F581" s="27"/>
    </row>
    <row r="582">
      <c r="B582" s="28"/>
      <c r="F582" s="27"/>
    </row>
    <row r="583">
      <c r="B583" s="28"/>
      <c r="F583" s="27"/>
    </row>
    <row r="584">
      <c r="B584" s="28"/>
      <c r="F584" s="27"/>
    </row>
    <row r="585">
      <c r="B585" s="28"/>
      <c r="F585" s="27"/>
    </row>
    <row r="586">
      <c r="B586" s="28"/>
      <c r="F586" s="27"/>
    </row>
    <row r="587">
      <c r="B587" s="28"/>
      <c r="F587" s="27"/>
    </row>
    <row r="588">
      <c r="B588" s="28"/>
      <c r="F588" s="27"/>
    </row>
    <row r="589">
      <c r="B589" s="28"/>
      <c r="F589" s="27"/>
    </row>
    <row r="590">
      <c r="B590" s="28"/>
      <c r="F590" s="27"/>
    </row>
    <row r="591">
      <c r="B591" s="28"/>
      <c r="F591" s="27"/>
    </row>
    <row r="592">
      <c r="B592" s="28"/>
      <c r="F592" s="27"/>
    </row>
    <row r="593">
      <c r="B593" s="28"/>
      <c r="F593" s="27"/>
    </row>
    <row r="594">
      <c r="B594" s="28"/>
      <c r="F594" s="27"/>
    </row>
    <row r="595">
      <c r="B595" s="28"/>
      <c r="F595" s="27"/>
    </row>
    <row r="596">
      <c r="B596" s="28"/>
      <c r="F596" s="27"/>
    </row>
    <row r="597">
      <c r="B597" s="28"/>
      <c r="F597" s="27"/>
    </row>
    <row r="598">
      <c r="B598" s="28"/>
      <c r="F598" s="27"/>
    </row>
    <row r="599">
      <c r="B599" s="28"/>
      <c r="F599" s="27"/>
    </row>
    <row r="600">
      <c r="B600" s="28"/>
      <c r="F600" s="27"/>
    </row>
    <row r="601">
      <c r="B601" s="28"/>
      <c r="F601" s="27"/>
    </row>
    <row r="602">
      <c r="B602" s="28"/>
      <c r="F602" s="27"/>
    </row>
    <row r="603">
      <c r="B603" s="28"/>
      <c r="F603" s="27"/>
    </row>
    <row r="604">
      <c r="B604" s="28"/>
      <c r="F604" s="27"/>
    </row>
    <row r="605">
      <c r="B605" s="28"/>
      <c r="F605" s="27"/>
    </row>
    <row r="606">
      <c r="B606" s="28"/>
      <c r="F606" s="27"/>
    </row>
    <row r="607">
      <c r="B607" s="28"/>
      <c r="F607" s="27"/>
    </row>
    <row r="608">
      <c r="B608" s="28"/>
      <c r="F608" s="27"/>
    </row>
    <row r="609">
      <c r="B609" s="28"/>
      <c r="F609" s="27"/>
    </row>
    <row r="610">
      <c r="B610" s="28"/>
      <c r="F610" s="27"/>
    </row>
    <row r="611">
      <c r="B611" s="28"/>
      <c r="F611" s="27"/>
    </row>
    <row r="612">
      <c r="B612" s="28"/>
      <c r="F612" s="27"/>
    </row>
    <row r="613">
      <c r="B613" s="28"/>
      <c r="F613" s="27"/>
    </row>
    <row r="614">
      <c r="B614" s="28"/>
      <c r="F614" s="27"/>
    </row>
    <row r="615">
      <c r="B615" s="28"/>
      <c r="F615" s="27"/>
    </row>
    <row r="616">
      <c r="B616" s="28"/>
      <c r="F616" s="27"/>
    </row>
    <row r="617">
      <c r="B617" s="28"/>
      <c r="F617" s="27"/>
    </row>
    <row r="618">
      <c r="B618" s="28"/>
      <c r="F618" s="27"/>
    </row>
    <row r="619">
      <c r="B619" s="28"/>
      <c r="F619" s="27"/>
    </row>
    <row r="620">
      <c r="B620" s="28"/>
      <c r="F620" s="27"/>
    </row>
    <row r="621">
      <c r="B621" s="28"/>
      <c r="F621" s="27"/>
    </row>
    <row r="622">
      <c r="B622" s="28"/>
      <c r="F622" s="27"/>
    </row>
    <row r="623">
      <c r="B623" s="28"/>
      <c r="F623" s="27"/>
    </row>
    <row r="624">
      <c r="B624" s="28"/>
      <c r="F624" s="27"/>
    </row>
    <row r="625">
      <c r="B625" s="28"/>
      <c r="F625" s="27"/>
    </row>
    <row r="626">
      <c r="B626" s="28"/>
      <c r="F626" s="27"/>
    </row>
    <row r="627">
      <c r="B627" s="28"/>
      <c r="F627" s="27"/>
    </row>
    <row r="628">
      <c r="B628" s="28"/>
      <c r="F628" s="27"/>
    </row>
    <row r="629">
      <c r="B629" s="28"/>
      <c r="F629" s="27"/>
    </row>
    <row r="630">
      <c r="B630" s="28"/>
      <c r="F630" s="27"/>
    </row>
    <row r="631">
      <c r="B631" s="28"/>
      <c r="F631" s="27"/>
    </row>
    <row r="632">
      <c r="B632" s="28"/>
      <c r="F632" s="27"/>
    </row>
    <row r="633">
      <c r="B633" s="28"/>
      <c r="F633" s="27"/>
    </row>
    <row r="634">
      <c r="B634" s="28"/>
      <c r="F634" s="27"/>
    </row>
    <row r="635">
      <c r="B635" s="28"/>
      <c r="F635" s="27"/>
    </row>
    <row r="636">
      <c r="B636" s="28"/>
      <c r="F636" s="27"/>
    </row>
    <row r="637">
      <c r="B637" s="28"/>
      <c r="F637" s="27"/>
    </row>
    <row r="638">
      <c r="B638" s="28"/>
      <c r="F638" s="27"/>
    </row>
    <row r="639">
      <c r="B639" s="28"/>
      <c r="F639" s="27"/>
    </row>
    <row r="640">
      <c r="B640" s="28"/>
      <c r="F640" s="27"/>
    </row>
    <row r="641">
      <c r="B641" s="28"/>
      <c r="F641" s="27"/>
    </row>
    <row r="642">
      <c r="B642" s="28"/>
      <c r="F642" s="27"/>
    </row>
    <row r="643">
      <c r="B643" s="28"/>
      <c r="F643" s="27"/>
    </row>
    <row r="644">
      <c r="B644" s="28"/>
      <c r="F644" s="27"/>
    </row>
    <row r="645">
      <c r="B645" s="28"/>
      <c r="F645" s="27"/>
    </row>
    <row r="646">
      <c r="B646" s="28"/>
      <c r="F646" s="27"/>
    </row>
    <row r="647">
      <c r="B647" s="28"/>
      <c r="F647" s="27"/>
    </row>
    <row r="648">
      <c r="B648" s="28"/>
      <c r="F648" s="27"/>
    </row>
    <row r="649">
      <c r="B649" s="28"/>
      <c r="F649" s="27"/>
    </row>
    <row r="650">
      <c r="B650" s="28"/>
      <c r="F650" s="27"/>
    </row>
    <row r="651">
      <c r="B651" s="28"/>
      <c r="F651" s="27"/>
    </row>
    <row r="652">
      <c r="B652" s="28"/>
      <c r="F652" s="27"/>
    </row>
    <row r="653">
      <c r="B653" s="28"/>
      <c r="F653" s="27"/>
    </row>
    <row r="654">
      <c r="B654" s="28"/>
      <c r="F654" s="27"/>
    </row>
    <row r="655">
      <c r="B655" s="28"/>
      <c r="F655" s="27"/>
    </row>
    <row r="656">
      <c r="B656" s="28"/>
      <c r="F656" s="27"/>
    </row>
    <row r="657">
      <c r="B657" s="28"/>
      <c r="F657" s="27"/>
    </row>
    <row r="658">
      <c r="B658" s="28"/>
      <c r="F658" s="27"/>
    </row>
    <row r="659">
      <c r="B659" s="28"/>
      <c r="F659" s="27"/>
    </row>
    <row r="660">
      <c r="B660" s="28"/>
      <c r="F660" s="27"/>
    </row>
    <row r="661">
      <c r="B661" s="28"/>
      <c r="F661" s="27"/>
    </row>
    <row r="662">
      <c r="B662" s="28"/>
      <c r="F662" s="27"/>
    </row>
    <row r="663">
      <c r="B663" s="28"/>
      <c r="F663" s="27"/>
    </row>
    <row r="664">
      <c r="B664" s="28"/>
      <c r="F664" s="27"/>
    </row>
    <row r="665">
      <c r="B665" s="28"/>
      <c r="F665" s="27"/>
    </row>
    <row r="666">
      <c r="B666" s="28"/>
      <c r="F666" s="27"/>
    </row>
    <row r="667">
      <c r="B667" s="28"/>
      <c r="F667" s="27"/>
    </row>
    <row r="668">
      <c r="B668" s="28"/>
      <c r="F668" s="27"/>
    </row>
    <row r="669">
      <c r="B669" s="28"/>
      <c r="F669" s="27"/>
    </row>
    <row r="670">
      <c r="B670" s="28"/>
      <c r="F670" s="27"/>
    </row>
    <row r="671">
      <c r="B671" s="28"/>
      <c r="F671" s="27"/>
    </row>
    <row r="672">
      <c r="B672" s="28"/>
      <c r="F672" s="27"/>
    </row>
    <row r="673">
      <c r="B673" s="28"/>
      <c r="F673" s="27"/>
    </row>
    <row r="674">
      <c r="B674" s="28"/>
      <c r="F674" s="27"/>
    </row>
    <row r="675">
      <c r="B675" s="28"/>
      <c r="F675" s="27"/>
    </row>
    <row r="676">
      <c r="B676" s="28"/>
      <c r="F676" s="27"/>
    </row>
    <row r="677">
      <c r="B677" s="28"/>
      <c r="F677" s="27"/>
    </row>
    <row r="678">
      <c r="B678" s="28"/>
      <c r="F678" s="27"/>
    </row>
    <row r="679">
      <c r="B679" s="28"/>
      <c r="F679" s="27"/>
    </row>
    <row r="680">
      <c r="B680" s="28"/>
      <c r="F680" s="27"/>
    </row>
    <row r="681">
      <c r="B681" s="28"/>
      <c r="F681" s="27"/>
    </row>
    <row r="682">
      <c r="B682" s="28"/>
      <c r="F682" s="27"/>
    </row>
    <row r="683">
      <c r="B683" s="28"/>
      <c r="F683" s="27"/>
    </row>
    <row r="684">
      <c r="B684" s="28"/>
      <c r="F684" s="27"/>
    </row>
    <row r="685">
      <c r="B685" s="28"/>
      <c r="F685" s="27"/>
    </row>
    <row r="686">
      <c r="B686" s="28"/>
      <c r="F686" s="27"/>
    </row>
    <row r="687">
      <c r="B687" s="28"/>
      <c r="F687" s="27"/>
    </row>
    <row r="688">
      <c r="B688" s="28"/>
      <c r="F688" s="27"/>
    </row>
    <row r="689">
      <c r="B689" s="28"/>
      <c r="F689" s="27"/>
    </row>
    <row r="690">
      <c r="B690" s="28"/>
      <c r="F690" s="27"/>
    </row>
    <row r="691">
      <c r="B691" s="28"/>
      <c r="F691" s="27"/>
    </row>
    <row r="692">
      <c r="B692" s="28"/>
      <c r="F692" s="27"/>
    </row>
    <row r="693">
      <c r="B693" s="28"/>
      <c r="F693" s="27"/>
    </row>
    <row r="694">
      <c r="B694" s="28"/>
      <c r="F694" s="27"/>
    </row>
    <row r="695">
      <c r="B695" s="28"/>
      <c r="F695" s="27"/>
    </row>
    <row r="696">
      <c r="B696" s="28"/>
      <c r="F696" s="27"/>
    </row>
    <row r="697">
      <c r="B697" s="28"/>
      <c r="F697" s="27"/>
    </row>
    <row r="698">
      <c r="B698" s="28"/>
      <c r="F698" s="27"/>
    </row>
    <row r="699">
      <c r="B699" s="28"/>
      <c r="F699" s="27"/>
    </row>
    <row r="700">
      <c r="B700" s="28"/>
      <c r="F700" s="27"/>
    </row>
    <row r="701">
      <c r="B701" s="28"/>
      <c r="F701" s="27"/>
    </row>
    <row r="702">
      <c r="B702" s="28"/>
      <c r="F702" s="27"/>
    </row>
    <row r="703">
      <c r="B703" s="28"/>
      <c r="F703" s="27"/>
    </row>
    <row r="704">
      <c r="B704" s="28"/>
      <c r="F704" s="27"/>
    </row>
    <row r="705">
      <c r="B705" s="28"/>
      <c r="F705" s="27"/>
    </row>
    <row r="706">
      <c r="B706" s="28"/>
      <c r="F706" s="27"/>
    </row>
    <row r="707">
      <c r="B707" s="28"/>
      <c r="F707" s="27"/>
    </row>
    <row r="708">
      <c r="B708" s="28"/>
      <c r="F708" s="27"/>
    </row>
    <row r="709">
      <c r="B709" s="28"/>
      <c r="F709" s="27"/>
    </row>
    <row r="710">
      <c r="B710" s="28"/>
      <c r="F710" s="27"/>
    </row>
    <row r="711">
      <c r="B711" s="28"/>
      <c r="F711" s="27"/>
    </row>
    <row r="712">
      <c r="B712" s="28"/>
      <c r="F712" s="27"/>
    </row>
    <row r="713">
      <c r="B713" s="28"/>
      <c r="F713" s="27"/>
    </row>
    <row r="714">
      <c r="B714" s="28"/>
      <c r="F714" s="27"/>
    </row>
    <row r="715">
      <c r="B715" s="28"/>
      <c r="F715" s="27"/>
    </row>
    <row r="716">
      <c r="B716" s="28"/>
      <c r="F716" s="27"/>
    </row>
    <row r="717">
      <c r="B717" s="28"/>
      <c r="F717" s="27"/>
    </row>
    <row r="718">
      <c r="B718" s="28"/>
      <c r="F718" s="27"/>
    </row>
    <row r="719">
      <c r="B719" s="28"/>
      <c r="F719" s="27"/>
    </row>
    <row r="720">
      <c r="B720" s="28"/>
      <c r="F720" s="27"/>
    </row>
    <row r="721">
      <c r="B721" s="28"/>
      <c r="F721" s="27"/>
    </row>
    <row r="722">
      <c r="B722" s="28"/>
      <c r="F722" s="27"/>
    </row>
    <row r="723">
      <c r="B723" s="28"/>
      <c r="F723" s="27"/>
    </row>
    <row r="724">
      <c r="B724" s="28"/>
      <c r="F724" s="27"/>
    </row>
    <row r="725">
      <c r="B725" s="28"/>
      <c r="F725" s="27"/>
    </row>
    <row r="726">
      <c r="B726" s="28"/>
      <c r="F726" s="27"/>
    </row>
    <row r="727">
      <c r="B727" s="28"/>
      <c r="F727" s="27"/>
    </row>
    <row r="728">
      <c r="B728" s="28"/>
      <c r="F728" s="27"/>
    </row>
    <row r="729">
      <c r="B729" s="28"/>
      <c r="F729" s="27"/>
    </row>
    <row r="730">
      <c r="B730" s="28"/>
      <c r="F730" s="27"/>
    </row>
    <row r="731">
      <c r="B731" s="28"/>
      <c r="F731" s="27"/>
    </row>
    <row r="732">
      <c r="B732" s="28"/>
      <c r="F732" s="27"/>
    </row>
    <row r="733">
      <c r="B733" s="28"/>
      <c r="F733" s="27"/>
    </row>
    <row r="734">
      <c r="B734" s="28"/>
      <c r="F734" s="27"/>
    </row>
    <row r="735">
      <c r="B735" s="28"/>
      <c r="F735" s="27"/>
    </row>
    <row r="736">
      <c r="B736" s="28"/>
      <c r="F736" s="27"/>
    </row>
    <row r="737">
      <c r="B737" s="28"/>
      <c r="F737" s="27"/>
    </row>
    <row r="738">
      <c r="B738" s="28"/>
      <c r="F738" s="27"/>
    </row>
    <row r="739">
      <c r="B739" s="28"/>
      <c r="F739" s="27"/>
    </row>
    <row r="740">
      <c r="B740" s="28"/>
      <c r="F740" s="27"/>
    </row>
    <row r="741">
      <c r="B741" s="28"/>
      <c r="F741" s="27"/>
    </row>
    <row r="742">
      <c r="B742" s="28"/>
      <c r="F742" s="27"/>
    </row>
    <row r="743">
      <c r="B743" s="28"/>
      <c r="F743" s="27"/>
    </row>
    <row r="744">
      <c r="B744" s="28"/>
      <c r="F744" s="27"/>
    </row>
    <row r="745">
      <c r="B745" s="28"/>
      <c r="F745" s="27"/>
    </row>
    <row r="746">
      <c r="B746" s="28"/>
      <c r="F746" s="27"/>
    </row>
    <row r="747">
      <c r="B747" s="28"/>
      <c r="F747" s="27"/>
    </row>
    <row r="748">
      <c r="B748" s="28"/>
      <c r="F748" s="27"/>
    </row>
    <row r="749">
      <c r="B749" s="28"/>
      <c r="F749" s="27"/>
    </row>
    <row r="750">
      <c r="B750" s="28"/>
      <c r="F750" s="27"/>
    </row>
    <row r="751">
      <c r="B751" s="28"/>
      <c r="F751" s="27"/>
    </row>
    <row r="752">
      <c r="B752" s="28"/>
      <c r="F752" s="27"/>
    </row>
    <row r="753">
      <c r="B753" s="28"/>
      <c r="F753" s="27"/>
    </row>
    <row r="754">
      <c r="B754" s="28"/>
      <c r="F754" s="27"/>
    </row>
    <row r="755">
      <c r="B755" s="28"/>
      <c r="F755" s="27"/>
    </row>
    <row r="756">
      <c r="B756" s="28"/>
      <c r="F756" s="27"/>
    </row>
    <row r="757">
      <c r="B757" s="28"/>
      <c r="F757" s="27"/>
    </row>
    <row r="758">
      <c r="B758" s="28"/>
      <c r="F758" s="27"/>
    </row>
    <row r="759">
      <c r="B759" s="28"/>
      <c r="F759" s="27"/>
    </row>
    <row r="760">
      <c r="B760" s="28"/>
      <c r="F760" s="27"/>
    </row>
    <row r="761">
      <c r="B761" s="28"/>
      <c r="F761" s="27"/>
    </row>
    <row r="762">
      <c r="B762" s="28"/>
      <c r="F762" s="27"/>
    </row>
    <row r="763">
      <c r="B763" s="28"/>
      <c r="F763" s="27"/>
    </row>
    <row r="764">
      <c r="B764" s="28"/>
      <c r="F764" s="27"/>
    </row>
    <row r="765">
      <c r="B765" s="28"/>
      <c r="F765" s="27"/>
    </row>
    <row r="766">
      <c r="B766" s="28"/>
      <c r="F766" s="27"/>
    </row>
    <row r="767">
      <c r="B767" s="28"/>
      <c r="F767" s="27"/>
    </row>
    <row r="768">
      <c r="B768" s="28"/>
      <c r="F768" s="27"/>
    </row>
    <row r="769">
      <c r="B769" s="28"/>
      <c r="F769" s="27"/>
    </row>
    <row r="770">
      <c r="B770" s="28"/>
      <c r="F770" s="27"/>
    </row>
    <row r="771">
      <c r="B771" s="28"/>
      <c r="F771" s="27"/>
    </row>
    <row r="772">
      <c r="B772" s="28"/>
      <c r="F772" s="27"/>
    </row>
    <row r="773">
      <c r="B773" s="28"/>
      <c r="F773" s="27"/>
    </row>
    <row r="774">
      <c r="B774" s="28"/>
      <c r="F774" s="27"/>
    </row>
    <row r="775">
      <c r="B775" s="28"/>
      <c r="F775" s="27"/>
    </row>
    <row r="776">
      <c r="B776" s="28"/>
      <c r="F776" s="27"/>
    </row>
    <row r="777">
      <c r="B777" s="28"/>
      <c r="F777" s="27"/>
    </row>
    <row r="778">
      <c r="B778" s="28"/>
      <c r="F778" s="27"/>
    </row>
    <row r="779">
      <c r="B779" s="28"/>
      <c r="F779" s="27"/>
    </row>
    <row r="780">
      <c r="B780" s="28"/>
      <c r="F780" s="27"/>
    </row>
    <row r="781">
      <c r="B781" s="28"/>
      <c r="F781" s="27"/>
    </row>
    <row r="782">
      <c r="B782" s="28"/>
      <c r="F782" s="27"/>
    </row>
    <row r="783">
      <c r="B783" s="28"/>
      <c r="F783" s="27"/>
    </row>
    <row r="784">
      <c r="B784" s="28"/>
      <c r="F784" s="27"/>
    </row>
    <row r="785">
      <c r="B785" s="28"/>
      <c r="F785" s="27"/>
    </row>
    <row r="786">
      <c r="B786" s="28"/>
      <c r="F786" s="27"/>
    </row>
    <row r="787">
      <c r="B787" s="28"/>
      <c r="F787" s="27"/>
    </row>
    <row r="788">
      <c r="B788" s="28"/>
      <c r="F788" s="27"/>
    </row>
    <row r="789">
      <c r="B789" s="28"/>
      <c r="F789" s="27"/>
    </row>
    <row r="790">
      <c r="B790" s="28"/>
      <c r="F790" s="27"/>
    </row>
    <row r="791">
      <c r="B791" s="28"/>
      <c r="F791" s="27"/>
    </row>
    <row r="792">
      <c r="B792" s="28"/>
      <c r="F792" s="27"/>
    </row>
    <row r="793">
      <c r="B793" s="28"/>
      <c r="F793" s="27"/>
    </row>
    <row r="794">
      <c r="B794" s="28"/>
      <c r="F794" s="27"/>
    </row>
    <row r="795">
      <c r="B795" s="28"/>
      <c r="F795" s="27"/>
    </row>
    <row r="796">
      <c r="B796" s="28"/>
      <c r="F796" s="27"/>
    </row>
    <row r="797">
      <c r="B797" s="28"/>
      <c r="F797" s="27"/>
    </row>
    <row r="798">
      <c r="B798" s="28"/>
      <c r="F798" s="27"/>
    </row>
    <row r="799">
      <c r="B799" s="28"/>
      <c r="F799" s="27"/>
    </row>
    <row r="800">
      <c r="B800" s="28"/>
      <c r="F800" s="27"/>
    </row>
    <row r="801">
      <c r="B801" s="28"/>
      <c r="F801" s="27"/>
    </row>
    <row r="802">
      <c r="B802" s="28"/>
      <c r="F802" s="27"/>
    </row>
    <row r="803">
      <c r="B803" s="28"/>
      <c r="F803" s="27"/>
    </row>
    <row r="804">
      <c r="B804" s="28"/>
      <c r="F804" s="27"/>
    </row>
    <row r="805">
      <c r="B805" s="28"/>
      <c r="F805" s="27"/>
    </row>
    <row r="806">
      <c r="B806" s="28"/>
      <c r="F806" s="27"/>
    </row>
    <row r="807">
      <c r="B807" s="28"/>
      <c r="F807" s="27"/>
    </row>
    <row r="808">
      <c r="B808" s="28"/>
      <c r="F808" s="27"/>
    </row>
    <row r="809">
      <c r="B809" s="28"/>
      <c r="F809" s="27"/>
    </row>
    <row r="810">
      <c r="B810" s="28"/>
      <c r="F810" s="27"/>
    </row>
    <row r="811">
      <c r="B811" s="28"/>
      <c r="F811" s="27"/>
    </row>
    <row r="812">
      <c r="B812" s="28"/>
      <c r="F812" s="27"/>
    </row>
    <row r="813">
      <c r="B813" s="28"/>
      <c r="F813" s="27"/>
    </row>
    <row r="814">
      <c r="B814" s="28"/>
      <c r="F814" s="27"/>
    </row>
    <row r="815">
      <c r="B815" s="28"/>
      <c r="F815" s="27"/>
    </row>
    <row r="816">
      <c r="B816" s="28"/>
      <c r="F816" s="27"/>
    </row>
    <row r="817">
      <c r="B817" s="28"/>
      <c r="F817" s="27"/>
    </row>
    <row r="818">
      <c r="B818" s="28"/>
      <c r="F818" s="27"/>
    </row>
    <row r="819">
      <c r="B819" s="28"/>
      <c r="F819" s="27"/>
    </row>
    <row r="820">
      <c r="B820" s="28"/>
      <c r="F820" s="27"/>
    </row>
    <row r="821">
      <c r="B821" s="28"/>
      <c r="F821" s="27"/>
    </row>
    <row r="822">
      <c r="B822" s="28"/>
      <c r="F822" s="27"/>
    </row>
    <row r="823">
      <c r="B823" s="28"/>
      <c r="F823" s="27"/>
    </row>
    <row r="824">
      <c r="B824" s="28"/>
      <c r="F824" s="27"/>
    </row>
    <row r="825">
      <c r="B825" s="28"/>
      <c r="F825" s="27"/>
    </row>
    <row r="826">
      <c r="B826" s="28"/>
      <c r="F826" s="27"/>
    </row>
    <row r="827">
      <c r="B827" s="28"/>
      <c r="F827" s="27"/>
    </row>
    <row r="828">
      <c r="B828" s="28"/>
      <c r="F828" s="27"/>
    </row>
    <row r="829">
      <c r="B829" s="28"/>
      <c r="F829" s="27"/>
    </row>
    <row r="830">
      <c r="B830" s="28"/>
      <c r="F830" s="27"/>
    </row>
    <row r="831">
      <c r="B831" s="28"/>
      <c r="F831" s="27"/>
    </row>
    <row r="832">
      <c r="B832" s="28"/>
      <c r="F832" s="27"/>
    </row>
    <row r="833">
      <c r="B833" s="28"/>
      <c r="F833" s="27"/>
    </row>
    <row r="834">
      <c r="B834" s="28"/>
      <c r="F834" s="27"/>
    </row>
    <row r="835">
      <c r="B835" s="28"/>
      <c r="F835" s="27"/>
    </row>
    <row r="836">
      <c r="B836" s="28"/>
      <c r="F836" s="27"/>
    </row>
    <row r="837">
      <c r="B837" s="28"/>
      <c r="F837" s="27"/>
    </row>
    <row r="838">
      <c r="B838" s="28"/>
      <c r="F838" s="27"/>
    </row>
    <row r="839">
      <c r="B839" s="28"/>
      <c r="F839" s="27"/>
    </row>
    <row r="840">
      <c r="B840" s="28"/>
      <c r="F840" s="27"/>
    </row>
    <row r="841">
      <c r="B841" s="28"/>
      <c r="F841" s="27"/>
    </row>
    <row r="842">
      <c r="B842" s="28"/>
      <c r="F842" s="27"/>
    </row>
    <row r="843">
      <c r="B843" s="28"/>
      <c r="F843" s="27"/>
    </row>
    <row r="844">
      <c r="B844" s="28"/>
      <c r="F844" s="27"/>
    </row>
    <row r="845">
      <c r="B845" s="28"/>
      <c r="F845" s="27"/>
    </row>
    <row r="846">
      <c r="B846" s="28"/>
      <c r="F846" s="27"/>
    </row>
    <row r="847">
      <c r="B847" s="28"/>
      <c r="F847" s="27"/>
    </row>
    <row r="848">
      <c r="B848" s="28"/>
      <c r="F848" s="27"/>
    </row>
    <row r="849">
      <c r="B849" s="28"/>
      <c r="F849" s="27"/>
    </row>
    <row r="850">
      <c r="B850" s="28"/>
      <c r="F850" s="27"/>
    </row>
    <row r="851">
      <c r="B851" s="28"/>
      <c r="F851" s="27"/>
    </row>
    <row r="852">
      <c r="B852" s="28"/>
      <c r="F852" s="27"/>
    </row>
    <row r="853">
      <c r="B853" s="28"/>
      <c r="F853" s="27"/>
    </row>
    <row r="854">
      <c r="B854" s="28"/>
      <c r="F854" s="27"/>
    </row>
    <row r="855">
      <c r="B855" s="28"/>
      <c r="F855" s="27"/>
    </row>
    <row r="856">
      <c r="B856" s="28"/>
      <c r="F856" s="27"/>
    </row>
    <row r="857">
      <c r="B857" s="28"/>
      <c r="F857" s="27"/>
    </row>
    <row r="858">
      <c r="B858" s="28"/>
      <c r="F858" s="27"/>
    </row>
    <row r="859">
      <c r="B859" s="28"/>
      <c r="F859" s="27"/>
    </row>
    <row r="860">
      <c r="B860" s="28"/>
      <c r="F860" s="27"/>
    </row>
    <row r="861">
      <c r="B861" s="28"/>
      <c r="F861" s="27"/>
    </row>
    <row r="862">
      <c r="B862" s="28"/>
      <c r="F862" s="27"/>
    </row>
    <row r="863">
      <c r="B863" s="28"/>
      <c r="F863" s="27"/>
    </row>
    <row r="864">
      <c r="B864" s="28"/>
      <c r="F864" s="27"/>
    </row>
    <row r="865">
      <c r="B865" s="28"/>
      <c r="F865" s="27"/>
    </row>
    <row r="866">
      <c r="B866" s="28"/>
      <c r="F866" s="27"/>
    </row>
    <row r="867">
      <c r="B867" s="28"/>
      <c r="F867" s="27"/>
    </row>
    <row r="868">
      <c r="B868" s="28"/>
      <c r="F868" s="27"/>
    </row>
    <row r="869">
      <c r="B869" s="28"/>
      <c r="F869" s="27"/>
    </row>
    <row r="870">
      <c r="B870" s="28"/>
      <c r="F870" s="27"/>
    </row>
    <row r="871">
      <c r="B871" s="28"/>
      <c r="F871" s="27"/>
    </row>
    <row r="872">
      <c r="B872" s="28"/>
      <c r="F872" s="27"/>
    </row>
    <row r="873">
      <c r="B873" s="28"/>
      <c r="F873" s="27"/>
    </row>
    <row r="874">
      <c r="B874" s="28"/>
      <c r="F874" s="27"/>
    </row>
    <row r="875">
      <c r="B875" s="28"/>
      <c r="F875" s="27"/>
    </row>
    <row r="876">
      <c r="B876" s="28"/>
      <c r="F876" s="27"/>
    </row>
    <row r="877">
      <c r="B877" s="28"/>
      <c r="F877" s="27"/>
    </row>
    <row r="878">
      <c r="B878" s="28"/>
      <c r="F878" s="27"/>
    </row>
    <row r="879">
      <c r="B879" s="28"/>
      <c r="F879" s="27"/>
    </row>
    <row r="880">
      <c r="B880" s="28"/>
      <c r="F880" s="27"/>
    </row>
    <row r="881">
      <c r="B881" s="28"/>
      <c r="F881" s="27"/>
    </row>
    <row r="882">
      <c r="B882" s="28"/>
      <c r="F882" s="27"/>
    </row>
    <row r="883">
      <c r="B883" s="28"/>
      <c r="F883" s="27"/>
    </row>
    <row r="884">
      <c r="B884" s="28"/>
      <c r="F884" s="27"/>
    </row>
    <row r="885">
      <c r="B885" s="28"/>
      <c r="F885" s="27"/>
    </row>
    <row r="886">
      <c r="B886" s="28"/>
      <c r="F886" s="27"/>
    </row>
    <row r="887">
      <c r="B887" s="28"/>
      <c r="F887" s="27"/>
    </row>
    <row r="888">
      <c r="B888" s="28"/>
      <c r="F888" s="27"/>
    </row>
    <row r="889">
      <c r="B889" s="28"/>
      <c r="F889" s="27"/>
    </row>
    <row r="890">
      <c r="B890" s="28"/>
      <c r="F890" s="27"/>
    </row>
    <row r="891">
      <c r="B891" s="28"/>
      <c r="F891" s="27"/>
    </row>
    <row r="892">
      <c r="B892" s="28"/>
      <c r="F892" s="27"/>
    </row>
    <row r="893">
      <c r="B893" s="28"/>
      <c r="F893" s="27"/>
    </row>
    <row r="894">
      <c r="B894" s="28"/>
      <c r="F894" s="27"/>
    </row>
    <row r="895">
      <c r="B895" s="28"/>
      <c r="F895" s="27"/>
    </row>
    <row r="896">
      <c r="B896" s="28"/>
      <c r="F896" s="27"/>
    </row>
    <row r="897">
      <c r="B897" s="28"/>
      <c r="F897" s="27"/>
    </row>
    <row r="898">
      <c r="B898" s="28"/>
      <c r="F898" s="27"/>
    </row>
    <row r="899">
      <c r="B899" s="28"/>
      <c r="F899" s="27"/>
    </row>
    <row r="900">
      <c r="B900" s="28"/>
      <c r="F900" s="27"/>
    </row>
    <row r="901">
      <c r="B901" s="28"/>
      <c r="F901" s="27"/>
    </row>
    <row r="902">
      <c r="B902" s="28"/>
      <c r="F902" s="27"/>
    </row>
    <row r="903">
      <c r="B903" s="28"/>
      <c r="F903" s="27"/>
    </row>
    <row r="904">
      <c r="B904" s="28"/>
      <c r="F904" s="27"/>
    </row>
    <row r="905">
      <c r="B905" s="28"/>
      <c r="F905" s="27"/>
    </row>
    <row r="906">
      <c r="B906" s="28"/>
      <c r="F906" s="27"/>
    </row>
    <row r="907">
      <c r="B907" s="28"/>
      <c r="F907" s="27"/>
    </row>
    <row r="908">
      <c r="B908" s="28"/>
      <c r="F908" s="27"/>
    </row>
    <row r="909">
      <c r="B909" s="28"/>
      <c r="F909" s="27"/>
    </row>
    <row r="910">
      <c r="B910" s="28"/>
      <c r="F910" s="27"/>
    </row>
    <row r="911">
      <c r="B911" s="28"/>
      <c r="F911" s="27"/>
    </row>
    <row r="912">
      <c r="B912" s="28"/>
      <c r="F912" s="27"/>
    </row>
    <row r="913">
      <c r="B913" s="28"/>
      <c r="F913" s="27"/>
    </row>
    <row r="914">
      <c r="B914" s="28"/>
      <c r="F914" s="27"/>
    </row>
    <row r="915">
      <c r="B915" s="28"/>
      <c r="F915" s="27"/>
    </row>
    <row r="916">
      <c r="B916" s="28"/>
      <c r="F916" s="27"/>
    </row>
    <row r="917">
      <c r="B917" s="28"/>
      <c r="F917" s="27"/>
    </row>
    <row r="918">
      <c r="B918" s="28"/>
      <c r="F918" s="27"/>
    </row>
    <row r="919">
      <c r="B919" s="28"/>
      <c r="F919" s="27"/>
    </row>
    <row r="920">
      <c r="B920" s="28"/>
      <c r="F920" s="27"/>
    </row>
    <row r="921">
      <c r="B921" s="28"/>
      <c r="F921" s="27"/>
    </row>
    <row r="922">
      <c r="B922" s="28"/>
      <c r="F922" s="27"/>
    </row>
    <row r="923">
      <c r="B923" s="28"/>
      <c r="F923" s="27"/>
    </row>
    <row r="924">
      <c r="B924" s="28"/>
      <c r="F924" s="27"/>
    </row>
    <row r="925">
      <c r="B925" s="28"/>
      <c r="F925" s="27"/>
    </row>
    <row r="926">
      <c r="B926" s="28"/>
      <c r="F926" s="27"/>
    </row>
    <row r="927">
      <c r="B927" s="28"/>
      <c r="F927" s="27"/>
    </row>
    <row r="928">
      <c r="B928" s="28"/>
      <c r="F928" s="27"/>
    </row>
    <row r="929">
      <c r="B929" s="28"/>
      <c r="F929" s="27"/>
    </row>
    <row r="930">
      <c r="B930" s="28"/>
      <c r="F930" s="27"/>
    </row>
    <row r="931">
      <c r="B931" s="28"/>
      <c r="F931" s="27"/>
    </row>
    <row r="932">
      <c r="B932" s="28"/>
      <c r="F932" s="27"/>
    </row>
    <row r="933">
      <c r="B933" s="28"/>
      <c r="F933" s="27"/>
    </row>
    <row r="934">
      <c r="B934" s="28"/>
      <c r="F934" s="27"/>
    </row>
    <row r="935">
      <c r="B935" s="28"/>
      <c r="F935" s="27"/>
    </row>
    <row r="936">
      <c r="B936" s="28"/>
      <c r="F936" s="27"/>
    </row>
    <row r="937">
      <c r="B937" s="28"/>
      <c r="F937" s="27"/>
    </row>
    <row r="938">
      <c r="B938" s="28"/>
      <c r="F938" s="27"/>
    </row>
    <row r="939">
      <c r="B939" s="28"/>
      <c r="F939" s="27"/>
    </row>
    <row r="940">
      <c r="B940" s="28"/>
      <c r="F940" s="27"/>
    </row>
    <row r="941">
      <c r="B941" s="28"/>
      <c r="F941" s="27"/>
    </row>
    <row r="942">
      <c r="B942" s="28"/>
      <c r="F942" s="27"/>
    </row>
    <row r="943">
      <c r="B943" s="28"/>
      <c r="F943" s="27"/>
    </row>
    <row r="944">
      <c r="B944" s="28"/>
      <c r="F944" s="27"/>
    </row>
    <row r="945">
      <c r="B945" s="28"/>
      <c r="F945" s="27"/>
    </row>
    <row r="946">
      <c r="B946" s="28"/>
      <c r="F946" s="27"/>
    </row>
    <row r="947">
      <c r="B947" s="28"/>
      <c r="F947" s="27"/>
    </row>
    <row r="948">
      <c r="B948" s="28"/>
      <c r="F948" s="27"/>
    </row>
    <row r="949">
      <c r="B949" s="28"/>
      <c r="F949" s="27"/>
    </row>
    <row r="950">
      <c r="B950" s="28"/>
      <c r="F950" s="27"/>
    </row>
    <row r="951">
      <c r="B951" s="28"/>
      <c r="F951" s="27"/>
    </row>
    <row r="952">
      <c r="B952" s="28"/>
      <c r="F952" s="27"/>
    </row>
    <row r="953">
      <c r="B953" s="28"/>
      <c r="F953" s="27"/>
    </row>
    <row r="954">
      <c r="B954" s="28"/>
      <c r="F954" s="27"/>
    </row>
    <row r="955">
      <c r="B955" s="28"/>
      <c r="F955" s="27"/>
    </row>
    <row r="956">
      <c r="B956" s="28"/>
      <c r="F956" s="27"/>
    </row>
    <row r="957">
      <c r="B957" s="28"/>
      <c r="F957" s="27"/>
    </row>
    <row r="958">
      <c r="B958" s="28"/>
      <c r="F958" s="27"/>
    </row>
    <row r="959">
      <c r="B959" s="28"/>
      <c r="F959" s="27"/>
    </row>
    <row r="960">
      <c r="B960" s="28"/>
      <c r="F960" s="27"/>
    </row>
    <row r="961">
      <c r="B961" s="28"/>
      <c r="F961" s="27"/>
    </row>
    <row r="962">
      <c r="B962" s="28"/>
      <c r="F962" s="27"/>
    </row>
    <row r="963">
      <c r="B963" s="28"/>
      <c r="F963" s="27"/>
    </row>
    <row r="964">
      <c r="B964" s="28"/>
      <c r="F964" s="27"/>
    </row>
    <row r="965">
      <c r="B965" s="28"/>
      <c r="F965" s="27"/>
    </row>
    <row r="966">
      <c r="B966" s="28"/>
      <c r="F966" s="27"/>
    </row>
    <row r="967">
      <c r="B967" s="28"/>
      <c r="F967" s="27"/>
    </row>
    <row r="968">
      <c r="B968" s="28"/>
      <c r="F968" s="27"/>
    </row>
    <row r="969">
      <c r="B969" s="28"/>
      <c r="F969" s="27"/>
    </row>
    <row r="970">
      <c r="B970" s="28"/>
      <c r="F970" s="27"/>
    </row>
    <row r="971">
      <c r="B971" s="28"/>
      <c r="F971" s="27"/>
    </row>
    <row r="972">
      <c r="B972" s="28"/>
      <c r="F972" s="27"/>
    </row>
    <row r="973">
      <c r="B973" s="28"/>
      <c r="F973" s="27"/>
    </row>
    <row r="974">
      <c r="B974" s="28"/>
      <c r="F974" s="27"/>
    </row>
    <row r="975">
      <c r="B975" s="28"/>
      <c r="F975" s="27"/>
    </row>
    <row r="976">
      <c r="B976" s="28"/>
      <c r="F976" s="27"/>
    </row>
    <row r="977">
      <c r="B977" s="28"/>
      <c r="F977" s="27"/>
    </row>
    <row r="978">
      <c r="F978" s="27"/>
    </row>
    <row r="979">
      <c r="F979" s="27"/>
    </row>
    <row r="980">
      <c r="F980" s="27"/>
    </row>
    <row r="981">
      <c r="F981" s="27"/>
    </row>
    <row r="982">
      <c r="F982" s="27"/>
    </row>
    <row r="983">
      <c r="F983" s="27"/>
    </row>
    <row r="984">
      <c r="F984" s="27"/>
    </row>
    <row r="985">
      <c r="F985" s="27"/>
    </row>
    <row r="986">
      <c r="F986" s="27"/>
    </row>
    <row r="987">
      <c r="F987" s="27"/>
    </row>
    <row r="988">
      <c r="F988" s="27"/>
    </row>
    <row r="989">
      <c r="F989" s="27"/>
    </row>
    <row r="990">
      <c r="F990" s="27"/>
    </row>
    <row r="991">
      <c r="F991" s="27"/>
    </row>
    <row r="992">
      <c r="F992" s="27"/>
    </row>
    <row r="993">
      <c r="F993" s="27"/>
    </row>
    <row r="994">
      <c r="F994" s="27"/>
    </row>
    <row r="995">
      <c r="F995" s="27"/>
    </row>
    <row r="996">
      <c r="F996" s="27"/>
    </row>
    <row r="997">
      <c r="F997" s="27"/>
    </row>
    <row r="998">
      <c r="F998" s="27"/>
    </row>
    <row r="999">
      <c r="F999" s="27"/>
    </row>
    <row r="1000">
      <c r="F1000" s="2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4" max="4" width="11.38"/>
    <col customWidth="1" min="5" max="5" width="8.63"/>
    <col customWidth="1" min="6" max="6" width="9.0"/>
    <col customWidth="1" min="7" max="17" width="13.75"/>
    <col customWidth="1" min="18" max="18" width="2.88"/>
    <col customWidth="1" min="20" max="20" width="13.5"/>
    <col customWidth="1" min="21" max="34" width="14.88"/>
  </cols>
  <sheetData>
    <row r="1">
      <c r="A1" s="10" t="s">
        <v>29</v>
      </c>
      <c r="B1" s="9" t="s">
        <v>30</v>
      </c>
      <c r="C1" s="9" t="s">
        <v>415</v>
      </c>
      <c r="D1" s="9" t="s">
        <v>416</v>
      </c>
      <c r="E1" s="9" t="s">
        <v>417</v>
      </c>
      <c r="F1" s="9" t="s">
        <v>418</v>
      </c>
      <c r="G1" s="9" t="s">
        <v>419</v>
      </c>
      <c r="H1" s="9" t="s">
        <v>420</v>
      </c>
      <c r="I1" s="9" t="s">
        <v>421</v>
      </c>
      <c r="J1" s="9" t="s">
        <v>422</v>
      </c>
      <c r="K1" s="9" t="s">
        <v>423</v>
      </c>
      <c r="L1" s="9" t="s">
        <v>424</v>
      </c>
      <c r="M1" s="9" t="s">
        <v>425</v>
      </c>
      <c r="N1" s="9" t="s">
        <v>426</v>
      </c>
      <c r="O1" s="9" t="s">
        <v>427</v>
      </c>
      <c r="P1" s="9" t="s">
        <v>428</v>
      </c>
      <c r="Q1" s="9" t="s">
        <v>429</v>
      </c>
      <c r="S1" s="9" t="s">
        <v>430</v>
      </c>
      <c r="T1" s="98"/>
      <c r="U1" s="9" t="s">
        <v>431</v>
      </c>
      <c r="V1" s="9" t="s">
        <v>432</v>
      </c>
      <c r="W1" s="9" t="s">
        <v>433</v>
      </c>
      <c r="X1" s="9" t="s">
        <v>434</v>
      </c>
      <c r="Y1" s="9" t="s">
        <v>435</v>
      </c>
      <c r="Z1" s="9" t="s">
        <v>436</v>
      </c>
      <c r="AA1" s="99" t="s">
        <v>437</v>
      </c>
      <c r="AB1" s="100"/>
      <c r="AC1" s="100"/>
      <c r="AD1" s="100"/>
      <c r="AE1" s="100"/>
      <c r="AF1" s="100"/>
      <c r="AG1" s="100" t="s">
        <v>438</v>
      </c>
      <c r="AH1" s="101"/>
      <c r="AI1" s="101"/>
      <c r="AJ1" s="101"/>
      <c r="AK1" s="98"/>
      <c r="AL1" s="98"/>
      <c r="AM1" s="98"/>
      <c r="AN1" s="98"/>
      <c r="AO1" s="98"/>
      <c r="AP1" s="98"/>
      <c r="AQ1" s="98"/>
      <c r="AR1" s="98"/>
      <c r="AS1" s="102"/>
      <c r="AT1" s="103" t="s">
        <v>439</v>
      </c>
      <c r="AU1" s="103"/>
    </row>
    <row r="2">
      <c r="A2" s="104" t="s">
        <v>32</v>
      </c>
      <c r="B2" s="14" t="s">
        <v>33</v>
      </c>
      <c r="C2" s="105">
        <v>30000.0</v>
      </c>
      <c r="D2" s="105">
        <v>8010.0</v>
      </c>
      <c r="E2" s="28">
        <f t="shared" ref="E2:E138" si="2">C2/$C$140</f>
        <v>0.009343553104</v>
      </c>
      <c r="F2" s="28">
        <f t="shared" ref="F2:F138" si="3">D2/$D$140</f>
        <v>0.005150949177</v>
      </c>
      <c r="G2" s="105">
        <f t="shared" ref="G2:G138" si="4">(E2*$AH$9+F2*($AH$10+$AH$11))*$AA2</f>
        <v>8138.892695</v>
      </c>
      <c r="H2" s="105">
        <f t="shared" ref="H2:Q2" si="1">($C2*AI$4)+($D2*(AI$5+AI$6))*$AA2</f>
        <v>18961.16441</v>
      </c>
      <c r="I2" s="105">
        <f t="shared" si="1"/>
        <v>6620.134413</v>
      </c>
      <c r="J2" s="105">
        <f t="shared" si="1"/>
        <v>4195.868448</v>
      </c>
      <c r="K2" s="105">
        <f t="shared" si="1"/>
        <v>3478.929963</v>
      </c>
      <c r="L2" s="105">
        <f t="shared" si="1"/>
        <v>3300.717248</v>
      </c>
      <c r="M2" s="105">
        <f t="shared" si="1"/>
        <v>4268.318701</v>
      </c>
      <c r="N2" s="105">
        <f t="shared" si="1"/>
        <v>5235.920154</v>
      </c>
      <c r="O2" s="105">
        <f t="shared" si="1"/>
        <v>6810.610005</v>
      </c>
      <c r="P2" s="105">
        <f t="shared" si="1"/>
        <v>9417.176311</v>
      </c>
      <c r="Q2" s="105">
        <f t="shared" si="1"/>
        <v>11978.16753</v>
      </c>
      <c r="S2" s="105">
        <v>2112.0</v>
      </c>
      <c r="U2" s="106">
        <f>Feed!D2*1000</f>
        <v>730</v>
      </c>
      <c r="V2" s="106">
        <f>(('Meat Production'!C2*$AH$21)+('Meat Production'!D2*$AH$22))/1000</f>
        <v>129.6690804</v>
      </c>
      <c r="W2" s="106">
        <f>('Meat Production'!E2/1000)*$AH$23</f>
        <v>1141.717709</v>
      </c>
      <c r="X2" s="106">
        <f t="shared" ref="X2:X138" si="6">max(0,U2-V2-W2)</f>
        <v>0</v>
      </c>
      <c r="Y2" s="106">
        <f t="shared" ref="Y2:Y138" si="7">max(0,(MIN((W2-U2+V2),W2)/$AH$23))</f>
        <v>55.00939347</v>
      </c>
      <c r="Z2" s="106">
        <f t="shared" ref="Z2:Z138" si="8">Max((Y2*$AH$17)+((S2-(X2*$AH$20))*$AH$16),0)</f>
        <v>8138.892695</v>
      </c>
      <c r="AA2" s="107">
        <f t="shared" ref="AA2:AA109" si="9">Z2/(E2*$AH$9+F2*($AH$10+$AH$11))</f>
        <v>0.2491526878</v>
      </c>
      <c r="AB2" s="28"/>
      <c r="AC2" s="28"/>
      <c r="AD2" s="28"/>
      <c r="AE2" s="28"/>
      <c r="AF2" s="28"/>
      <c r="AG2" s="28"/>
      <c r="AH2" s="2" t="s">
        <v>440</v>
      </c>
      <c r="AI2" s="108" t="s">
        <v>441</v>
      </c>
      <c r="AJ2" s="109"/>
      <c r="AK2" s="109"/>
      <c r="AL2" s="110"/>
      <c r="AM2" s="110"/>
      <c r="AN2" s="110"/>
      <c r="AO2" s="110"/>
      <c r="AP2" s="110"/>
      <c r="AQ2" s="110"/>
      <c r="AR2" s="28"/>
      <c r="AS2" s="102"/>
      <c r="AT2" s="101">
        <v>2019.0</v>
      </c>
      <c r="AU2" s="101"/>
    </row>
    <row r="3">
      <c r="A3" s="104" t="s">
        <v>34</v>
      </c>
      <c r="B3" s="14" t="s">
        <v>35</v>
      </c>
      <c r="C3" s="105">
        <v>675.0</v>
      </c>
      <c r="D3" s="105">
        <v>696.0</v>
      </c>
      <c r="E3" s="28">
        <f t="shared" si="2"/>
        <v>0.0002102299448</v>
      </c>
      <c r="F3" s="28">
        <f t="shared" si="3"/>
        <v>0.000447573112</v>
      </c>
      <c r="G3" s="105">
        <f t="shared" si="4"/>
        <v>1516.508171</v>
      </c>
      <c r="H3" s="105">
        <f t="shared" ref="H3:Q3" si="5">($C3*AI$4)+($D3*(AI$5+AI$6))*$AA3</f>
        <v>906.513678</v>
      </c>
      <c r="I3" s="105">
        <f t="shared" si="5"/>
        <v>330.0426389</v>
      </c>
      <c r="J3" s="105">
        <f t="shared" si="5"/>
        <v>194.0063281</v>
      </c>
      <c r="K3" s="105">
        <f t="shared" si="5"/>
        <v>186.9296929</v>
      </c>
      <c r="L3" s="105">
        <f t="shared" si="5"/>
        <v>210.083349</v>
      </c>
      <c r="M3" s="105">
        <f t="shared" si="5"/>
        <v>322.399189</v>
      </c>
      <c r="N3" s="105">
        <f t="shared" si="5"/>
        <v>434.715029</v>
      </c>
      <c r="O3" s="105">
        <f t="shared" si="5"/>
        <v>605.9627616</v>
      </c>
      <c r="P3" s="105">
        <f t="shared" si="5"/>
        <v>818.5366759</v>
      </c>
      <c r="Q3" s="105">
        <f t="shared" si="5"/>
        <v>1011.976189</v>
      </c>
      <c r="S3" s="105">
        <v>1112.0</v>
      </c>
      <c r="U3" s="106">
        <f>Feed!D3*1000</f>
        <v>510</v>
      </c>
      <c r="V3" s="106">
        <f>(('Meat Production'!C3*$AH$21)+('Meat Production'!D3*$AH$22))/1000</f>
        <v>100.6645063</v>
      </c>
      <c r="W3" s="106">
        <f>('Meat Production'!E3/1000)*$AH$23</f>
        <v>323.4971821</v>
      </c>
      <c r="X3" s="106">
        <f t="shared" si="6"/>
        <v>85.83831159</v>
      </c>
      <c r="Y3" s="106">
        <f t="shared" si="7"/>
        <v>0</v>
      </c>
      <c r="Z3" s="106">
        <f t="shared" si="8"/>
        <v>1516.508171</v>
      </c>
      <c r="AA3" s="107">
        <f t="shared" si="9"/>
        <v>1.203860688</v>
      </c>
      <c r="AB3" s="28"/>
      <c r="AC3" s="28"/>
      <c r="AD3" s="28"/>
      <c r="AE3" s="28"/>
      <c r="AF3" s="28"/>
      <c r="AG3" s="28"/>
      <c r="AH3" s="109"/>
      <c r="AI3" s="109" t="s">
        <v>442</v>
      </c>
      <c r="AJ3" s="111" t="s">
        <v>443</v>
      </c>
      <c r="AK3" s="112" t="s">
        <v>444</v>
      </c>
      <c r="AL3" s="112" t="s">
        <v>445</v>
      </c>
      <c r="AM3" s="110" t="s">
        <v>446</v>
      </c>
      <c r="AN3" s="110" t="s">
        <v>447</v>
      </c>
      <c r="AO3" s="110" t="s">
        <v>448</v>
      </c>
      <c r="AP3" s="110" t="s">
        <v>449</v>
      </c>
      <c r="AQ3" s="110" t="s">
        <v>450</v>
      </c>
      <c r="AR3" s="110" t="s">
        <v>451</v>
      </c>
      <c r="AS3" s="28"/>
      <c r="AT3" s="103" t="s">
        <v>452</v>
      </c>
      <c r="AU3" s="113" t="s">
        <v>453</v>
      </c>
    </row>
    <row r="4">
      <c r="A4" s="104" t="s">
        <v>36</v>
      </c>
      <c r="B4" s="14" t="s">
        <v>37</v>
      </c>
      <c r="C4" s="105">
        <v>32842.0</v>
      </c>
      <c r="D4" s="105">
        <v>8517.0</v>
      </c>
      <c r="E4" s="28">
        <f t="shared" si="2"/>
        <v>0.01022869903</v>
      </c>
      <c r="F4" s="28">
        <f t="shared" si="3"/>
        <v>0.005476983038</v>
      </c>
      <c r="G4" s="105">
        <f t="shared" si="4"/>
        <v>1902.980601</v>
      </c>
      <c r="H4" s="105">
        <f t="shared" ref="H4:Q4" si="10">($C4*AI$4)+($D4*(AI$5+AI$6))*$AA4</f>
        <v>19711.52098</v>
      </c>
      <c r="I4" s="105">
        <f t="shared" si="10"/>
        <v>6852.603422</v>
      </c>
      <c r="J4" s="105">
        <f t="shared" si="10"/>
        <v>4376.283937</v>
      </c>
      <c r="K4" s="105">
        <f t="shared" si="10"/>
        <v>3571.69356</v>
      </c>
      <c r="L4" s="105">
        <f t="shared" si="10"/>
        <v>3317.396402</v>
      </c>
      <c r="M4" s="105">
        <f t="shared" si="10"/>
        <v>4179.32277</v>
      </c>
      <c r="N4" s="105">
        <f t="shared" si="10"/>
        <v>5041.249138</v>
      </c>
      <c r="O4" s="105">
        <f t="shared" si="10"/>
        <v>6469.105814</v>
      </c>
      <c r="P4" s="105">
        <f t="shared" si="10"/>
        <v>8987.124202</v>
      </c>
      <c r="Q4" s="105">
        <f t="shared" si="10"/>
        <v>11494.71786</v>
      </c>
      <c r="S4" s="105">
        <v>3343.0</v>
      </c>
      <c r="U4" s="106">
        <f>Feed!D4*1000</f>
        <v>5520</v>
      </c>
      <c r="V4" s="106">
        <f>(('Meat Production'!C4*$AH$21)+('Meat Production'!D4*$AH$22))/1000</f>
        <v>1208.502469</v>
      </c>
      <c r="W4" s="106">
        <f>('Meat Production'!E4/1000)*$AH$23</f>
        <v>1421.478309</v>
      </c>
      <c r="X4" s="106">
        <f t="shared" si="6"/>
        <v>2890.019223</v>
      </c>
      <c r="Y4" s="106">
        <f t="shared" si="7"/>
        <v>0</v>
      </c>
      <c r="Z4" s="106">
        <f t="shared" si="8"/>
        <v>1902.980601</v>
      </c>
      <c r="AA4" s="107">
        <f t="shared" si="9"/>
        <v>0.0535980012</v>
      </c>
      <c r="AB4" s="114"/>
      <c r="AC4" s="115"/>
      <c r="AD4" s="114"/>
      <c r="AE4" s="114"/>
      <c r="AF4" s="114"/>
      <c r="AG4" s="114" t="s">
        <v>454</v>
      </c>
      <c r="AH4" s="116"/>
      <c r="AI4" s="116">
        <v>0.5917808219178082</v>
      </c>
      <c r="AJ4" s="116">
        <v>0.2054794520547945</v>
      </c>
      <c r="AK4" s="116">
        <v>0.13150684931506848</v>
      </c>
      <c r="AL4" s="116">
        <v>0.10684931506849316</v>
      </c>
      <c r="AM4" s="116">
        <v>0.09863013698630135</v>
      </c>
      <c r="AN4" s="116">
        <v>0.1232876712328767</v>
      </c>
      <c r="AO4" s="116">
        <v>0.14794520547945206</v>
      </c>
      <c r="AP4" s="116">
        <v>0.18904109589041096</v>
      </c>
      <c r="AQ4" s="116">
        <v>0.26301369863013696</v>
      </c>
      <c r="AR4" s="116">
        <v>0.33698630136986296</v>
      </c>
      <c r="AS4" s="28"/>
      <c r="AT4" s="113" t="s">
        <v>33</v>
      </c>
      <c r="AU4" s="117">
        <v>2112.0</v>
      </c>
    </row>
    <row r="5">
      <c r="A5" s="104" t="s">
        <v>38</v>
      </c>
      <c r="B5" s="14" t="s">
        <v>39</v>
      </c>
      <c r="C5" s="105">
        <v>51737.0</v>
      </c>
      <c r="D5" s="105">
        <v>5215.0</v>
      </c>
      <c r="E5" s="28">
        <f t="shared" si="2"/>
        <v>0.01611358023</v>
      </c>
      <c r="F5" s="28">
        <f t="shared" si="3"/>
        <v>0.003353583016</v>
      </c>
      <c r="G5" s="105">
        <f t="shared" si="4"/>
        <v>8449.733037</v>
      </c>
      <c r="H5" s="105">
        <f t="shared" ref="H5:Q5" si="11">($C5*AI$4)+($D5*(AI$5+AI$6))*$AA5</f>
        <v>31177.34173</v>
      </c>
      <c r="I5" s="105">
        <f t="shared" si="11"/>
        <v>10842.35356</v>
      </c>
      <c r="J5" s="105">
        <f t="shared" si="11"/>
        <v>6920.074594</v>
      </c>
      <c r="K5" s="105">
        <f t="shared" si="11"/>
        <v>5654.940903</v>
      </c>
      <c r="L5" s="105">
        <f t="shared" si="11"/>
        <v>5261.424758</v>
      </c>
      <c r="M5" s="105">
        <f t="shared" si="11"/>
        <v>6642.863182</v>
      </c>
      <c r="N5" s="105">
        <f t="shared" si="11"/>
        <v>8024.301605</v>
      </c>
      <c r="O5" s="105">
        <f t="shared" si="11"/>
        <v>10309.07705</v>
      </c>
      <c r="P5" s="105">
        <f t="shared" si="11"/>
        <v>14315.94127</v>
      </c>
      <c r="Q5" s="105">
        <f t="shared" si="11"/>
        <v>18301.65918</v>
      </c>
      <c r="S5" s="105">
        <v>218.0</v>
      </c>
      <c r="U5" s="106">
        <f>Feed!D5*1000</f>
        <v>1140</v>
      </c>
      <c r="V5" s="106">
        <f>(('Meat Production'!C5*$AH$21)+('Meat Production'!D5*$AH$22))/1000</f>
        <v>972.4544887</v>
      </c>
      <c r="W5" s="106">
        <f>('Meat Production'!E5/1000)*$AH$23</f>
        <v>1032.159734</v>
      </c>
      <c r="X5" s="106">
        <f t="shared" si="6"/>
        <v>0</v>
      </c>
      <c r="Y5" s="106">
        <f t="shared" si="7"/>
        <v>87.85198477</v>
      </c>
      <c r="Z5" s="106">
        <f t="shared" si="8"/>
        <v>8449.733037</v>
      </c>
      <c r="AA5" s="107">
        <f t="shared" si="9"/>
        <v>0.1775623911</v>
      </c>
      <c r="AB5" s="114"/>
      <c r="AC5" s="115"/>
      <c r="AD5" s="114"/>
      <c r="AE5" s="114"/>
      <c r="AF5" s="114"/>
      <c r="AG5" s="114" t="s">
        <v>455</v>
      </c>
      <c r="AH5" s="116"/>
      <c r="AI5" s="116">
        <v>0.42585829072315556</v>
      </c>
      <c r="AJ5" s="116">
        <v>0.16070124178232284</v>
      </c>
      <c r="AK5" s="116">
        <v>0.08838568298027756</v>
      </c>
      <c r="AL5" s="116">
        <v>0.09642074506939372</v>
      </c>
      <c r="AM5" s="116">
        <v>0.12052593133674214</v>
      </c>
      <c r="AN5" s="116">
        <v>0.20087655222790357</v>
      </c>
      <c r="AO5" s="116">
        <v>0.281227173119065</v>
      </c>
      <c r="AP5" s="116">
        <v>0.40175310445580714</v>
      </c>
      <c r="AQ5" s="116">
        <v>0.5383491599707816</v>
      </c>
      <c r="AR5" s="116">
        <v>0.6588750913075238</v>
      </c>
      <c r="AS5" s="28"/>
      <c r="AT5" s="113" t="s">
        <v>35</v>
      </c>
      <c r="AU5" s="117">
        <v>1112.0</v>
      </c>
    </row>
    <row r="6">
      <c r="A6" s="104" t="s">
        <v>40</v>
      </c>
      <c r="B6" s="14" t="s">
        <v>41</v>
      </c>
      <c r="C6" s="105">
        <v>78425.0</v>
      </c>
      <c r="D6" s="105">
        <v>33701.0</v>
      </c>
      <c r="E6" s="28">
        <f t="shared" si="2"/>
        <v>0.02442560507</v>
      </c>
      <c r="F6" s="28">
        <f t="shared" si="3"/>
        <v>0.02167192737</v>
      </c>
      <c r="G6" s="105">
        <f t="shared" si="4"/>
        <v>7517.935027</v>
      </c>
      <c r="H6" s="105">
        <f t="shared" ref="H6:Q6" si="12">($C6*AI$4)+($D6*(AI$5+AI$6))*$AA6</f>
        <v>47968.95695</v>
      </c>
      <c r="I6" s="105">
        <f t="shared" si="12"/>
        <v>16702.85659</v>
      </c>
      <c r="J6" s="105">
        <f t="shared" si="12"/>
        <v>10636.89647</v>
      </c>
      <c r="K6" s="105">
        <f t="shared" si="12"/>
        <v>8732.535871</v>
      </c>
      <c r="L6" s="105">
        <f t="shared" si="12"/>
        <v>8176.166414</v>
      </c>
      <c r="M6" s="105">
        <f t="shared" si="12"/>
        <v>10403.99882</v>
      </c>
      <c r="N6" s="105">
        <f t="shared" si="12"/>
        <v>12631.83122</v>
      </c>
      <c r="O6" s="105">
        <f t="shared" si="12"/>
        <v>16295.87435</v>
      </c>
      <c r="P6" s="105">
        <f t="shared" si="12"/>
        <v>22597.0867</v>
      </c>
      <c r="Q6" s="105">
        <f t="shared" si="12"/>
        <v>28839.48599</v>
      </c>
      <c r="S6" s="105">
        <v>10340.0</v>
      </c>
      <c r="U6" s="106">
        <f>Feed!D6*1000</f>
        <v>52000</v>
      </c>
      <c r="V6" s="106">
        <f>(('Meat Production'!C6*$AH$21)+('Meat Production'!D6*$AH$22))/1000</f>
        <v>13495.01865</v>
      </c>
      <c r="W6" s="106">
        <f>('Meat Production'!E6/1000)*$AH$23</f>
        <v>31183.19938</v>
      </c>
      <c r="X6" s="106">
        <f t="shared" si="6"/>
        <v>7321.781972</v>
      </c>
      <c r="Y6" s="106">
        <f t="shared" si="7"/>
        <v>0</v>
      </c>
      <c r="Z6" s="106">
        <f t="shared" si="8"/>
        <v>7517.935027</v>
      </c>
      <c r="AA6" s="107">
        <f t="shared" si="9"/>
        <v>0.07641903762</v>
      </c>
      <c r="AB6" s="114"/>
      <c r="AC6" s="115"/>
      <c r="AD6" s="114"/>
      <c r="AE6" s="114"/>
      <c r="AF6" s="114"/>
      <c r="AG6" s="114" t="s">
        <v>456</v>
      </c>
      <c r="AH6" s="116"/>
      <c r="AI6" s="116">
        <v>0.17930875398869706</v>
      </c>
      <c r="AJ6" s="116">
        <v>0.06766368075045172</v>
      </c>
      <c r="AK6" s="116">
        <v>0.037215024412748446</v>
      </c>
      <c r="AL6" s="116">
        <v>0.04059820845027103</v>
      </c>
      <c r="AM6" s="116">
        <v>0.050747760562838785</v>
      </c>
      <c r="AN6" s="116">
        <v>0.08457960093806464</v>
      </c>
      <c r="AO6" s="116">
        <v>0.11841144131329051</v>
      </c>
      <c r="AP6" s="116">
        <v>0.1691592018761293</v>
      </c>
      <c r="AQ6" s="116">
        <v>0.22667333051401328</v>
      </c>
      <c r="AR6" s="116">
        <v>0.27742109107685203</v>
      </c>
      <c r="AS6" s="28"/>
      <c r="AT6" s="113" t="s">
        <v>37</v>
      </c>
      <c r="AU6" s="117">
        <v>3343.0</v>
      </c>
    </row>
    <row r="7">
      <c r="A7" s="104" t="s">
        <v>42</v>
      </c>
      <c r="B7" s="14" t="s">
        <v>43</v>
      </c>
      <c r="C7" s="105">
        <v>1172.0</v>
      </c>
      <c r="D7" s="105">
        <v>505.0</v>
      </c>
      <c r="E7" s="28">
        <f t="shared" si="2"/>
        <v>0.0003650214746</v>
      </c>
      <c r="F7" s="28">
        <f t="shared" si="3"/>
        <v>0.0003247477321</v>
      </c>
      <c r="G7" s="105">
        <f t="shared" si="4"/>
        <v>5651.223719</v>
      </c>
      <c r="H7" s="105">
        <f t="shared" ref="H7:Q7" si="13">($C7*AI$4)+($D7*(AI$5+AI$6))*$AA7</f>
        <v>1867.191255</v>
      </c>
      <c r="I7" s="105">
        <f t="shared" si="13"/>
        <v>683.6989488</v>
      </c>
      <c r="J7" s="105">
        <f t="shared" si="13"/>
        <v>397.7083945</v>
      </c>
      <c r="K7" s="105">
        <f t="shared" si="13"/>
        <v>390.9536159</v>
      </c>
      <c r="L7" s="105">
        <f t="shared" si="13"/>
        <v>447.7522938</v>
      </c>
      <c r="M7" s="105">
        <f t="shared" si="13"/>
        <v>698.0894395</v>
      </c>
      <c r="N7" s="105">
        <f t="shared" si="13"/>
        <v>948.4265851</v>
      </c>
      <c r="O7" s="105">
        <f t="shared" si="13"/>
        <v>1328.748742</v>
      </c>
      <c r="P7" s="105">
        <f t="shared" si="13"/>
        <v>1791.890109</v>
      </c>
      <c r="Q7" s="105">
        <f t="shared" si="13"/>
        <v>2210.743772</v>
      </c>
      <c r="S7" s="105">
        <v>668.0</v>
      </c>
      <c r="T7" s="28"/>
      <c r="U7" s="106">
        <f>Feed!D7*1000</f>
        <v>310</v>
      </c>
      <c r="V7" s="106">
        <f>(('Meat Production'!C7*$AH$21)+('Meat Production'!D7*$AH$22))/1000</f>
        <v>136.0594031</v>
      </c>
      <c r="W7" s="106">
        <f>('Meat Production'!E7/1000)*$AH$23</f>
        <v>672.1891554</v>
      </c>
      <c r="X7" s="106">
        <f t="shared" si="6"/>
        <v>0</v>
      </c>
      <c r="Y7" s="106">
        <f t="shared" si="7"/>
        <v>50.62619097</v>
      </c>
      <c r="Z7" s="106">
        <f t="shared" si="8"/>
        <v>5651.223719</v>
      </c>
      <c r="AA7" s="107">
        <f t="shared" si="9"/>
        <v>3.840275512</v>
      </c>
      <c r="AB7" s="113"/>
      <c r="AC7" s="118"/>
      <c r="AD7" s="113"/>
      <c r="AE7" s="113"/>
      <c r="AF7" s="113"/>
      <c r="AG7" s="113"/>
      <c r="AH7" s="119"/>
      <c r="AI7" s="119"/>
      <c r="AJ7" s="119"/>
      <c r="AK7" s="28"/>
      <c r="AL7" s="28"/>
      <c r="AM7" s="28"/>
      <c r="AN7" s="28"/>
      <c r="AO7" s="28"/>
      <c r="AP7" s="28"/>
      <c r="AQ7" s="28"/>
      <c r="AR7" s="28"/>
      <c r="AT7" s="113" t="s">
        <v>457</v>
      </c>
      <c r="AU7" s="119">
        <v>0.0</v>
      </c>
    </row>
    <row r="8">
      <c r="A8" s="104" t="s">
        <v>44</v>
      </c>
      <c r="B8" s="14" t="s">
        <v>45</v>
      </c>
      <c r="C8" s="105">
        <v>331557.0</v>
      </c>
      <c r="D8" s="105">
        <v>30920.0</v>
      </c>
      <c r="E8" s="28">
        <f t="shared" si="2"/>
        <v>0.1032640146</v>
      </c>
      <c r="F8" s="28">
        <f t="shared" si="3"/>
        <v>0.01988356411</v>
      </c>
      <c r="G8" s="105">
        <f t="shared" si="4"/>
        <v>192203.1314</v>
      </c>
      <c r="H8" s="105">
        <f t="shared" ref="H8:Q8" si="14">($C8*AI$4)+($D8*(AI$5+AI$6))*$AA8</f>
        <v>208101.3199</v>
      </c>
      <c r="I8" s="105">
        <f t="shared" si="14"/>
        <v>72615.79067</v>
      </c>
      <c r="J8" s="105">
        <f t="shared" si="14"/>
        <v>46070.21843</v>
      </c>
      <c r="K8" s="105">
        <f t="shared" si="14"/>
        <v>38119.22235</v>
      </c>
      <c r="L8" s="105">
        <f t="shared" si="14"/>
        <v>36067.24232</v>
      </c>
      <c r="M8" s="105">
        <f t="shared" si="14"/>
        <v>46486.44039</v>
      </c>
      <c r="N8" s="105">
        <f t="shared" si="14"/>
        <v>56905.63846</v>
      </c>
      <c r="O8" s="105">
        <f t="shared" si="14"/>
        <v>73896.99859</v>
      </c>
      <c r="P8" s="105">
        <f t="shared" si="14"/>
        <v>102237.6268</v>
      </c>
      <c r="Q8" s="105">
        <f t="shared" si="14"/>
        <v>130129.4911</v>
      </c>
      <c r="S8" s="105">
        <v>8795.0</v>
      </c>
      <c r="T8" s="28"/>
      <c r="U8" s="106">
        <f>Feed!D8*1000</f>
        <v>12010</v>
      </c>
      <c r="V8" s="106">
        <f>(('Meat Production'!C8*$AH$21)+('Meat Production'!D8*$AH$22))/1000</f>
        <v>7748.692355</v>
      </c>
      <c r="W8" s="106">
        <f>('Meat Production'!E8/1000)*$AH$23</f>
        <v>23340.61202</v>
      </c>
      <c r="X8" s="106">
        <f t="shared" si="6"/>
        <v>0</v>
      </c>
      <c r="Y8" s="106">
        <f t="shared" si="7"/>
        <v>1938.615758</v>
      </c>
      <c r="Z8" s="106">
        <f t="shared" si="8"/>
        <v>192203.1314</v>
      </c>
      <c r="AA8" s="107">
        <f t="shared" si="9"/>
        <v>0.6355491287</v>
      </c>
      <c r="AB8" s="103"/>
      <c r="AC8" s="120"/>
      <c r="AD8" s="103"/>
      <c r="AE8" s="103"/>
      <c r="AF8" s="103"/>
      <c r="AG8" s="103" t="s">
        <v>458</v>
      </c>
      <c r="AH8" s="119"/>
      <c r="AI8" s="117"/>
      <c r="AJ8" s="117"/>
      <c r="AK8" s="28"/>
      <c r="AL8" s="28"/>
      <c r="AM8" s="28"/>
      <c r="AN8" s="28"/>
      <c r="AO8" s="28"/>
      <c r="AP8" s="28"/>
      <c r="AQ8" s="28"/>
      <c r="AR8" s="28"/>
      <c r="AT8" s="113" t="s">
        <v>459</v>
      </c>
      <c r="AU8" s="119">
        <v>0.0</v>
      </c>
    </row>
    <row r="9">
      <c r="A9" s="104" t="s">
        <v>46</v>
      </c>
      <c r="B9" s="14" t="s">
        <v>47</v>
      </c>
      <c r="C9" s="105">
        <v>2423.0</v>
      </c>
      <c r="D9" s="105">
        <v>2356.0</v>
      </c>
      <c r="E9" s="28">
        <f t="shared" si="2"/>
        <v>0.000754647639</v>
      </c>
      <c r="F9" s="28">
        <f t="shared" si="3"/>
        <v>0.001515060707</v>
      </c>
      <c r="G9" s="105">
        <f t="shared" si="4"/>
        <v>4851.905383</v>
      </c>
      <c r="H9" s="105">
        <f t="shared" ref="H9:Q9" si="15">($C9*AI$4)+($D9*(AI$5+AI$6))*$AA9</f>
        <v>3014.347465</v>
      </c>
      <c r="I9" s="105">
        <f t="shared" si="15"/>
        <v>1094.277668</v>
      </c>
      <c r="J9" s="105">
        <f t="shared" si="15"/>
        <v>646.6616217</v>
      </c>
      <c r="K9" s="105">
        <f t="shared" si="15"/>
        <v>616.736464</v>
      </c>
      <c r="L9" s="105">
        <f t="shared" si="15"/>
        <v>686.2815389</v>
      </c>
      <c r="M9" s="105">
        <f t="shared" si="15"/>
        <v>1044.227222</v>
      </c>
      <c r="N9" s="105">
        <f t="shared" si="15"/>
        <v>1402.172906</v>
      </c>
      <c r="O9" s="105">
        <f t="shared" si="15"/>
        <v>1949.048965</v>
      </c>
      <c r="P9" s="105">
        <f t="shared" si="15"/>
        <v>2635.225394</v>
      </c>
      <c r="Q9" s="105">
        <f t="shared" si="15"/>
        <v>3261.761728</v>
      </c>
      <c r="S9" s="105">
        <v>2151.0</v>
      </c>
      <c r="T9" s="28"/>
      <c r="U9" s="106">
        <f>Feed!D9*1000</f>
        <v>1760</v>
      </c>
      <c r="V9" s="106">
        <f>(('Meat Production'!C9*$AH$21)+('Meat Production'!D9*$AH$22))/1000</f>
        <v>537.9066582</v>
      </c>
      <c r="W9" s="106">
        <f>('Meat Production'!E9/1000)*$AH$23</f>
        <v>1408.172309</v>
      </c>
      <c r="X9" s="106">
        <f t="shared" si="6"/>
        <v>0</v>
      </c>
      <c r="Y9" s="106">
        <f t="shared" si="7"/>
        <v>18.9071683</v>
      </c>
      <c r="Z9" s="106">
        <f t="shared" si="8"/>
        <v>4851.905383</v>
      </c>
      <c r="AA9" s="107">
        <f t="shared" si="9"/>
        <v>1.108494771</v>
      </c>
      <c r="AB9" s="101"/>
      <c r="AC9" s="121"/>
      <c r="AD9" s="101"/>
      <c r="AE9" s="101"/>
      <c r="AF9" s="101"/>
      <c r="AG9" s="101" t="s">
        <v>460</v>
      </c>
      <c r="AH9" s="6">
        <f>2624*1000</f>
        <v>2624000</v>
      </c>
      <c r="AI9" s="119"/>
      <c r="AJ9" s="119"/>
      <c r="AK9" s="28"/>
      <c r="AL9" s="28"/>
      <c r="AM9" s="28"/>
      <c r="AN9" s="28"/>
      <c r="AO9" s="28"/>
      <c r="AP9" s="28"/>
      <c r="AQ9" s="28"/>
      <c r="AR9" s="28"/>
      <c r="AT9" s="113" t="s">
        <v>39</v>
      </c>
      <c r="AU9" s="117">
        <v>218.0</v>
      </c>
    </row>
    <row r="10">
      <c r="A10" s="104" t="s">
        <v>48</v>
      </c>
      <c r="B10" s="14" t="s">
        <v>49</v>
      </c>
      <c r="C10" s="105">
        <v>4.0</v>
      </c>
      <c r="D10" s="105">
        <v>5.0</v>
      </c>
      <c r="E10" s="28">
        <f t="shared" si="2"/>
        <v>0.000001245807081</v>
      </c>
      <c r="F10" s="28">
        <f t="shared" si="3"/>
        <v>0.00000321532408</v>
      </c>
      <c r="G10" s="105">
        <f t="shared" si="4"/>
        <v>96.29125576</v>
      </c>
      <c r="H10" s="105">
        <f t="shared" ref="H10:Q10" si="16">($C10*AI$4)+($D10*(AI$5+AI$6))*$AA10</f>
        <v>37.237158</v>
      </c>
      <c r="I10" s="105">
        <f t="shared" si="16"/>
        <v>13.98042147</v>
      </c>
      <c r="J10" s="105">
        <f t="shared" si="16"/>
        <v>7.763204413</v>
      </c>
      <c r="K10" s="105">
        <f t="shared" si="16"/>
        <v>8.32249946</v>
      </c>
      <c r="L10" s="105">
        <f t="shared" si="16"/>
        <v>10.2633983</v>
      </c>
      <c r="M10" s="105">
        <f t="shared" si="16"/>
        <v>16.94128027</v>
      </c>
      <c r="N10" s="105">
        <f t="shared" si="16"/>
        <v>23.61916224</v>
      </c>
      <c r="O10" s="105">
        <f t="shared" si="16"/>
        <v>33.65242355</v>
      </c>
      <c r="P10" s="105">
        <f t="shared" si="16"/>
        <v>45.13304207</v>
      </c>
      <c r="Q10" s="105">
        <f t="shared" si="16"/>
        <v>55.29781024</v>
      </c>
      <c r="S10" s="105">
        <v>12.0</v>
      </c>
      <c r="T10" s="28"/>
      <c r="U10" s="106">
        <f>Feed!D10*1000</f>
        <v>0</v>
      </c>
      <c r="V10" s="106">
        <f>(('Meat Production'!C10*$AH$21)+('Meat Production'!D10*$AH$22))/1000</f>
        <v>42.35200655</v>
      </c>
      <c r="W10" s="106">
        <f>('Meat Production'!E10/1000)*$AH$23</f>
        <v>8.394983156</v>
      </c>
      <c r="X10" s="106">
        <f t="shared" si="6"/>
        <v>0</v>
      </c>
      <c r="Y10" s="106">
        <f t="shared" si="7"/>
        <v>0.853</v>
      </c>
      <c r="Z10" s="106">
        <f t="shared" si="8"/>
        <v>96.29125576</v>
      </c>
      <c r="AA10" s="107">
        <f t="shared" si="9"/>
        <v>11.52410232</v>
      </c>
      <c r="AB10" s="122"/>
      <c r="AC10" s="123"/>
      <c r="AD10" s="122"/>
      <c r="AE10" s="122"/>
      <c r="AF10" s="122"/>
      <c r="AG10" s="122" t="s">
        <v>461</v>
      </c>
      <c r="AH10" s="6">
        <f>1113*1000</f>
        <v>1113000</v>
      </c>
      <c r="AI10" s="117"/>
      <c r="AJ10" s="117"/>
      <c r="AK10" s="28"/>
      <c r="AL10" s="28"/>
      <c r="AM10" s="28"/>
      <c r="AN10" s="28"/>
      <c r="AO10" s="28"/>
      <c r="AP10" s="28"/>
      <c r="AQ10" s="28"/>
      <c r="AR10" s="28"/>
      <c r="AT10" s="113" t="s">
        <v>462</v>
      </c>
      <c r="AU10" s="119">
        <v>3.0</v>
      </c>
    </row>
    <row r="11">
      <c r="A11" s="104" t="s">
        <v>50</v>
      </c>
      <c r="B11" s="14" t="s">
        <v>51</v>
      </c>
      <c r="C11" s="105">
        <v>600.0</v>
      </c>
      <c r="D11" s="105">
        <v>8797.0</v>
      </c>
      <c r="E11" s="28">
        <f t="shared" si="2"/>
        <v>0.0001868710621</v>
      </c>
      <c r="F11" s="28">
        <f t="shared" si="3"/>
        <v>0.005657041187</v>
      </c>
      <c r="G11" s="105">
        <f t="shared" si="4"/>
        <v>0</v>
      </c>
      <c r="H11" s="105">
        <f t="shared" ref="H11:Q11" si="17">($C11*AI$4)+($D11*(AI$5+AI$6))*$AA11</f>
        <v>355.0684932</v>
      </c>
      <c r="I11" s="105">
        <f t="shared" si="17"/>
        <v>123.2876712</v>
      </c>
      <c r="J11" s="105">
        <f t="shared" si="17"/>
        <v>78.90410959</v>
      </c>
      <c r="K11" s="105">
        <f t="shared" si="17"/>
        <v>64.10958904</v>
      </c>
      <c r="L11" s="105">
        <f t="shared" si="17"/>
        <v>59.17808219</v>
      </c>
      <c r="M11" s="105">
        <f t="shared" si="17"/>
        <v>73.97260274</v>
      </c>
      <c r="N11" s="105">
        <f t="shared" si="17"/>
        <v>88.76712329</v>
      </c>
      <c r="O11" s="105">
        <f t="shared" si="17"/>
        <v>113.4246575</v>
      </c>
      <c r="P11" s="105">
        <f t="shared" si="17"/>
        <v>157.8082192</v>
      </c>
      <c r="Q11" s="105">
        <f t="shared" si="17"/>
        <v>202.1917808</v>
      </c>
      <c r="S11" s="105">
        <v>3650.0</v>
      </c>
      <c r="T11" s="28"/>
      <c r="U11" s="106">
        <f>Feed!D11*1000</f>
        <v>11700</v>
      </c>
      <c r="V11" s="106">
        <f>(('Meat Production'!C11*$AH$21)+('Meat Production'!D11*$AH$22))/1000</f>
        <v>977.5307242</v>
      </c>
      <c r="W11" s="106">
        <f>('Meat Production'!E11/1000)*$AH$23</f>
        <v>1906.054845</v>
      </c>
      <c r="X11" s="106">
        <f t="shared" si="6"/>
        <v>8816.414431</v>
      </c>
      <c r="Y11" s="106">
        <f t="shared" si="7"/>
        <v>0</v>
      </c>
      <c r="Z11" s="106">
        <f t="shared" si="8"/>
        <v>0</v>
      </c>
      <c r="AA11" s="107">
        <f t="shared" si="9"/>
        <v>0</v>
      </c>
      <c r="AB11" s="101"/>
      <c r="AC11" s="121"/>
      <c r="AD11" s="101"/>
      <c r="AE11" s="101"/>
      <c r="AF11" s="101"/>
      <c r="AG11" s="101" t="s">
        <v>463</v>
      </c>
      <c r="AH11" s="6">
        <f>469*1000</f>
        <v>469000</v>
      </c>
      <c r="AI11" s="117"/>
      <c r="AJ11" s="117"/>
      <c r="AK11" s="28"/>
      <c r="AL11" s="28"/>
      <c r="AM11" s="28"/>
      <c r="AN11" s="28"/>
      <c r="AO11" s="28"/>
      <c r="AP11" s="28"/>
      <c r="AQ11" s="28"/>
      <c r="AR11" s="28"/>
      <c r="AT11" s="113" t="s">
        <v>41</v>
      </c>
      <c r="AU11" s="117">
        <v>10340.0</v>
      </c>
    </row>
    <row r="12">
      <c r="A12" s="104" t="s">
        <v>52</v>
      </c>
      <c r="B12" s="14" t="s">
        <v>53</v>
      </c>
      <c r="C12" s="105">
        <v>2.0</v>
      </c>
      <c r="D12" s="105">
        <v>8.0</v>
      </c>
      <c r="E12" s="28">
        <f t="shared" si="2"/>
        <v>0.0000006229035403</v>
      </c>
      <c r="F12" s="28">
        <f t="shared" si="3"/>
        <v>0.000005144518528</v>
      </c>
      <c r="G12" s="105">
        <f t="shared" si="4"/>
        <v>20.72852482</v>
      </c>
      <c r="H12" s="105">
        <f t="shared" ref="H12:Q12" si="18">($C12*AI$4)+($D12*(AI$5+AI$6))*$AA12</f>
        <v>11.45189836</v>
      </c>
      <c r="I12" s="105">
        <f t="shared" si="18"/>
        <v>4.285802948</v>
      </c>
      <c r="J12" s="105">
        <f t="shared" si="18"/>
        <v>2.394177923</v>
      </c>
      <c r="K12" s="105">
        <f t="shared" si="18"/>
        <v>2.538605056</v>
      </c>
      <c r="L12" s="105">
        <f t="shared" si="18"/>
        <v>3.103393307</v>
      </c>
      <c r="M12" s="105">
        <f t="shared" si="18"/>
        <v>5.090130397</v>
      </c>
      <c r="N12" s="105">
        <f t="shared" si="18"/>
        <v>7.076867487</v>
      </c>
      <c r="O12" s="105">
        <f t="shared" si="18"/>
        <v>10.0651923</v>
      </c>
      <c r="P12" s="105">
        <f t="shared" si="18"/>
        <v>13.50675494</v>
      </c>
      <c r="Q12" s="105">
        <f t="shared" si="18"/>
        <v>16.56083318</v>
      </c>
      <c r="S12" s="105">
        <v>5.0</v>
      </c>
      <c r="T12" s="28"/>
      <c r="U12" s="106">
        <f>Feed!D12*1000</f>
        <v>50</v>
      </c>
      <c r="V12" s="106">
        <f>(('Meat Production'!C12*$AH$21)+('Meat Production'!D12*$AH$22))/1000</f>
        <v>86.91443917</v>
      </c>
      <c r="W12" s="106">
        <f>('Meat Production'!E12/1000)*$AH$23</f>
        <v>1.436890435</v>
      </c>
      <c r="X12" s="106">
        <f t="shared" si="6"/>
        <v>0</v>
      </c>
      <c r="Y12" s="106">
        <f t="shared" si="7"/>
        <v>0.146</v>
      </c>
      <c r="Z12" s="106">
        <f t="shared" si="8"/>
        <v>20.72852482</v>
      </c>
      <c r="AA12" s="107">
        <f t="shared" si="9"/>
        <v>2.120971558</v>
      </c>
      <c r="AB12" s="113"/>
      <c r="AC12" s="118"/>
      <c r="AD12" s="113"/>
      <c r="AE12" s="113"/>
      <c r="AF12" s="113"/>
      <c r="AG12" s="113"/>
      <c r="AH12" s="119"/>
      <c r="AI12" s="117"/>
      <c r="AJ12" s="117"/>
      <c r="AK12" s="28"/>
      <c r="AL12" s="28"/>
      <c r="AM12" s="28"/>
      <c r="AN12" s="28"/>
      <c r="AO12" s="28"/>
      <c r="AP12" s="28"/>
      <c r="AQ12" s="28"/>
      <c r="AR12" s="28"/>
      <c r="AT12" s="113" t="s">
        <v>43</v>
      </c>
      <c r="AU12" s="119">
        <v>668.0</v>
      </c>
    </row>
    <row r="13">
      <c r="A13" s="104" t="s">
        <v>54</v>
      </c>
      <c r="B13" s="14" t="s">
        <v>55</v>
      </c>
      <c r="C13" s="105">
        <v>2568.0</v>
      </c>
      <c r="D13" s="105">
        <v>5820.0</v>
      </c>
      <c r="E13" s="28">
        <f t="shared" si="2"/>
        <v>0.0007998081457</v>
      </c>
      <c r="F13" s="28">
        <f t="shared" si="3"/>
        <v>0.003742637229</v>
      </c>
      <c r="G13" s="105">
        <f t="shared" si="4"/>
        <v>30823.11484</v>
      </c>
      <c r="H13" s="105">
        <f t="shared" ref="H13:Q13" si="19">($C13*AI$4)+($D13*(AI$5+AI$6))*$AA13</f>
        <v>15056.76866</v>
      </c>
      <c r="I13" s="105">
        <f t="shared" si="19"/>
        <v>5636.001614</v>
      </c>
      <c r="J13" s="105">
        <f t="shared" si="19"/>
        <v>3147.291299</v>
      </c>
      <c r="K13" s="105">
        <f t="shared" si="19"/>
        <v>3339.38727</v>
      </c>
      <c r="L13" s="105">
        <f t="shared" si="19"/>
        <v>4084.529978</v>
      </c>
      <c r="M13" s="105">
        <f t="shared" si="19"/>
        <v>6702.015716</v>
      </c>
      <c r="N13" s="105">
        <f t="shared" si="19"/>
        <v>9319.501454</v>
      </c>
      <c r="O13" s="105">
        <f t="shared" si="19"/>
        <v>13256.28349</v>
      </c>
      <c r="P13" s="105">
        <f t="shared" si="19"/>
        <v>17788.32595</v>
      </c>
      <c r="Q13" s="105">
        <f t="shared" si="19"/>
        <v>21809.53538</v>
      </c>
      <c r="S13" s="105">
        <v>7394.0</v>
      </c>
      <c r="T13" s="28"/>
      <c r="U13" s="106">
        <f>Feed!D13*1000</f>
        <v>5550</v>
      </c>
      <c r="V13" s="106">
        <f>(('Meat Production'!C13*$AH$21)+('Meat Production'!D13*$AH$22))/1000</f>
        <v>4341.812471</v>
      </c>
      <c r="W13" s="106">
        <f>('Meat Production'!E13/1000)*$AH$23</f>
        <v>3351.104062</v>
      </c>
      <c r="X13" s="106">
        <f t="shared" si="6"/>
        <v>0</v>
      </c>
      <c r="Y13" s="106">
        <f t="shared" si="7"/>
        <v>217.7381143</v>
      </c>
      <c r="Z13" s="106">
        <f t="shared" si="8"/>
        <v>30823.11484</v>
      </c>
      <c r="AA13" s="107">
        <f t="shared" si="9"/>
        <v>3.843497447</v>
      </c>
      <c r="AB13" s="113"/>
      <c r="AC13" s="118"/>
      <c r="AD13" s="113"/>
      <c r="AE13" s="113"/>
      <c r="AF13" s="113"/>
      <c r="AG13" s="113"/>
      <c r="AH13" s="119"/>
      <c r="AI13" s="117"/>
      <c r="AJ13" s="117"/>
      <c r="AK13" s="28"/>
      <c r="AL13" s="28"/>
      <c r="AM13" s="28"/>
      <c r="AN13" s="28"/>
      <c r="AO13" s="28"/>
      <c r="AP13" s="28"/>
      <c r="AQ13" s="28"/>
      <c r="AR13" s="28"/>
      <c r="AT13" s="113" t="s">
        <v>45</v>
      </c>
      <c r="AU13" s="117">
        <v>8795.0</v>
      </c>
    </row>
    <row r="14">
      <c r="A14" s="104" t="s">
        <v>56</v>
      </c>
      <c r="B14" s="14" t="s">
        <v>57</v>
      </c>
      <c r="C14" s="105">
        <v>550.0</v>
      </c>
      <c r="D14" s="105">
        <v>3400.0</v>
      </c>
      <c r="E14" s="28">
        <f t="shared" si="2"/>
        <v>0.0001712984736</v>
      </c>
      <c r="F14" s="28">
        <f t="shared" si="3"/>
        <v>0.002186420375</v>
      </c>
      <c r="G14" s="105">
        <f t="shared" si="4"/>
        <v>0</v>
      </c>
      <c r="H14" s="105">
        <f t="shared" ref="H14:Q14" si="20">($C14*AI$4)+($D14*(AI$5+AI$6))*$AA14</f>
        <v>325.4794521</v>
      </c>
      <c r="I14" s="105">
        <f t="shared" si="20"/>
        <v>113.0136986</v>
      </c>
      <c r="J14" s="105">
        <f t="shared" si="20"/>
        <v>72.32876712</v>
      </c>
      <c r="K14" s="105">
        <f t="shared" si="20"/>
        <v>58.76712329</v>
      </c>
      <c r="L14" s="105">
        <f t="shared" si="20"/>
        <v>54.24657534</v>
      </c>
      <c r="M14" s="105">
        <f t="shared" si="20"/>
        <v>67.80821918</v>
      </c>
      <c r="N14" s="105">
        <f t="shared" si="20"/>
        <v>81.36986301</v>
      </c>
      <c r="O14" s="105">
        <f t="shared" si="20"/>
        <v>103.9726027</v>
      </c>
      <c r="P14" s="105">
        <f t="shared" si="20"/>
        <v>144.6575342</v>
      </c>
      <c r="Q14" s="105">
        <f t="shared" si="20"/>
        <v>185.3424658</v>
      </c>
      <c r="S14" s="105">
        <v>153.0</v>
      </c>
      <c r="T14" s="28"/>
      <c r="U14" s="106">
        <f>Feed!D14*1000</f>
        <v>1230</v>
      </c>
      <c r="V14" s="106">
        <f>(('Meat Production'!C14*$AH$21)+('Meat Production'!D14*$AH$22))/1000</f>
        <v>106.5249961</v>
      </c>
      <c r="W14" s="106">
        <f>('Meat Production'!E14/1000)*$AH$23</f>
        <v>433.6653433</v>
      </c>
      <c r="X14" s="106">
        <f t="shared" si="6"/>
        <v>689.8096606</v>
      </c>
      <c r="Y14" s="106">
        <f t="shared" si="7"/>
        <v>0</v>
      </c>
      <c r="Z14" s="106">
        <f t="shared" si="8"/>
        <v>0</v>
      </c>
      <c r="AA14" s="107">
        <f t="shared" si="9"/>
        <v>0</v>
      </c>
      <c r="AB14" s="113"/>
      <c r="AC14" s="118"/>
      <c r="AD14" s="113"/>
      <c r="AE14" s="113"/>
      <c r="AF14" s="113"/>
      <c r="AG14" s="124" t="s">
        <v>464</v>
      </c>
      <c r="AH14" s="124" t="s">
        <v>465</v>
      </c>
      <c r="AI14" s="125" t="s">
        <v>466</v>
      </c>
      <c r="AJ14" s="117"/>
      <c r="AK14" s="28"/>
      <c r="AL14" s="28"/>
      <c r="AM14" s="28"/>
      <c r="AN14" s="28"/>
      <c r="AO14" s="28"/>
      <c r="AP14" s="28"/>
      <c r="AQ14" s="28"/>
      <c r="AR14" s="28"/>
      <c r="AT14" s="113" t="s">
        <v>467</v>
      </c>
      <c r="AU14" s="117">
        <v>3820.0</v>
      </c>
    </row>
    <row r="15">
      <c r="A15" s="104" t="s">
        <v>58</v>
      </c>
      <c r="B15" s="14" t="s">
        <v>59</v>
      </c>
      <c r="C15" s="105">
        <v>413.0</v>
      </c>
      <c r="D15" s="105">
        <v>100.0</v>
      </c>
      <c r="E15" s="28">
        <f t="shared" si="2"/>
        <v>0.0001286295811</v>
      </c>
      <c r="F15" s="28">
        <f t="shared" si="3"/>
        <v>0.0000643064816</v>
      </c>
      <c r="G15" s="105">
        <f t="shared" si="4"/>
        <v>637.9558001</v>
      </c>
      <c r="H15" s="105">
        <f t="shared" ref="H15:Q15" si="21">($C15*AI$4)+($D15*(AI$5+AI$6))*$AA15</f>
        <v>332.2970637</v>
      </c>
      <c r="I15" s="105">
        <f t="shared" si="21"/>
        <v>118.0296493</v>
      </c>
      <c r="J15" s="105">
        <f t="shared" si="21"/>
        <v>72.55397834</v>
      </c>
      <c r="K15" s="105">
        <f t="shared" si="21"/>
        <v>64.02874847</v>
      </c>
      <c r="L15" s="105">
        <f t="shared" si="21"/>
        <v>65.60922326</v>
      </c>
      <c r="M15" s="105">
        <f t="shared" si="21"/>
        <v>92.37610269</v>
      </c>
      <c r="N15" s="105">
        <f t="shared" si="21"/>
        <v>119.1429821</v>
      </c>
      <c r="O15" s="105">
        <f t="shared" si="21"/>
        <v>160.9905616</v>
      </c>
      <c r="P15" s="105">
        <f t="shared" si="21"/>
        <v>219.7328867</v>
      </c>
      <c r="Q15" s="105">
        <f t="shared" si="21"/>
        <v>275.1585483</v>
      </c>
      <c r="S15" s="105">
        <v>192.0</v>
      </c>
      <c r="T15" s="28"/>
      <c r="U15" s="106">
        <f>Feed!D15*1000</f>
        <v>0</v>
      </c>
      <c r="V15" s="106">
        <f>(('Meat Production'!C15*$AH$21)+('Meat Production'!D15*$AH$22))/1000</f>
        <v>12.80173431</v>
      </c>
      <c r="W15" s="106">
        <f>('Meat Production'!E15/1000)*$AH$23</f>
        <v>38.3826897</v>
      </c>
      <c r="X15" s="106">
        <f t="shared" si="6"/>
        <v>0</v>
      </c>
      <c r="Y15" s="106">
        <f t="shared" si="7"/>
        <v>3.9</v>
      </c>
      <c r="Z15" s="106">
        <f t="shared" si="8"/>
        <v>637.9558001</v>
      </c>
      <c r="AA15" s="107">
        <f t="shared" si="9"/>
        <v>1.452352455</v>
      </c>
      <c r="AB15" s="113"/>
      <c r="AC15" s="118"/>
      <c r="AD15" s="113"/>
      <c r="AE15" s="113"/>
      <c r="AF15" s="113"/>
      <c r="AG15" s="126"/>
      <c r="AH15" s="127" t="s">
        <v>468</v>
      </c>
      <c r="AI15" s="127" t="s">
        <v>469</v>
      </c>
      <c r="AJ15" s="119"/>
      <c r="AK15" s="28"/>
      <c r="AL15" s="28"/>
      <c r="AM15" s="28"/>
      <c r="AN15" s="28"/>
      <c r="AO15" s="28"/>
      <c r="AP15" s="28"/>
      <c r="AQ15" s="28"/>
      <c r="AR15" s="28"/>
      <c r="AT15" s="113" t="s">
        <v>47</v>
      </c>
      <c r="AU15" s="117">
        <v>2151.0</v>
      </c>
    </row>
    <row r="16">
      <c r="A16" s="104" t="s">
        <v>60</v>
      </c>
      <c r="B16" s="19" t="s">
        <v>61</v>
      </c>
      <c r="C16" s="105">
        <v>33000.0</v>
      </c>
      <c r="D16" s="105">
        <v>4787.0</v>
      </c>
      <c r="E16" s="28">
        <f t="shared" si="2"/>
        <v>0.01027790841</v>
      </c>
      <c r="F16" s="28">
        <f t="shared" si="3"/>
        <v>0.003078351274</v>
      </c>
      <c r="G16" s="105">
        <f t="shared" si="4"/>
        <v>20152.6364</v>
      </c>
      <c r="H16" s="105">
        <f t="shared" ref="H16:Q16" si="22">($C16*AI$4)+($D16*(AI$5+AI$6))*$AA16</f>
        <v>21362.3842</v>
      </c>
      <c r="I16" s="105">
        <f t="shared" si="22"/>
        <v>7472.752892</v>
      </c>
      <c r="J16" s="105">
        <f t="shared" si="22"/>
        <v>4720.288063</v>
      </c>
      <c r="K16" s="105">
        <f t="shared" si="22"/>
        <v>3941.185982</v>
      </c>
      <c r="L16" s="105">
        <f t="shared" si="22"/>
        <v>3773.742751</v>
      </c>
      <c r="M16" s="105">
        <f t="shared" si="22"/>
        <v>4933.406868</v>
      </c>
      <c r="N16" s="105">
        <f t="shared" si="22"/>
        <v>6093.070986</v>
      </c>
      <c r="O16" s="105">
        <f t="shared" si="22"/>
        <v>7968.1836</v>
      </c>
      <c r="P16" s="105">
        <f t="shared" si="22"/>
        <v>10997.42082</v>
      </c>
      <c r="Q16" s="105">
        <f t="shared" si="22"/>
        <v>13957.46494</v>
      </c>
      <c r="S16" s="105">
        <v>598.0</v>
      </c>
      <c r="T16" s="28"/>
      <c r="U16" s="106">
        <f>Feed!D16*1000</f>
        <v>3410</v>
      </c>
      <c r="V16" s="106">
        <f>(('Meat Production'!C16*$AH$21)+('Meat Production'!D16*$AH$22))/1000</f>
        <v>2739.433091</v>
      </c>
      <c r="W16" s="106">
        <f>('Meat Production'!E16/1000)*$AH$23</f>
        <v>2720.712671</v>
      </c>
      <c r="X16" s="106">
        <f t="shared" si="6"/>
        <v>0</v>
      </c>
      <c r="Y16" s="106">
        <f t="shared" si="7"/>
        <v>208.3118337</v>
      </c>
      <c r="Z16" s="106">
        <f t="shared" si="8"/>
        <v>20152.6364</v>
      </c>
      <c r="AA16" s="107">
        <f t="shared" si="9"/>
        <v>0.6329507936</v>
      </c>
      <c r="AB16" s="113"/>
      <c r="AC16" s="118"/>
      <c r="AD16" s="113"/>
      <c r="AE16" s="113"/>
      <c r="AF16" s="113"/>
      <c r="AG16" s="126" t="s">
        <v>439</v>
      </c>
      <c r="AH16" s="128">
        <v>1.4416666666666667</v>
      </c>
      <c r="AI16" s="129">
        <v>879.0</v>
      </c>
      <c r="AJ16" s="119"/>
      <c r="AK16" s="28"/>
      <c r="AL16" s="28"/>
      <c r="AM16" s="28"/>
      <c r="AN16" s="28"/>
      <c r="AO16" s="28"/>
      <c r="AP16" s="28"/>
      <c r="AQ16" s="28"/>
      <c r="AR16" s="28"/>
      <c r="AT16" s="113" t="s">
        <v>470</v>
      </c>
      <c r="AU16" s="119">
        <v>3.0</v>
      </c>
    </row>
    <row r="17">
      <c r="A17" s="104" t="s">
        <v>62</v>
      </c>
      <c r="B17" s="14" t="s">
        <v>63</v>
      </c>
      <c r="C17" s="105">
        <v>1095.0</v>
      </c>
      <c r="D17" s="105">
        <v>1121.0</v>
      </c>
      <c r="E17" s="28">
        <f t="shared" si="2"/>
        <v>0.0003410396883</v>
      </c>
      <c r="F17" s="28">
        <f t="shared" si="3"/>
        <v>0.0007208756588</v>
      </c>
      <c r="G17" s="105">
        <f t="shared" si="4"/>
        <v>416.4478611</v>
      </c>
      <c r="H17" s="105">
        <f t="shared" ref="H17:Q17" si="23">($C17*AI$4)+($D17*(AI$5+AI$6))*$AA17</f>
        <v>786.8066328</v>
      </c>
      <c r="I17" s="105">
        <f t="shared" si="23"/>
        <v>277.3798614</v>
      </c>
      <c r="J17" s="105">
        <f t="shared" si="23"/>
        <v>172.8089238</v>
      </c>
      <c r="K17" s="105">
        <f t="shared" si="23"/>
        <v>148.4279169</v>
      </c>
      <c r="L17" s="105">
        <f t="shared" si="23"/>
        <v>147.2848961</v>
      </c>
      <c r="M17" s="105">
        <f t="shared" si="23"/>
        <v>200.4748268</v>
      </c>
      <c r="N17" s="105">
        <f t="shared" si="23"/>
        <v>253.6647575</v>
      </c>
      <c r="O17" s="105">
        <f t="shared" si="23"/>
        <v>337.9496536</v>
      </c>
      <c r="P17" s="105">
        <f t="shared" si="23"/>
        <v>463.4725358</v>
      </c>
      <c r="Q17" s="105">
        <f t="shared" si="23"/>
        <v>583.7574319</v>
      </c>
      <c r="S17" s="105">
        <v>656.0</v>
      </c>
      <c r="T17" s="28"/>
      <c r="U17" s="106">
        <f>Feed!D17*1000</f>
        <v>1010</v>
      </c>
      <c r="V17" s="106">
        <f>(('Meat Production'!C17*$AH$21)+('Meat Production'!D17*$AH$22))/1000</f>
        <v>343.1618287</v>
      </c>
      <c r="W17" s="106">
        <f>('Meat Production'!E17/1000)*$AH$23</f>
        <v>142.3604119</v>
      </c>
      <c r="X17" s="106">
        <f t="shared" si="6"/>
        <v>524.4777594</v>
      </c>
      <c r="Y17" s="106">
        <f t="shared" si="7"/>
        <v>0</v>
      </c>
      <c r="Z17" s="106">
        <f t="shared" si="8"/>
        <v>416.4478611</v>
      </c>
      <c r="AA17" s="107">
        <f t="shared" si="9"/>
        <v>0.204611169</v>
      </c>
      <c r="AB17" s="113"/>
      <c r="AC17" s="118"/>
      <c r="AD17" s="113"/>
      <c r="AE17" s="113"/>
      <c r="AF17" s="113"/>
      <c r="AG17" s="124" t="s">
        <v>471</v>
      </c>
      <c r="AH17" s="130">
        <v>92.60405130086906</v>
      </c>
      <c r="AI17" s="130">
        <v>43.966136941202535</v>
      </c>
      <c r="AJ17" s="119"/>
      <c r="AK17" s="28"/>
      <c r="AL17" s="28"/>
      <c r="AM17" s="28"/>
      <c r="AN17" s="28"/>
      <c r="AO17" s="28"/>
      <c r="AP17" s="28"/>
      <c r="AQ17" s="28"/>
      <c r="AR17" s="28"/>
      <c r="AT17" s="113" t="s">
        <v>49</v>
      </c>
      <c r="AU17" s="119">
        <v>12.0</v>
      </c>
    </row>
    <row r="18">
      <c r="A18" s="104" t="s">
        <v>64</v>
      </c>
      <c r="B18" s="14" t="s">
        <v>65</v>
      </c>
      <c r="C18" s="105">
        <v>25600.0</v>
      </c>
      <c r="D18" s="105">
        <v>262.0</v>
      </c>
      <c r="E18" s="28">
        <f t="shared" si="2"/>
        <v>0.007973165315</v>
      </c>
      <c r="F18" s="28">
        <f t="shared" si="3"/>
        <v>0.0001684829818</v>
      </c>
      <c r="G18" s="105">
        <f t="shared" si="4"/>
        <v>2744.812119</v>
      </c>
      <c r="H18" s="105">
        <f t="shared" ref="H18:Q18" si="24">($C18*AI$4)+($D18*(AI$5+AI$6))*$AA18</f>
        <v>15170.12886</v>
      </c>
      <c r="I18" s="105">
        <f t="shared" si="24"/>
        <v>5268.024848</v>
      </c>
      <c r="J18" s="105">
        <f t="shared" si="24"/>
        <v>3370.838324</v>
      </c>
      <c r="K18" s="105">
        <f t="shared" si="24"/>
        <v>2739.992991</v>
      </c>
      <c r="L18" s="105">
        <f t="shared" si="24"/>
        <v>2530.744664</v>
      </c>
      <c r="M18" s="105">
        <f t="shared" si="24"/>
        <v>3165.852978</v>
      </c>
      <c r="N18" s="105">
        <f t="shared" si="24"/>
        <v>3800.961293</v>
      </c>
      <c r="O18" s="105">
        <f t="shared" si="24"/>
        <v>4858.829244</v>
      </c>
      <c r="P18" s="105">
        <f t="shared" si="24"/>
        <v>6759.116118</v>
      </c>
      <c r="Q18" s="105">
        <f t="shared" si="24"/>
        <v>8658.627905</v>
      </c>
      <c r="S18" s="105">
        <v>291.0</v>
      </c>
      <c r="T18" s="28"/>
      <c r="U18" s="106">
        <f>Feed!D18*1000</f>
        <v>50</v>
      </c>
      <c r="V18" s="106">
        <f>(('Meat Production'!C18*$AH$21)+('Meat Production'!D18*$AH$22))/1000</f>
        <v>18.83122286</v>
      </c>
      <c r="W18" s="106">
        <f>('Meat Production'!E18/1000)*$AH$23</f>
        <v>278.2941837</v>
      </c>
      <c r="X18" s="106">
        <f t="shared" si="6"/>
        <v>0</v>
      </c>
      <c r="Y18" s="106">
        <f t="shared" si="7"/>
        <v>25.10999342</v>
      </c>
      <c r="Z18" s="106">
        <f t="shared" si="8"/>
        <v>2744.812119</v>
      </c>
      <c r="AA18" s="107">
        <f t="shared" si="9"/>
        <v>0.1295448279</v>
      </c>
      <c r="AB18" s="113"/>
      <c r="AC18" s="118"/>
      <c r="AD18" s="113"/>
      <c r="AE18" s="113"/>
      <c r="AF18" s="113"/>
      <c r="AG18" s="131"/>
      <c r="AH18" s="126"/>
      <c r="AI18" s="126"/>
      <c r="AJ18" s="119"/>
      <c r="AK18" s="28"/>
      <c r="AL18" s="28"/>
      <c r="AM18" s="28"/>
      <c r="AN18" s="28"/>
      <c r="AO18" s="28"/>
      <c r="AP18" s="28"/>
      <c r="AQ18" s="28"/>
      <c r="AR18" s="28"/>
      <c r="AT18" s="113" t="s">
        <v>51</v>
      </c>
      <c r="AU18" s="117">
        <v>3650.0</v>
      </c>
    </row>
    <row r="19">
      <c r="A19" s="104" t="s">
        <v>66</v>
      </c>
      <c r="B19" s="14" t="s">
        <v>67</v>
      </c>
      <c r="C19" s="105">
        <v>173361.0</v>
      </c>
      <c r="D19" s="105">
        <v>63518.0</v>
      </c>
      <c r="E19" s="28">
        <f t="shared" si="2"/>
        <v>0.05399359032</v>
      </c>
      <c r="F19" s="28">
        <f t="shared" si="3"/>
        <v>0.04084619099</v>
      </c>
      <c r="G19" s="105">
        <f t="shared" si="4"/>
        <v>961703.5802</v>
      </c>
      <c r="H19" s="105">
        <f t="shared" ref="H19:Q19" si="25">($C19*AI$4)+($D19*(AI$5+AI$6))*$AA19</f>
        <v>281783.7102</v>
      </c>
      <c r="I19" s="105">
        <f t="shared" si="25"/>
        <v>103241.7441</v>
      </c>
      <c r="J19" s="105">
        <f t="shared" si="25"/>
        <v>59988.95035</v>
      </c>
      <c r="K19" s="105">
        <f t="shared" si="25"/>
        <v>59095.27659</v>
      </c>
      <c r="L19" s="105">
        <f t="shared" si="25"/>
        <v>67813.33478</v>
      </c>
      <c r="M19" s="105">
        <f t="shared" si="25"/>
        <v>105897.8</v>
      </c>
      <c r="N19" s="105">
        <f t="shared" si="25"/>
        <v>143982.2652</v>
      </c>
      <c r="O19" s="105">
        <f t="shared" si="25"/>
        <v>201821.4054</v>
      </c>
      <c r="P19" s="105">
        <f t="shared" si="25"/>
        <v>272122.0475</v>
      </c>
      <c r="Q19" s="105">
        <f t="shared" si="25"/>
        <v>335660.7275</v>
      </c>
      <c r="S19" s="105">
        <v>36256.0</v>
      </c>
      <c r="T19" s="28"/>
      <c r="U19" s="106">
        <f>Feed!D19*1000</f>
        <v>88590</v>
      </c>
      <c r="V19" s="106">
        <f>(('Meat Production'!C19*$AH$21)+('Meat Production'!D19*$AH$22))/1000</f>
        <v>85840.98647</v>
      </c>
      <c r="W19" s="106">
        <f>('Meat Production'!E19/1000)*$AH$23</f>
        <v>99401.3246</v>
      </c>
      <c r="X19" s="106">
        <f t="shared" si="6"/>
        <v>0</v>
      </c>
      <c r="Y19" s="106">
        <f t="shared" si="7"/>
        <v>9820.677398</v>
      </c>
      <c r="Z19" s="106">
        <f t="shared" si="8"/>
        <v>961703.5802</v>
      </c>
      <c r="AA19" s="107">
        <f t="shared" si="9"/>
        <v>4.661723601</v>
      </c>
      <c r="AB19" s="113"/>
      <c r="AC19" s="118"/>
      <c r="AD19" s="113"/>
      <c r="AE19" s="113"/>
      <c r="AF19" s="113"/>
      <c r="AG19" s="132" t="s">
        <v>472</v>
      </c>
      <c r="AH19" s="126"/>
      <c r="AI19" s="133"/>
      <c r="AJ19" s="117"/>
      <c r="AK19" s="28"/>
      <c r="AL19" s="28"/>
      <c r="AM19" s="28"/>
      <c r="AN19" s="28"/>
      <c r="AO19" s="28"/>
      <c r="AP19" s="28"/>
      <c r="AQ19" s="28"/>
      <c r="AR19" s="28"/>
      <c r="AT19" s="113" t="s">
        <v>53</v>
      </c>
      <c r="AU19" s="119">
        <v>5.0</v>
      </c>
    </row>
    <row r="20">
      <c r="A20" s="104" t="s">
        <v>68</v>
      </c>
      <c r="B20" s="19" t="s">
        <v>69</v>
      </c>
      <c r="C20" s="105">
        <v>3.0</v>
      </c>
      <c r="D20" s="105">
        <v>10.0</v>
      </c>
      <c r="E20" s="28">
        <f t="shared" si="2"/>
        <v>0.0000009343553104</v>
      </c>
      <c r="F20" s="28">
        <f t="shared" si="3"/>
        <v>0.00000643064816</v>
      </c>
      <c r="G20" s="105">
        <f t="shared" si="4"/>
        <v>176.873738</v>
      </c>
      <c r="H20" s="105">
        <f t="shared" ref="H20:Q20" si="26">($C20*AI$4)+($D20*(AI$5+AI$6))*$AA20</f>
        <v>86.55781485</v>
      </c>
      <c r="I20" s="105">
        <f t="shared" si="26"/>
        <v>32.60982416</v>
      </c>
      <c r="J20" s="105">
        <f t="shared" si="26"/>
        <v>17.99088274</v>
      </c>
      <c r="K20" s="105">
        <f t="shared" si="26"/>
        <v>19.51657943</v>
      </c>
      <c r="L20" s="105">
        <f t="shared" si="26"/>
        <v>24.29092976</v>
      </c>
      <c r="M20" s="105">
        <f t="shared" si="26"/>
        <v>40.36159527</v>
      </c>
      <c r="N20" s="105">
        <f t="shared" si="26"/>
        <v>56.43226077</v>
      </c>
      <c r="O20" s="105">
        <f t="shared" si="26"/>
        <v>80.5505878</v>
      </c>
      <c r="P20" s="105">
        <f t="shared" si="26"/>
        <v>107.9668835</v>
      </c>
      <c r="Q20" s="105">
        <f t="shared" si="26"/>
        <v>132.1838407</v>
      </c>
      <c r="S20" s="105">
        <v>0.0</v>
      </c>
      <c r="T20" s="28"/>
      <c r="U20" s="106">
        <f>Feed!D20*1000</f>
        <v>0</v>
      </c>
      <c r="V20" s="106">
        <f>(('Meat Production'!C20*$AH$21)+('Meat Production'!D20*$AH$22))/1000</f>
        <v>122.3383971</v>
      </c>
      <c r="W20" s="106">
        <f>('Meat Production'!E20/1000)*$AH$23</f>
        <v>18.79767624</v>
      </c>
      <c r="X20" s="106">
        <f t="shared" si="6"/>
        <v>0</v>
      </c>
      <c r="Y20" s="106">
        <f t="shared" si="7"/>
        <v>1.91</v>
      </c>
      <c r="Z20" s="106">
        <f t="shared" si="8"/>
        <v>176.873738</v>
      </c>
      <c r="AA20" s="107">
        <f t="shared" si="9"/>
        <v>14.00976361</v>
      </c>
      <c r="AB20" s="113"/>
      <c r="AC20" s="118"/>
      <c r="AD20" s="113"/>
      <c r="AE20" s="113"/>
      <c r="AF20" s="113"/>
      <c r="AG20" s="126" t="s">
        <v>439</v>
      </c>
      <c r="AH20" s="130">
        <v>0.7</v>
      </c>
      <c r="AI20" s="129">
        <v>879.0</v>
      </c>
      <c r="AJ20" s="119"/>
      <c r="AK20" s="28"/>
      <c r="AL20" s="28"/>
      <c r="AM20" s="28"/>
      <c r="AN20" s="28"/>
      <c r="AO20" s="28"/>
      <c r="AP20" s="28"/>
      <c r="AQ20" s="28"/>
      <c r="AR20" s="28"/>
      <c r="AT20" s="113" t="s">
        <v>55</v>
      </c>
      <c r="AU20" s="117">
        <v>7394.0</v>
      </c>
    </row>
    <row r="21">
      <c r="A21" s="104" t="s">
        <v>70</v>
      </c>
      <c r="B21" s="14" t="s">
        <v>71</v>
      </c>
      <c r="C21" s="105">
        <v>6000.0</v>
      </c>
      <c r="D21" s="105">
        <v>6100.0</v>
      </c>
      <c r="E21" s="28">
        <f t="shared" si="2"/>
        <v>0.001868710621</v>
      </c>
      <c r="F21" s="28">
        <f t="shared" si="3"/>
        <v>0.003922695378</v>
      </c>
      <c r="G21" s="105">
        <f t="shared" si="4"/>
        <v>8585.680785</v>
      </c>
      <c r="H21" s="105">
        <f t="shared" ref="H21:Q21" si="27">($C21*AI$4)+($D21*(AI$5+AI$6))*$AA21</f>
        <v>6403.653764</v>
      </c>
      <c r="I21" s="105">
        <f t="shared" si="27"/>
        <v>2309.468725</v>
      </c>
      <c r="J21" s="105">
        <f t="shared" si="27"/>
        <v>1381.166703</v>
      </c>
      <c r="K21" s="105">
        <f t="shared" si="27"/>
        <v>1287.051098</v>
      </c>
      <c r="L21" s="105">
        <f t="shared" si="27"/>
        <v>1399.224831</v>
      </c>
      <c r="M21" s="105">
        <f t="shared" si="27"/>
        <v>2085.466043</v>
      </c>
      <c r="N21" s="105">
        <f t="shared" si="27"/>
        <v>2771.707254</v>
      </c>
      <c r="O21" s="105">
        <f t="shared" si="27"/>
        <v>3825.726606</v>
      </c>
      <c r="P21" s="105">
        <f t="shared" si="27"/>
        <v>5184.665433</v>
      </c>
      <c r="Q21" s="105">
        <f t="shared" si="27"/>
        <v>6435.945058</v>
      </c>
      <c r="S21" s="105">
        <v>449.0</v>
      </c>
      <c r="T21" s="28"/>
      <c r="U21" s="106">
        <f>Feed!D21*1000</f>
        <v>630</v>
      </c>
      <c r="V21" s="106">
        <f>(('Meat Production'!C21*$AH$21)+('Meat Production'!D21*$AH$22))/1000</f>
        <v>407.8509697</v>
      </c>
      <c r="W21" s="106">
        <f>('Meat Production'!E21/1000)*$AH$23</f>
        <v>1065.818401</v>
      </c>
      <c r="X21" s="106">
        <f t="shared" si="6"/>
        <v>0</v>
      </c>
      <c r="Y21" s="106">
        <f t="shared" si="7"/>
        <v>85.72381381</v>
      </c>
      <c r="Z21" s="106">
        <f t="shared" si="8"/>
        <v>8585.680785</v>
      </c>
      <c r="AA21" s="107">
        <f t="shared" si="9"/>
        <v>0.7728441472</v>
      </c>
      <c r="AB21" s="113"/>
      <c r="AC21" s="118"/>
      <c r="AD21" s="113"/>
      <c r="AE21" s="113"/>
      <c r="AF21" s="113"/>
      <c r="AG21" s="126" t="s">
        <v>473</v>
      </c>
      <c r="AH21" s="130">
        <v>4.641315785773672</v>
      </c>
      <c r="AI21" s="129">
        <v>74.84192138571429</v>
      </c>
      <c r="AJ21" s="119"/>
      <c r="AK21" s="28"/>
      <c r="AL21" s="28"/>
      <c r="AM21" s="28"/>
      <c r="AN21" s="28"/>
      <c r="AO21" s="28"/>
      <c r="AP21" s="28"/>
      <c r="AQ21" s="28"/>
      <c r="AR21" s="28"/>
      <c r="AT21" s="113" t="s">
        <v>474</v>
      </c>
      <c r="AU21" s="117">
        <v>4337.0</v>
      </c>
    </row>
    <row r="22">
      <c r="A22" s="104" t="s">
        <v>72</v>
      </c>
      <c r="B22" s="19" t="s">
        <v>73</v>
      </c>
      <c r="C22" s="105">
        <v>298.0</v>
      </c>
      <c r="D22" s="105">
        <v>12500.0</v>
      </c>
      <c r="E22" s="28">
        <f t="shared" si="2"/>
        <v>0.0000928126275</v>
      </c>
      <c r="F22" s="28">
        <f t="shared" si="3"/>
        <v>0.008038310201</v>
      </c>
      <c r="G22" s="105">
        <f t="shared" si="4"/>
        <v>45903.98173</v>
      </c>
      <c r="H22" s="105">
        <f t="shared" ref="H22:Q22" si="28">($C22*AI$4)+($D22*(AI$5+AI$6))*$AA22</f>
        <v>26969.62009</v>
      </c>
      <c r="I22" s="105">
        <f t="shared" si="28"/>
        <v>10171.90058</v>
      </c>
      <c r="J22" s="105">
        <f t="shared" si="28"/>
        <v>5600.056277</v>
      </c>
      <c r="K22" s="105">
        <f t="shared" si="28"/>
        <v>6098.241716</v>
      </c>
      <c r="L22" s="105">
        <f t="shared" si="28"/>
        <v>7612.392556</v>
      </c>
      <c r="M22" s="105">
        <f t="shared" si="28"/>
        <v>12675.07435</v>
      </c>
      <c r="N22" s="105">
        <f t="shared" si="28"/>
        <v>17737.75615</v>
      </c>
      <c r="O22" s="105">
        <f t="shared" si="28"/>
        <v>25333.0035</v>
      </c>
      <c r="P22" s="105">
        <f t="shared" si="28"/>
        <v>33949.11488</v>
      </c>
      <c r="Q22" s="105">
        <f t="shared" si="28"/>
        <v>41554.15949</v>
      </c>
      <c r="S22" s="105">
        <v>2529.0</v>
      </c>
      <c r="T22" s="28"/>
      <c r="U22" s="106">
        <f>Feed!D22*1000</f>
        <v>9560</v>
      </c>
      <c r="V22" s="106">
        <f>(('Meat Production'!C22*$AH$21)+('Meat Production'!D22*$AH$22))/1000</f>
        <v>12456.49373</v>
      </c>
      <c r="W22" s="106">
        <f>('Meat Production'!E22/1000)*$AH$23</f>
        <v>4491.069946</v>
      </c>
      <c r="X22" s="106">
        <f t="shared" si="6"/>
        <v>0</v>
      </c>
      <c r="Y22" s="106">
        <f t="shared" si="7"/>
        <v>456.33</v>
      </c>
      <c r="Z22" s="106">
        <f t="shared" si="8"/>
        <v>45903.98173</v>
      </c>
      <c r="AA22" s="107">
        <f t="shared" si="9"/>
        <v>3.541933705</v>
      </c>
      <c r="AB22" s="113"/>
      <c r="AC22" s="118"/>
      <c r="AD22" s="113"/>
      <c r="AE22" s="113"/>
      <c r="AF22" s="113"/>
      <c r="AG22" s="126" t="s">
        <v>475</v>
      </c>
      <c r="AH22" s="130">
        <v>4.874766602655197</v>
      </c>
      <c r="AI22" s="129">
        <v>77.3274781214116</v>
      </c>
      <c r="AJ22" s="119"/>
      <c r="AK22" s="28"/>
      <c r="AL22" s="28"/>
      <c r="AM22" s="28"/>
      <c r="AN22" s="28"/>
      <c r="AO22" s="28"/>
      <c r="AP22" s="28"/>
      <c r="AQ22" s="28"/>
      <c r="AR22" s="28"/>
      <c r="AT22" s="113" t="s">
        <v>476</v>
      </c>
      <c r="AU22" s="119">
        <v>5.0</v>
      </c>
    </row>
    <row r="23">
      <c r="A23" s="104" t="s">
        <v>74</v>
      </c>
      <c r="B23" s="14" t="s">
        <v>75</v>
      </c>
      <c r="C23" s="105">
        <v>483.0</v>
      </c>
      <c r="D23" s="105">
        <v>1550.0</v>
      </c>
      <c r="E23" s="28">
        <f t="shared" si="2"/>
        <v>0.000150431205</v>
      </c>
      <c r="F23" s="28">
        <f t="shared" si="3"/>
        <v>0.0009967504649</v>
      </c>
      <c r="G23" s="105">
        <f t="shared" si="4"/>
        <v>1129.338995</v>
      </c>
      <c r="H23" s="105">
        <f t="shared" ref="H23:Q23" si="29">($C23*AI$4)+($D23*(AI$5+AI$6))*$AA23</f>
        <v>823.1272754</v>
      </c>
      <c r="I23" s="105">
        <f t="shared" si="29"/>
        <v>302.0002125</v>
      </c>
      <c r="J23" s="105">
        <f t="shared" si="29"/>
        <v>175.0323087</v>
      </c>
      <c r="K23" s="105">
        <f t="shared" si="29"/>
        <v>173.2604015</v>
      </c>
      <c r="L23" s="105">
        <f t="shared" si="29"/>
        <v>199.703584</v>
      </c>
      <c r="M23" s="105">
        <f t="shared" si="29"/>
        <v>312.9899916</v>
      </c>
      <c r="N23" s="105">
        <f t="shared" si="29"/>
        <v>426.2763993</v>
      </c>
      <c r="O23" s="105">
        <f t="shared" si="29"/>
        <v>598.1909422</v>
      </c>
      <c r="P23" s="105">
        <f t="shared" si="29"/>
        <v>806.2603009</v>
      </c>
      <c r="Q23" s="105">
        <f t="shared" si="29"/>
        <v>994.0542959</v>
      </c>
      <c r="S23" s="105">
        <v>108.0</v>
      </c>
      <c r="T23" s="28"/>
      <c r="U23" s="106">
        <f>Feed!D23*1000</f>
        <v>0</v>
      </c>
      <c r="V23" s="106">
        <f>(('Meat Production'!C23*$AH$21)+('Meat Production'!D23*$AH$22))/1000</f>
        <v>79.92370071</v>
      </c>
      <c r="W23" s="106">
        <f>('Meat Production'!E23/1000)*$AH$23</f>
        <v>103.4757947</v>
      </c>
      <c r="X23" s="106">
        <f t="shared" si="6"/>
        <v>0</v>
      </c>
      <c r="Y23" s="106">
        <f t="shared" si="7"/>
        <v>10.514</v>
      </c>
      <c r="Z23" s="106">
        <f t="shared" si="8"/>
        <v>1129.338995</v>
      </c>
      <c r="AA23" s="107">
        <f t="shared" si="9"/>
        <v>0.5728060015</v>
      </c>
      <c r="AB23" s="113"/>
      <c r="AC23" s="118"/>
      <c r="AD23" s="113"/>
      <c r="AE23" s="113"/>
      <c r="AF23" s="113"/>
      <c r="AG23" s="124" t="s">
        <v>471</v>
      </c>
      <c r="AH23" s="130">
        <v>9.841715306561754</v>
      </c>
      <c r="AI23" s="130">
        <v>7.132423149227849</v>
      </c>
      <c r="AJ23" s="119"/>
      <c r="AK23" s="28"/>
      <c r="AL23" s="28"/>
      <c r="AM23" s="28"/>
      <c r="AN23" s="28"/>
      <c r="AO23" s="28"/>
      <c r="AP23" s="28"/>
      <c r="AQ23" s="28"/>
      <c r="AR23" s="28"/>
      <c r="AT23" s="113" t="s">
        <v>57</v>
      </c>
      <c r="AU23" s="117">
        <v>153.0</v>
      </c>
    </row>
    <row r="24">
      <c r="A24" s="104" t="s">
        <v>76</v>
      </c>
      <c r="B24" s="14" t="s">
        <v>77</v>
      </c>
      <c r="C24" s="105">
        <v>25.0</v>
      </c>
      <c r="D24" s="105">
        <v>54.0</v>
      </c>
      <c r="E24" s="28">
        <f t="shared" si="2"/>
        <v>0.000007786294253</v>
      </c>
      <c r="F24" s="28">
        <f t="shared" si="3"/>
        <v>0.00003472550007</v>
      </c>
      <c r="G24" s="105">
        <f t="shared" si="4"/>
        <v>77.33481565</v>
      </c>
      <c r="H24" s="105">
        <f t="shared" ref="H24:Q24" si="30">($C24*AI$4)+($D24*(AI$5+AI$6))*$AA24</f>
        <v>48.32679307</v>
      </c>
      <c r="I24" s="105">
        <f t="shared" si="30"/>
        <v>17.79067405</v>
      </c>
      <c r="J24" s="105">
        <f t="shared" si="30"/>
        <v>10.24719949</v>
      </c>
      <c r="K24" s="105">
        <f t="shared" si="30"/>
        <v>10.26344552</v>
      </c>
      <c r="L24" s="105">
        <f t="shared" si="30"/>
        <v>11.95601923</v>
      </c>
      <c r="M24" s="105">
        <f t="shared" si="30"/>
        <v>18.89930146</v>
      </c>
      <c r="N24" s="105">
        <f t="shared" si="30"/>
        <v>25.84258369</v>
      </c>
      <c r="O24" s="105">
        <f t="shared" si="30"/>
        <v>36.36024676</v>
      </c>
      <c r="P24" s="105">
        <f t="shared" si="30"/>
        <v>48.96519641</v>
      </c>
      <c r="Q24" s="105">
        <f t="shared" si="30"/>
        <v>60.30477729</v>
      </c>
      <c r="S24" s="105">
        <v>9.0</v>
      </c>
      <c r="T24" s="28"/>
      <c r="U24" s="106">
        <f>Feed!D24*1000</f>
        <v>10</v>
      </c>
      <c r="V24" s="106">
        <f>(('Meat Production'!C24*$AH$21)+('Meat Production'!D24*$AH$22))/1000</f>
        <v>15.48613628</v>
      </c>
      <c r="W24" s="106">
        <f>('Meat Production'!E24/1000)*$AH$23</f>
        <v>6.839992138</v>
      </c>
      <c r="X24" s="106">
        <f t="shared" si="6"/>
        <v>0</v>
      </c>
      <c r="Y24" s="106">
        <f t="shared" si="7"/>
        <v>0.695</v>
      </c>
      <c r="Z24" s="106">
        <f t="shared" si="8"/>
        <v>77.33481565</v>
      </c>
      <c r="AA24" s="107">
        <f t="shared" si="9"/>
        <v>1.026110088</v>
      </c>
      <c r="AB24" s="113"/>
      <c r="AC24" s="118"/>
      <c r="AD24" s="113"/>
      <c r="AE24" s="113"/>
      <c r="AF24" s="113"/>
      <c r="AG24" s="113"/>
      <c r="AH24" s="119"/>
      <c r="AI24" s="117"/>
      <c r="AJ24" s="117"/>
      <c r="AK24" s="28"/>
      <c r="AL24" s="28"/>
      <c r="AM24" s="28"/>
      <c r="AN24" s="28"/>
      <c r="AO24" s="28"/>
      <c r="AP24" s="28"/>
      <c r="AQ24" s="28"/>
      <c r="AR24" s="28"/>
      <c r="AT24" s="113" t="s">
        <v>59</v>
      </c>
      <c r="AU24" s="119">
        <v>192.0</v>
      </c>
    </row>
    <row r="25">
      <c r="A25" s="104" t="s">
        <v>78</v>
      </c>
      <c r="B25" s="14" t="s">
        <v>79</v>
      </c>
      <c r="C25" s="105">
        <v>1500.0</v>
      </c>
      <c r="D25" s="105">
        <v>4066.0</v>
      </c>
      <c r="E25" s="28">
        <f t="shared" si="2"/>
        <v>0.0004671776552</v>
      </c>
      <c r="F25" s="28">
        <f t="shared" si="3"/>
        <v>0.002614701542</v>
      </c>
      <c r="G25" s="105">
        <f t="shared" si="4"/>
        <v>0</v>
      </c>
      <c r="H25" s="105">
        <f t="shared" ref="H25:Q25" si="31">($C25*AI$4)+($D25*(AI$5+AI$6))*$AA25</f>
        <v>887.6712329</v>
      </c>
      <c r="I25" s="105">
        <f t="shared" si="31"/>
        <v>308.2191781</v>
      </c>
      <c r="J25" s="105">
        <f t="shared" si="31"/>
        <v>197.260274</v>
      </c>
      <c r="K25" s="105">
        <f t="shared" si="31"/>
        <v>160.2739726</v>
      </c>
      <c r="L25" s="105">
        <f t="shared" si="31"/>
        <v>147.9452055</v>
      </c>
      <c r="M25" s="105">
        <f t="shared" si="31"/>
        <v>184.9315068</v>
      </c>
      <c r="N25" s="105">
        <f t="shared" si="31"/>
        <v>221.9178082</v>
      </c>
      <c r="O25" s="105">
        <f t="shared" si="31"/>
        <v>283.5616438</v>
      </c>
      <c r="P25" s="105">
        <f t="shared" si="31"/>
        <v>394.5205479</v>
      </c>
      <c r="Q25" s="105">
        <f t="shared" si="31"/>
        <v>505.4794521</v>
      </c>
      <c r="S25" s="105">
        <v>24.0</v>
      </c>
      <c r="T25" s="28"/>
      <c r="U25" s="106">
        <f>Feed!D25*1000</f>
        <v>1140</v>
      </c>
      <c r="V25" s="106">
        <f>(('Meat Production'!C25*$AH$21)+('Meat Production'!D25*$AH$22))/1000</f>
        <v>532.5752564</v>
      </c>
      <c r="W25" s="106">
        <f>('Meat Production'!E25/1000)*$AH$23</f>
        <v>534.6708675</v>
      </c>
      <c r="X25" s="106">
        <f t="shared" si="6"/>
        <v>72.75387614</v>
      </c>
      <c r="Y25" s="106">
        <f t="shared" si="7"/>
        <v>0</v>
      </c>
      <c r="Z25" s="106">
        <f t="shared" si="8"/>
        <v>0</v>
      </c>
      <c r="AA25" s="107">
        <f t="shared" si="9"/>
        <v>0</v>
      </c>
      <c r="AB25" s="113"/>
      <c r="AC25" s="118"/>
      <c r="AD25" s="113"/>
      <c r="AE25" s="113"/>
      <c r="AF25" s="113"/>
      <c r="AG25" s="113"/>
      <c r="AH25" s="119"/>
      <c r="AI25" s="117"/>
      <c r="AJ25" s="117"/>
      <c r="AK25" s="28"/>
      <c r="AL25" s="28"/>
      <c r="AM25" s="28"/>
      <c r="AN25" s="28"/>
      <c r="AO25" s="28"/>
      <c r="AP25" s="28"/>
      <c r="AQ25" s="28"/>
      <c r="AR25" s="28"/>
      <c r="AT25" s="113" t="s">
        <v>61</v>
      </c>
      <c r="AU25" s="117">
        <v>598.0</v>
      </c>
    </row>
    <row r="26">
      <c r="A26" s="104" t="s">
        <v>80</v>
      </c>
      <c r="B26" s="14" t="s">
        <v>81</v>
      </c>
      <c r="C26" s="105">
        <v>2000.0</v>
      </c>
      <c r="D26" s="105">
        <v>7750.0</v>
      </c>
      <c r="E26" s="28">
        <f t="shared" si="2"/>
        <v>0.0006229035403</v>
      </c>
      <c r="F26" s="28">
        <f t="shared" si="3"/>
        <v>0.004983752324</v>
      </c>
      <c r="G26" s="105">
        <f t="shared" si="4"/>
        <v>121.7656469</v>
      </c>
      <c r="H26" s="105">
        <f t="shared" ref="H26:Q26" si="32">($C26*AI$4)+($D26*(AI$5+AI$6))*$AA26</f>
        <v>1243.557296</v>
      </c>
      <c r="I26" s="105">
        <f t="shared" si="32"/>
        <v>433.5987727</v>
      </c>
      <c r="J26" s="105">
        <f t="shared" si="32"/>
        <v>275.4656264</v>
      </c>
      <c r="K26" s="105">
        <f t="shared" si="32"/>
        <v>227.2825513</v>
      </c>
      <c r="L26" s="105">
        <f t="shared" si="32"/>
        <v>214.2401754</v>
      </c>
      <c r="M26" s="105">
        <f t="shared" si="32"/>
        <v>274.8751782</v>
      </c>
      <c r="N26" s="105">
        <f t="shared" si="32"/>
        <v>335.510181</v>
      </c>
      <c r="O26" s="105">
        <f t="shared" si="32"/>
        <v>434.6818633</v>
      </c>
      <c r="P26" s="105">
        <f t="shared" si="32"/>
        <v>601.870957</v>
      </c>
      <c r="Q26" s="105">
        <f t="shared" si="32"/>
        <v>766.796064</v>
      </c>
      <c r="S26" s="105">
        <v>252.0</v>
      </c>
      <c r="T26" s="28"/>
      <c r="U26" s="106">
        <f>Feed!D26*1000</f>
        <v>1590</v>
      </c>
      <c r="V26" s="106">
        <f>(('Meat Production'!C26*$AH$21)+('Meat Production'!D26*$AH$22))/1000</f>
        <v>555.6556798</v>
      </c>
      <c r="W26" s="106">
        <f>('Meat Production'!E26/1000)*$AH$23</f>
        <v>795.0039207</v>
      </c>
      <c r="X26" s="106">
        <f t="shared" si="6"/>
        <v>239.3403995</v>
      </c>
      <c r="Y26" s="106">
        <f t="shared" si="7"/>
        <v>0</v>
      </c>
      <c r="Z26" s="106">
        <f t="shared" si="8"/>
        <v>121.7656469</v>
      </c>
      <c r="AA26" s="107">
        <f t="shared" si="9"/>
        <v>0.0127921282</v>
      </c>
      <c r="AB26" s="113"/>
      <c r="AC26" s="118"/>
      <c r="AD26" s="113"/>
      <c r="AE26" s="113"/>
      <c r="AF26" s="113"/>
      <c r="AG26" s="113"/>
      <c r="AH26" s="119"/>
      <c r="AI26" s="117"/>
      <c r="AJ26" s="117"/>
      <c r="AK26" s="28"/>
      <c r="AL26" s="28"/>
      <c r="AM26" s="28"/>
      <c r="AN26" s="28"/>
      <c r="AO26" s="28"/>
      <c r="AP26" s="28"/>
      <c r="AQ26" s="28"/>
      <c r="AR26" s="28"/>
      <c r="AT26" s="113" t="s">
        <v>63</v>
      </c>
      <c r="AU26" s="117">
        <v>656.0</v>
      </c>
    </row>
    <row r="27">
      <c r="A27" s="104" t="s">
        <v>82</v>
      </c>
      <c r="B27" s="14" t="s">
        <v>83</v>
      </c>
      <c r="C27" s="105">
        <v>24886.0</v>
      </c>
      <c r="D27" s="105">
        <v>38815.0</v>
      </c>
      <c r="E27" s="28">
        <f t="shared" si="2"/>
        <v>0.007750788752</v>
      </c>
      <c r="F27" s="28">
        <f t="shared" si="3"/>
        <v>0.02496056083</v>
      </c>
      <c r="G27" s="105">
        <f t="shared" si="4"/>
        <v>38544.99036</v>
      </c>
      <c r="H27" s="105">
        <f t="shared" ref="H27:Q27" si="33">($C27*AI$4)+($D27*(AI$5+AI$6))*$AA27</f>
        <v>29861.10809</v>
      </c>
      <c r="I27" s="105">
        <f t="shared" si="33"/>
        <v>10824.52412</v>
      </c>
      <c r="J27" s="105">
        <f t="shared" si="33"/>
        <v>6413.708813</v>
      </c>
      <c r="K27" s="105">
        <f t="shared" si="33"/>
        <v>6085.629539</v>
      </c>
      <c r="L27" s="105">
        <f t="shared" si="33"/>
        <v>6737.731445</v>
      </c>
      <c r="M27" s="105">
        <f t="shared" si="33"/>
        <v>10206.84008</v>
      </c>
      <c r="N27" s="105">
        <f t="shared" si="33"/>
        <v>13675.94871</v>
      </c>
      <c r="O27" s="105">
        <f t="shared" si="33"/>
        <v>18981.8829</v>
      </c>
      <c r="P27" s="105">
        <f t="shared" si="33"/>
        <v>25677.08319</v>
      </c>
      <c r="Q27" s="105">
        <f t="shared" si="33"/>
        <v>31801.18724</v>
      </c>
      <c r="S27" s="105">
        <v>9210.0</v>
      </c>
      <c r="T27" s="28"/>
      <c r="U27" s="106">
        <f>Feed!D27*1000</f>
        <v>28180</v>
      </c>
      <c r="V27" s="106">
        <f>(('Meat Production'!C27*$AH$21)+('Meat Production'!D27*$AH$22))/1000</f>
        <v>17264.67588</v>
      </c>
      <c r="W27" s="106">
        <f>('Meat Production'!E27/1000)*$AH$23</f>
        <v>13600.66005</v>
      </c>
      <c r="X27" s="106">
        <f t="shared" si="6"/>
        <v>0</v>
      </c>
      <c r="Y27" s="106">
        <f t="shared" si="7"/>
        <v>272.8524293</v>
      </c>
      <c r="Z27" s="106">
        <f t="shared" si="8"/>
        <v>38544.99036</v>
      </c>
      <c r="AA27" s="107">
        <f t="shared" si="9"/>
        <v>0.6442884117</v>
      </c>
      <c r="AB27" s="113"/>
      <c r="AC27" s="118"/>
      <c r="AD27" s="113"/>
      <c r="AE27" s="113"/>
      <c r="AF27" s="113"/>
      <c r="AG27" s="113"/>
      <c r="AH27" s="119"/>
      <c r="AI27" s="117"/>
      <c r="AJ27" s="117"/>
      <c r="AK27" s="28"/>
      <c r="AL27" s="28"/>
      <c r="AM27" s="28"/>
      <c r="AN27" s="28"/>
      <c r="AO27" s="28"/>
      <c r="AP27" s="28"/>
      <c r="AQ27" s="28"/>
      <c r="AR27" s="28"/>
      <c r="AT27" s="113" t="s">
        <v>65</v>
      </c>
      <c r="AU27" s="119">
        <v>291.0</v>
      </c>
    </row>
    <row r="28">
      <c r="A28" s="104" t="s">
        <v>84</v>
      </c>
      <c r="B28" s="14" t="s">
        <v>85</v>
      </c>
      <c r="C28" s="105">
        <v>3200.0</v>
      </c>
      <c r="D28" s="105">
        <v>1880.0</v>
      </c>
      <c r="E28" s="28">
        <f t="shared" si="2"/>
        <v>0.0009966456644</v>
      </c>
      <c r="F28" s="28">
        <f t="shared" si="3"/>
        <v>0.001208961854</v>
      </c>
      <c r="G28" s="105">
        <f t="shared" si="4"/>
        <v>9299.207519</v>
      </c>
      <c r="H28" s="105">
        <f t="shared" ref="H28:Q28" si="34">($C28*AI$4)+($D28*(AI$5+AI$6))*$AA28</f>
        <v>4230.351168</v>
      </c>
      <c r="I28" s="105">
        <f t="shared" si="34"/>
        <v>1539.289921</v>
      </c>
      <c r="J28" s="105">
        <f t="shared" si="34"/>
        <v>905.7875389</v>
      </c>
      <c r="K28" s="105">
        <f t="shared" si="34"/>
        <v>870.971213</v>
      </c>
      <c r="L28" s="105">
        <f t="shared" si="34"/>
        <v>976.9331943</v>
      </c>
      <c r="M28" s="105">
        <f t="shared" si="34"/>
        <v>1496.715141</v>
      </c>
      <c r="N28" s="105">
        <f t="shared" si="34"/>
        <v>2016.497088</v>
      </c>
      <c r="O28" s="105">
        <f t="shared" si="34"/>
        <v>2809.320693</v>
      </c>
      <c r="P28" s="105">
        <f t="shared" si="34"/>
        <v>3795.525346</v>
      </c>
      <c r="Q28" s="105">
        <f t="shared" si="34"/>
        <v>4693.55443</v>
      </c>
      <c r="S28" s="105">
        <v>81.0</v>
      </c>
      <c r="T28" s="28"/>
      <c r="U28" s="106">
        <f>Feed!D28*1000</f>
        <v>30</v>
      </c>
      <c r="V28" s="106">
        <f>(('Meat Production'!C28*$AH$21)+('Meat Production'!D28*$AH$22))/1000</f>
        <v>127.9990723</v>
      </c>
      <c r="W28" s="106">
        <f>('Meat Production'!E28/1000)*$AH$23</f>
        <v>975.8848064</v>
      </c>
      <c r="X28" s="106">
        <f t="shared" si="6"/>
        <v>0</v>
      </c>
      <c r="Y28" s="106">
        <f t="shared" si="7"/>
        <v>99.158</v>
      </c>
      <c r="Z28" s="106">
        <f t="shared" si="8"/>
        <v>9299.207519</v>
      </c>
      <c r="AA28" s="107">
        <f t="shared" si="9"/>
        <v>2.053813566</v>
      </c>
      <c r="AB28" s="113"/>
      <c r="AC28" s="118"/>
      <c r="AD28" s="113"/>
      <c r="AE28" s="113"/>
      <c r="AF28" s="113"/>
      <c r="AG28" s="113"/>
      <c r="AH28" s="119"/>
      <c r="AI28" s="119"/>
      <c r="AJ28" s="119"/>
      <c r="AK28" s="28"/>
      <c r="AL28" s="28"/>
      <c r="AM28" s="28"/>
      <c r="AN28" s="28"/>
      <c r="AO28" s="28"/>
      <c r="AP28" s="28"/>
      <c r="AQ28" s="28"/>
      <c r="AR28" s="28"/>
      <c r="AT28" s="113" t="s">
        <v>67</v>
      </c>
      <c r="AU28" s="117">
        <v>36256.0</v>
      </c>
    </row>
    <row r="29">
      <c r="A29" s="104" t="s">
        <v>86</v>
      </c>
      <c r="B29" s="14" t="s">
        <v>87</v>
      </c>
      <c r="C29" s="105">
        <v>45000.0</v>
      </c>
      <c r="D29" s="105">
        <v>5238.0</v>
      </c>
      <c r="E29" s="28">
        <f t="shared" si="2"/>
        <v>0.01401532966</v>
      </c>
      <c r="F29" s="28">
        <f t="shared" si="3"/>
        <v>0.003368373506</v>
      </c>
      <c r="G29" s="105">
        <f t="shared" si="4"/>
        <v>38262.0953</v>
      </c>
      <c r="H29" s="105">
        <f t="shared" ref="H29:Q29" si="35">($C29*AI$4)+($D29*(AI$5+AI$6))*$AA29</f>
        <v>29510.69035</v>
      </c>
      <c r="I29" s="105">
        <f t="shared" si="35"/>
        <v>10333.57661</v>
      </c>
      <c r="J29" s="105">
        <f t="shared" si="35"/>
        <v>6515.658917</v>
      </c>
      <c r="K29" s="105">
        <f t="shared" si="35"/>
        <v>5460.419939</v>
      </c>
      <c r="L29" s="105">
        <f t="shared" si="35"/>
        <v>5253.607116</v>
      </c>
      <c r="M29" s="105">
        <f t="shared" si="35"/>
        <v>6906.696791</v>
      </c>
      <c r="N29" s="105">
        <f t="shared" si="35"/>
        <v>8559.786466</v>
      </c>
      <c r="O29" s="105">
        <f t="shared" si="35"/>
        <v>11224.35249</v>
      </c>
      <c r="P29" s="105">
        <f t="shared" si="35"/>
        <v>15477.07069</v>
      </c>
      <c r="Q29" s="105">
        <f t="shared" si="35"/>
        <v>19621.08876</v>
      </c>
      <c r="S29" s="105">
        <v>389.0</v>
      </c>
      <c r="T29" s="28"/>
      <c r="U29" s="106">
        <f>Feed!D29*1000</f>
        <v>690</v>
      </c>
      <c r="V29" s="106">
        <f>(('Meat Production'!C29*$AH$21)+('Meat Production'!D29*$AH$22))/1000</f>
        <v>43.00087316</v>
      </c>
      <c r="W29" s="106">
        <f>('Meat Production'!E29/1000)*$AH$23</f>
        <v>4653.792867</v>
      </c>
      <c r="X29" s="106">
        <f t="shared" si="6"/>
        <v>0</v>
      </c>
      <c r="Y29" s="106">
        <f t="shared" si="7"/>
        <v>407.1235161</v>
      </c>
      <c r="Z29" s="106">
        <f t="shared" si="8"/>
        <v>38262.0953</v>
      </c>
      <c r="AA29" s="107">
        <f t="shared" si="9"/>
        <v>0.9087306177</v>
      </c>
      <c r="AB29" s="113"/>
      <c r="AC29" s="118"/>
      <c r="AD29" s="113"/>
      <c r="AE29" s="113"/>
      <c r="AF29" s="113"/>
      <c r="AG29" s="113"/>
      <c r="AH29" s="119"/>
      <c r="AI29" s="119"/>
      <c r="AJ29" s="119"/>
      <c r="AK29" s="28"/>
      <c r="AL29" s="28"/>
      <c r="AM29" s="28"/>
      <c r="AN29" s="28"/>
      <c r="AO29" s="28"/>
      <c r="AP29" s="28"/>
      <c r="AQ29" s="28"/>
      <c r="AR29" s="28"/>
      <c r="AT29" s="113" t="s">
        <v>477</v>
      </c>
      <c r="AU29" s="119">
        <v>0.0</v>
      </c>
    </row>
    <row r="30">
      <c r="A30" s="104" t="s">
        <v>88</v>
      </c>
      <c r="B30" s="14" t="s">
        <v>89</v>
      </c>
      <c r="C30" s="105">
        <v>14015.0</v>
      </c>
      <c r="D30" s="105">
        <v>1656.0</v>
      </c>
      <c r="E30" s="28">
        <f t="shared" si="2"/>
        <v>0.004364996558</v>
      </c>
      <c r="F30" s="28">
        <f t="shared" si="3"/>
        <v>0.001064915335</v>
      </c>
      <c r="G30" s="105">
        <f t="shared" si="4"/>
        <v>23784.13986</v>
      </c>
      <c r="H30" s="105">
        <f t="shared" ref="H30:Q30" si="36">($C30*AI$4)+($D30*(AI$5+AI$6))*$AA30</f>
        <v>10107.98255</v>
      </c>
      <c r="I30" s="105">
        <f t="shared" si="36"/>
        <v>3564.388608</v>
      </c>
      <c r="J30" s="105">
        <f t="shared" si="36"/>
        <v>2219.595241</v>
      </c>
      <c r="K30" s="105">
        <f t="shared" si="36"/>
        <v>1908.249603</v>
      </c>
      <c r="L30" s="105">
        <f t="shared" si="36"/>
        <v>1895.746935</v>
      </c>
      <c r="M30" s="105">
        <f t="shared" si="36"/>
        <v>2583.619321</v>
      </c>
      <c r="N30" s="105">
        <f t="shared" si="36"/>
        <v>3271.491707</v>
      </c>
      <c r="O30" s="105">
        <f t="shared" si="36"/>
        <v>4360.896177</v>
      </c>
      <c r="P30" s="105">
        <f t="shared" si="36"/>
        <v>5979.527179</v>
      </c>
      <c r="Q30" s="105">
        <f t="shared" si="36"/>
        <v>7529.698771</v>
      </c>
      <c r="S30" s="105">
        <v>2151.0</v>
      </c>
      <c r="T30" s="28"/>
      <c r="U30" s="106">
        <f>Feed!D30*1000</f>
        <v>4230</v>
      </c>
      <c r="V30" s="106">
        <f>(('Meat Production'!C30*$AH$21)+('Meat Production'!D30*$AH$22))/1000</f>
        <v>6028.919983</v>
      </c>
      <c r="W30" s="106">
        <f>('Meat Production'!E30/1000)*$AH$23</f>
        <v>2198.147114</v>
      </c>
      <c r="X30" s="106">
        <f t="shared" si="6"/>
        <v>0</v>
      </c>
      <c r="Y30" s="106">
        <f t="shared" si="7"/>
        <v>223.35</v>
      </c>
      <c r="Z30" s="106">
        <f t="shared" si="8"/>
        <v>23784.13986</v>
      </c>
      <c r="AA30" s="107">
        <f t="shared" si="9"/>
        <v>1.810270255</v>
      </c>
      <c r="AB30" s="113"/>
      <c r="AC30" s="118"/>
      <c r="AD30" s="113"/>
      <c r="AE30" s="113"/>
      <c r="AF30" s="113"/>
      <c r="AG30" s="113"/>
      <c r="AH30" s="119"/>
      <c r="AI30" s="117"/>
      <c r="AJ30" s="117"/>
      <c r="AK30" s="28"/>
      <c r="AL30" s="28"/>
      <c r="AM30" s="28"/>
      <c r="AN30" s="28"/>
      <c r="AO30" s="28"/>
      <c r="AP30" s="28"/>
      <c r="AQ30" s="28"/>
      <c r="AR30" s="28"/>
      <c r="AT30" s="113" t="s">
        <v>69</v>
      </c>
      <c r="AU30" s="119">
        <v>0.0</v>
      </c>
    </row>
    <row r="31">
      <c r="A31" s="104" t="s">
        <v>90</v>
      </c>
      <c r="B31" s="6" t="s">
        <v>478</v>
      </c>
      <c r="C31" s="105">
        <v>392834.0</v>
      </c>
      <c r="D31" s="105">
        <v>135675.0</v>
      </c>
      <c r="E31" s="28">
        <f t="shared" si="2"/>
        <v>0.1223488447</v>
      </c>
      <c r="F31" s="28">
        <f t="shared" si="3"/>
        <v>0.08724781892</v>
      </c>
      <c r="G31" s="105">
        <f t="shared" si="4"/>
        <v>2713.89126</v>
      </c>
      <c r="H31" s="105">
        <f t="shared" ref="H31:Q31" si="37">($C31*AI$4)+($D31*(AI$5+AI$6))*$AA31</f>
        <v>232957.0156</v>
      </c>
      <c r="I31" s="105">
        <f t="shared" si="37"/>
        <v>80902.48041</v>
      </c>
      <c r="J31" s="105">
        <f t="shared" si="37"/>
        <v>51761.10258</v>
      </c>
      <c r="K31" s="105">
        <f t="shared" si="37"/>
        <v>42083.94304</v>
      </c>
      <c r="L31" s="105">
        <f t="shared" si="37"/>
        <v>38882.64524</v>
      </c>
      <c r="M31" s="105">
        <f t="shared" si="37"/>
        <v>48660.54572</v>
      </c>
      <c r="N31" s="105">
        <f t="shared" si="37"/>
        <v>58438.4462</v>
      </c>
      <c r="O31" s="105">
        <f t="shared" si="37"/>
        <v>74719.68322</v>
      </c>
      <c r="P31" s="105">
        <f t="shared" si="37"/>
        <v>103934.3272</v>
      </c>
      <c r="Q31" s="105">
        <f t="shared" si="37"/>
        <v>133130.6546</v>
      </c>
      <c r="S31" s="105">
        <v>36350.0</v>
      </c>
      <c r="T31" s="28"/>
      <c r="U31" s="106">
        <f>Feed!D31*1000</f>
        <v>387450</v>
      </c>
      <c r="V31" s="106">
        <f>(('Meat Production'!C31*$AH$21)+('Meat Production'!D31*$AH$22))/1000</f>
        <v>278681.7839</v>
      </c>
      <c r="W31" s="106">
        <f>('Meat Production'!E31/1000)*$AH$23</f>
        <v>59528.88461</v>
      </c>
      <c r="X31" s="106">
        <f t="shared" si="6"/>
        <v>49239.33153</v>
      </c>
      <c r="Y31" s="106">
        <f t="shared" si="7"/>
        <v>0</v>
      </c>
      <c r="Z31" s="106">
        <f t="shared" si="8"/>
        <v>2713.89126</v>
      </c>
      <c r="AA31" s="107">
        <f t="shared" si="9"/>
        <v>0.005911723051</v>
      </c>
      <c r="AB31" s="113"/>
      <c r="AC31" s="118"/>
      <c r="AD31" s="113"/>
      <c r="AE31" s="113"/>
      <c r="AF31" s="113"/>
      <c r="AG31" s="113"/>
      <c r="AH31" s="119"/>
      <c r="AI31" s="117"/>
      <c r="AJ31" s="117"/>
      <c r="AK31" s="28"/>
      <c r="AL31" s="28"/>
      <c r="AM31" s="28"/>
      <c r="AN31" s="28"/>
      <c r="AO31" s="28"/>
      <c r="AP31" s="28"/>
      <c r="AQ31" s="28"/>
      <c r="AR31" s="28"/>
      <c r="AT31" s="113" t="s">
        <v>479</v>
      </c>
      <c r="AU31" s="117">
        <v>940.0</v>
      </c>
    </row>
    <row r="32">
      <c r="A32" s="104" t="s">
        <v>92</v>
      </c>
      <c r="B32" s="14" t="s">
        <v>93</v>
      </c>
      <c r="C32" s="105">
        <v>39824.0</v>
      </c>
      <c r="D32" s="105">
        <v>9872.0</v>
      </c>
      <c r="E32" s="28">
        <f t="shared" si="2"/>
        <v>0.01240325529</v>
      </c>
      <c r="F32" s="28">
        <f t="shared" si="3"/>
        <v>0.006348335864</v>
      </c>
      <c r="G32" s="105">
        <f t="shared" si="4"/>
        <v>78727.62137</v>
      </c>
      <c r="H32" s="105">
        <f t="shared" ref="H32:Q32" si="38">($C32*AI$4)+($D32*(AI$5+AI$6))*$AA32</f>
        <v>34610.61085</v>
      </c>
      <c r="I32" s="105">
        <f t="shared" si="38"/>
        <v>12350.38404</v>
      </c>
      <c r="J32" s="105">
        <f t="shared" si="38"/>
        <v>7529.182453</v>
      </c>
      <c r="K32" s="105">
        <f t="shared" si="38"/>
        <v>6755.589326</v>
      </c>
      <c r="L32" s="105">
        <f t="shared" si="38"/>
        <v>7053.374329</v>
      </c>
      <c r="M32" s="105">
        <f t="shared" si="38"/>
        <v>10119.02114</v>
      </c>
      <c r="N32" s="105">
        <f t="shared" si="38"/>
        <v>13184.66796</v>
      </c>
      <c r="O32" s="105">
        <f t="shared" si="38"/>
        <v>17946.79845</v>
      </c>
      <c r="P32" s="105">
        <f t="shared" si="38"/>
        <v>24434.94817</v>
      </c>
      <c r="Q32" s="105">
        <f t="shared" si="38"/>
        <v>30506.36085</v>
      </c>
      <c r="S32" s="105">
        <v>6825.0</v>
      </c>
      <c r="T32" s="28"/>
      <c r="U32" s="106">
        <f>Feed!D32*1000</f>
        <v>7020</v>
      </c>
      <c r="V32" s="106">
        <f>(('Meat Production'!C32*$AH$21)+('Meat Production'!D32*$AH$22))/1000</f>
        <v>9661.276178</v>
      </c>
      <c r="W32" s="106">
        <f>('Meat Production'!E32/1000)*$AH$23</f>
        <v>7321.261858</v>
      </c>
      <c r="X32" s="106">
        <f t="shared" si="6"/>
        <v>0</v>
      </c>
      <c r="Y32" s="106">
        <f t="shared" si="7"/>
        <v>743.901</v>
      </c>
      <c r="Z32" s="106">
        <f t="shared" si="8"/>
        <v>78727.62137</v>
      </c>
      <c r="AA32" s="107">
        <f t="shared" si="9"/>
        <v>1.848534471</v>
      </c>
      <c r="AB32" s="113"/>
      <c r="AC32" s="118"/>
      <c r="AD32" s="113"/>
      <c r="AE32" s="113"/>
      <c r="AF32" s="113"/>
      <c r="AG32" s="113"/>
      <c r="AH32" s="119"/>
      <c r="AI32" s="119"/>
      <c r="AJ32" s="119"/>
      <c r="AK32" s="28"/>
      <c r="AL32" s="28"/>
      <c r="AM32" s="28"/>
      <c r="AN32" s="28"/>
      <c r="AO32" s="28"/>
      <c r="AP32" s="28"/>
      <c r="AQ32" s="28"/>
      <c r="AR32" s="28"/>
      <c r="AT32" s="113" t="s">
        <v>71</v>
      </c>
      <c r="AU32" s="117">
        <v>449.0</v>
      </c>
    </row>
    <row r="33">
      <c r="A33" s="104" t="s">
        <v>94</v>
      </c>
      <c r="B33" s="14" t="s">
        <v>95</v>
      </c>
      <c r="C33" s="105">
        <v>10000.0</v>
      </c>
      <c r="D33" s="105">
        <v>628.0</v>
      </c>
      <c r="E33" s="28">
        <f t="shared" si="2"/>
        <v>0.003114517701</v>
      </c>
      <c r="F33" s="28">
        <f t="shared" si="3"/>
        <v>0.0004038447045</v>
      </c>
      <c r="G33" s="105">
        <f t="shared" si="4"/>
        <v>1951.840805</v>
      </c>
      <c r="H33" s="105">
        <f t="shared" ref="H33:Q33" si="39">($C33*AI$4)+($D33*(AI$5+AI$6))*$AA33</f>
        <v>6001.993378</v>
      </c>
      <c r="I33" s="105">
        <f t="shared" si="39"/>
        <v>2086.562505</v>
      </c>
      <c r="J33" s="105">
        <f t="shared" si="39"/>
        <v>1332.540885</v>
      </c>
      <c r="K33" s="105">
        <f t="shared" si="39"/>
        <v>1087.553941</v>
      </c>
      <c r="L33" s="105">
        <f t="shared" si="39"/>
        <v>1010.127358</v>
      </c>
      <c r="M33" s="105">
        <f t="shared" si="39"/>
        <v>1272.586693</v>
      </c>
      <c r="N33" s="105">
        <f t="shared" si="39"/>
        <v>1535.046027</v>
      </c>
      <c r="O33" s="105">
        <f t="shared" si="39"/>
        <v>1969.83092</v>
      </c>
      <c r="P33" s="105">
        <f t="shared" si="39"/>
        <v>2736.559734</v>
      </c>
      <c r="Q33" s="105">
        <f t="shared" si="39"/>
        <v>3500.11175</v>
      </c>
      <c r="S33" s="105">
        <v>4.0</v>
      </c>
      <c r="T33" s="28"/>
      <c r="U33" s="106">
        <f>Feed!D33*1000</f>
        <v>40</v>
      </c>
      <c r="V33" s="106">
        <f>(('Meat Production'!C33*$AH$21)+('Meat Production'!D33*$AH$22))/1000</f>
        <v>173.2524244</v>
      </c>
      <c r="W33" s="106">
        <f>('Meat Production'!E33/1000)*$AH$23</f>
        <v>206.8236472</v>
      </c>
      <c r="X33" s="106">
        <f t="shared" si="6"/>
        <v>0</v>
      </c>
      <c r="Y33" s="106">
        <f t="shared" si="7"/>
        <v>21.015</v>
      </c>
      <c r="Z33" s="106">
        <f t="shared" si="8"/>
        <v>1951.840805</v>
      </c>
      <c r="AA33" s="107">
        <f t="shared" si="9"/>
        <v>0.2215137152</v>
      </c>
      <c r="AB33" s="113"/>
      <c r="AC33" s="118"/>
      <c r="AD33" s="113"/>
      <c r="AE33" s="113"/>
      <c r="AF33" s="113"/>
      <c r="AG33" s="113"/>
      <c r="AH33" s="119"/>
      <c r="AI33" s="119"/>
      <c r="AJ33" s="119"/>
      <c r="AK33" s="28"/>
      <c r="AL33" s="28"/>
      <c r="AM33" s="28"/>
      <c r="AN33" s="28"/>
      <c r="AO33" s="28"/>
      <c r="AP33" s="28"/>
      <c r="AQ33" s="28"/>
      <c r="AR33" s="28"/>
      <c r="AT33" s="113" t="s">
        <v>75</v>
      </c>
      <c r="AU33" s="117">
        <v>108.0</v>
      </c>
    </row>
    <row r="34">
      <c r="A34" s="104" t="s">
        <v>96</v>
      </c>
      <c r="B34" s="20" t="s">
        <v>97</v>
      </c>
      <c r="C34" s="105">
        <v>18200.0</v>
      </c>
      <c r="D34" s="105">
        <v>13300.0</v>
      </c>
      <c r="E34" s="28">
        <f t="shared" si="2"/>
        <v>0.005668422216</v>
      </c>
      <c r="F34" s="28">
        <f t="shared" si="3"/>
        <v>0.008552762053</v>
      </c>
      <c r="G34" s="105">
        <f t="shared" si="4"/>
        <v>366.6169138</v>
      </c>
      <c r="H34" s="105">
        <f t="shared" ref="H34:Q34" si="40">($C34*AI$4)+($D34*(AI$5+AI$6))*$AA34</f>
        <v>10874.29615</v>
      </c>
      <c r="I34" s="105">
        <f t="shared" si="40"/>
        <v>3778.927986</v>
      </c>
      <c r="J34" s="105">
        <f t="shared" si="40"/>
        <v>2414.985735</v>
      </c>
      <c r="K34" s="105">
        <f t="shared" si="40"/>
        <v>1968.17871</v>
      </c>
      <c r="L34" s="105">
        <f t="shared" si="40"/>
        <v>1824.469962</v>
      </c>
      <c r="M34" s="105">
        <f t="shared" si="40"/>
        <v>2292.838065</v>
      </c>
      <c r="N34" s="105">
        <f t="shared" si="40"/>
        <v>2761.206168</v>
      </c>
      <c r="O34" s="105">
        <f t="shared" si="40"/>
        <v>3538.552843</v>
      </c>
      <c r="P34" s="105">
        <f t="shared" si="40"/>
        <v>4918.175878</v>
      </c>
      <c r="Q34" s="105">
        <f t="shared" si="40"/>
        <v>6293.878717</v>
      </c>
      <c r="S34" s="105">
        <v>8.0</v>
      </c>
      <c r="T34" s="28"/>
      <c r="U34" s="106">
        <f>Feed!D34*1000</f>
        <v>60</v>
      </c>
      <c r="V34" s="106">
        <f>(('Meat Production'!C34*$AH$21)+('Meat Production'!D34*$AH$22))/1000</f>
        <v>40.33062476</v>
      </c>
      <c r="W34" s="106">
        <f>('Meat Production'!E34/1000)*$AH$23</f>
        <v>57.40672538</v>
      </c>
      <c r="X34" s="106">
        <f t="shared" si="6"/>
        <v>0</v>
      </c>
      <c r="Y34" s="106">
        <f t="shared" si="7"/>
        <v>3.834428143</v>
      </c>
      <c r="Z34" s="106">
        <f t="shared" si="8"/>
        <v>366.6169138</v>
      </c>
      <c r="AA34" s="107">
        <f t="shared" si="9"/>
        <v>0.01290704228</v>
      </c>
      <c r="AB34" s="113"/>
      <c r="AC34" s="118"/>
      <c r="AD34" s="113"/>
      <c r="AE34" s="113"/>
      <c r="AF34" s="113"/>
      <c r="AG34" s="113"/>
      <c r="AH34" s="119"/>
      <c r="AI34" s="117"/>
      <c r="AJ34" s="117"/>
      <c r="AK34" s="28"/>
      <c r="AL34" s="28"/>
      <c r="AM34" s="28"/>
      <c r="AN34" s="28"/>
      <c r="AO34" s="28"/>
      <c r="AP34" s="28"/>
      <c r="AQ34" s="28"/>
      <c r="AR34" s="28"/>
      <c r="AT34" s="113" t="s">
        <v>77</v>
      </c>
      <c r="AU34" s="119">
        <v>9.0</v>
      </c>
    </row>
    <row r="35">
      <c r="A35" s="104" t="s">
        <v>98</v>
      </c>
      <c r="B35" s="14" t="s">
        <v>99</v>
      </c>
      <c r="C35" s="105">
        <v>1200.0</v>
      </c>
      <c r="D35" s="105">
        <v>576.0</v>
      </c>
      <c r="E35" s="28">
        <f t="shared" si="2"/>
        <v>0.0003737421242</v>
      </c>
      <c r="F35" s="28">
        <f t="shared" si="3"/>
        <v>0.000370405334</v>
      </c>
      <c r="G35" s="105">
        <f t="shared" si="4"/>
        <v>9156.781073</v>
      </c>
      <c r="H35" s="105">
        <f t="shared" ref="H35:Q35" si="41">($C35*AI$4)+($D35*(AI$5+AI$6))*$AA35</f>
        <v>2747.461103</v>
      </c>
      <c r="I35" s="105">
        <f t="shared" si="41"/>
        <v>1015.376896</v>
      </c>
      <c r="J35" s="105">
        <f t="shared" si="41"/>
        <v>580.6490736</v>
      </c>
      <c r="K35" s="105">
        <f t="shared" si="41"/>
        <v>589.5001102</v>
      </c>
      <c r="L35" s="105">
        <f t="shared" si="41"/>
        <v>694.9573295</v>
      </c>
      <c r="M35" s="105">
        <f t="shared" si="41"/>
        <v>1108.947147</v>
      </c>
      <c r="N35" s="105">
        <f t="shared" si="41"/>
        <v>1522.936965</v>
      </c>
      <c r="O35" s="105">
        <f t="shared" si="41"/>
        <v>2148.853199</v>
      </c>
      <c r="P35" s="105">
        <f t="shared" si="41"/>
        <v>2891.101643</v>
      </c>
      <c r="Q35" s="105">
        <f t="shared" si="41"/>
        <v>3556.469931</v>
      </c>
      <c r="S35" s="105">
        <v>1189.0</v>
      </c>
      <c r="T35" s="28"/>
      <c r="U35" s="106">
        <f>Feed!D35*1000</f>
        <v>1060</v>
      </c>
      <c r="V35" s="106">
        <f>(('Meat Production'!C35*$AH$21)+('Meat Production'!D35*$AH$22))/1000</f>
        <v>967.7492662</v>
      </c>
      <c r="W35" s="106">
        <f>('Meat Production'!E35/1000)*$AH$23</f>
        <v>883.2348985</v>
      </c>
      <c r="X35" s="106">
        <f t="shared" si="6"/>
        <v>0</v>
      </c>
      <c r="Y35" s="106">
        <f t="shared" si="7"/>
        <v>80.37055941</v>
      </c>
      <c r="Z35" s="106">
        <f t="shared" si="8"/>
        <v>9156.781073</v>
      </c>
      <c r="AA35" s="107">
        <f t="shared" si="9"/>
        <v>5.844701999</v>
      </c>
      <c r="AB35" s="113"/>
      <c r="AC35" s="118"/>
      <c r="AD35" s="113"/>
      <c r="AE35" s="113"/>
      <c r="AF35" s="113"/>
      <c r="AG35" s="113"/>
      <c r="AH35" s="119"/>
      <c r="AI35" s="117"/>
      <c r="AJ35" s="117"/>
      <c r="AK35" s="28"/>
      <c r="AL35" s="28"/>
      <c r="AM35" s="28"/>
      <c r="AN35" s="28"/>
      <c r="AO35" s="28"/>
      <c r="AP35" s="28"/>
      <c r="AQ35" s="28"/>
      <c r="AR35" s="28"/>
      <c r="AT35" s="113" t="s">
        <v>79</v>
      </c>
      <c r="AU35" s="117">
        <v>24.0</v>
      </c>
    </row>
    <row r="36">
      <c r="A36" s="104" t="s">
        <v>100</v>
      </c>
      <c r="B36" s="19" t="s">
        <v>101</v>
      </c>
      <c r="C36" s="105">
        <v>13200.0</v>
      </c>
      <c r="D36" s="105">
        <v>8000.0</v>
      </c>
      <c r="E36" s="28">
        <f t="shared" si="2"/>
        <v>0.004111163366</v>
      </c>
      <c r="F36" s="28">
        <f t="shared" si="3"/>
        <v>0.005144518528</v>
      </c>
      <c r="G36" s="105">
        <f t="shared" si="4"/>
        <v>0</v>
      </c>
      <c r="H36" s="105">
        <f t="shared" ref="H36:Q36" si="42">($C36*AI$4)+($D36*(AI$5+AI$6))*$AA36</f>
        <v>7811.506849</v>
      </c>
      <c r="I36" s="105">
        <f t="shared" si="42"/>
        <v>2712.328767</v>
      </c>
      <c r="J36" s="105">
        <f t="shared" si="42"/>
        <v>1735.890411</v>
      </c>
      <c r="K36" s="105">
        <f t="shared" si="42"/>
        <v>1410.410959</v>
      </c>
      <c r="L36" s="105">
        <f t="shared" si="42"/>
        <v>1301.917808</v>
      </c>
      <c r="M36" s="105">
        <f t="shared" si="42"/>
        <v>1627.39726</v>
      </c>
      <c r="N36" s="105">
        <f t="shared" si="42"/>
        <v>1952.876712</v>
      </c>
      <c r="O36" s="105">
        <f t="shared" si="42"/>
        <v>2495.342466</v>
      </c>
      <c r="P36" s="105">
        <f t="shared" si="42"/>
        <v>3471.780822</v>
      </c>
      <c r="Q36" s="105">
        <f t="shared" si="42"/>
        <v>4448.219178</v>
      </c>
      <c r="S36" s="105">
        <v>34.0</v>
      </c>
      <c r="T36" s="28"/>
      <c r="U36" s="106">
        <f>Feed!D36*1000</f>
        <v>1300</v>
      </c>
      <c r="V36" s="106">
        <f>(('Meat Production'!C36*$AH$21)+('Meat Production'!D36*$AH$22))/1000</f>
        <v>396.231275</v>
      </c>
      <c r="W36" s="106">
        <f>('Meat Production'!E36/1000)*$AH$23</f>
        <v>335.6910674</v>
      </c>
      <c r="X36" s="106">
        <f t="shared" si="6"/>
        <v>568.0776576</v>
      </c>
      <c r="Y36" s="106">
        <f t="shared" si="7"/>
        <v>0</v>
      </c>
      <c r="Z36" s="106">
        <f t="shared" si="8"/>
        <v>0</v>
      </c>
      <c r="AA36" s="107">
        <f t="shared" si="9"/>
        <v>0</v>
      </c>
      <c r="AB36" s="113"/>
      <c r="AC36" s="118"/>
      <c r="AD36" s="113"/>
      <c r="AE36" s="113"/>
      <c r="AF36" s="113"/>
      <c r="AG36" s="113"/>
      <c r="AH36" s="117"/>
      <c r="AI36" s="117"/>
      <c r="AJ36" s="117"/>
      <c r="AK36" s="28"/>
      <c r="AL36" s="28"/>
      <c r="AM36" s="28"/>
      <c r="AN36" s="28"/>
      <c r="AO36" s="28"/>
      <c r="AP36" s="28"/>
      <c r="AQ36" s="28"/>
      <c r="AR36" s="28"/>
      <c r="AT36" s="113" t="s">
        <v>81</v>
      </c>
      <c r="AU36" s="117">
        <v>252.0</v>
      </c>
    </row>
    <row r="37">
      <c r="A37" s="104" t="s">
        <v>102</v>
      </c>
      <c r="B37" s="14" t="s">
        <v>103</v>
      </c>
      <c r="C37" s="105">
        <v>2738.0</v>
      </c>
      <c r="D37" s="105">
        <v>3663.0</v>
      </c>
      <c r="E37" s="28">
        <f t="shared" si="2"/>
        <v>0.0008527549466</v>
      </c>
      <c r="F37" s="28">
        <f t="shared" si="3"/>
        <v>0.002355546421</v>
      </c>
      <c r="G37" s="105">
        <f t="shared" si="4"/>
        <v>398.6014868</v>
      </c>
      <c r="H37" s="105">
        <f t="shared" ref="H37:Q37" si="43">($C37*AI$4)+($D37*(AI$5+AI$6))*$AA37</f>
        <v>1768.447351</v>
      </c>
      <c r="I37" s="105">
        <f t="shared" si="43"/>
        <v>618.5089512</v>
      </c>
      <c r="J37" s="105">
        <f t="shared" si="43"/>
        <v>390.8141698</v>
      </c>
      <c r="K37" s="105">
        <f t="shared" si="43"/>
        <v>326.0971516</v>
      </c>
      <c r="L37" s="105">
        <f t="shared" si="43"/>
        <v>311.9789737</v>
      </c>
      <c r="M37" s="105">
        <f t="shared" si="43"/>
        <v>407.4444082</v>
      </c>
      <c r="N37" s="105">
        <f t="shared" si="43"/>
        <v>502.9098428</v>
      </c>
      <c r="O37" s="105">
        <f t="shared" si="43"/>
        <v>657.3600493</v>
      </c>
      <c r="P37" s="105">
        <f t="shared" si="43"/>
        <v>907.4173154</v>
      </c>
      <c r="Q37" s="105">
        <f t="shared" si="43"/>
        <v>1151.88396</v>
      </c>
      <c r="S37" s="105">
        <v>517.0</v>
      </c>
      <c r="T37" s="28"/>
      <c r="U37" s="106">
        <f>Feed!D37*1000</f>
        <v>1700</v>
      </c>
      <c r="V37" s="106">
        <f>(('Meat Production'!C37*$AH$21)+('Meat Production'!D37*$AH$22))/1000</f>
        <v>701.925491</v>
      </c>
      <c r="W37" s="106">
        <f>('Meat Production'!E37/1000)*$AH$23</f>
        <v>654.4839096</v>
      </c>
      <c r="X37" s="106">
        <f t="shared" si="6"/>
        <v>343.5905994</v>
      </c>
      <c r="Y37" s="106">
        <f t="shared" si="7"/>
        <v>0</v>
      </c>
      <c r="Z37" s="106">
        <f t="shared" si="8"/>
        <v>398.6014868</v>
      </c>
      <c r="AA37" s="107">
        <f t="shared" si="9"/>
        <v>0.06683342975</v>
      </c>
      <c r="AB37" s="113"/>
      <c r="AC37" s="118"/>
      <c r="AD37" s="113"/>
      <c r="AE37" s="113"/>
      <c r="AF37" s="113"/>
      <c r="AG37" s="113"/>
      <c r="AH37" s="119"/>
      <c r="AI37" s="119"/>
      <c r="AJ37" s="119"/>
      <c r="AK37" s="28"/>
      <c r="AL37" s="28"/>
      <c r="AM37" s="28"/>
      <c r="AN37" s="28"/>
      <c r="AO37" s="28"/>
      <c r="AP37" s="28"/>
      <c r="AQ37" s="28"/>
      <c r="AR37" s="28"/>
      <c r="AT37" s="113" t="s">
        <v>83</v>
      </c>
      <c r="AU37" s="117">
        <v>9210.0</v>
      </c>
    </row>
    <row r="38">
      <c r="A38" s="104" t="s">
        <v>104</v>
      </c>
      <c r="B38" s="14" t="s">
        <v>105</v>
      </c>
      <c r="C38" s="105">
        <v>1700.0</v>
      </c>
      <c r="D38" s="105">
        <v>2.0</v>
      </c>
      <c r="E38" s="28">
        <f t="shared" si="2"/>
        <v>0.0005294680092</v>
      </c>
      <c r="F38" s="28">
        <f t="shared" si="3"/>
        <v>0.000001286129632</v>
      </c>
      <c r="G38" s="105">
        <f t="shared" si="4"/>
        <v>0</v>
      </c>
      <c r="H38" s="105">
        <f t="shared" ref="H38:Q38" si="44">($C38*AI$4)+($D38*(AI$5+AI$6))*$AA38</f>
        <v>1006.027397</v>
      </c>
      <c r="I38" s="105">
        <f t="shared" si="44"/>
        <v>349.3150685</v>
      </c>
      <c r="J38" s="105">
        <f t="shared" si="44"/>
        <v>223.5616438</v>
      </c>
      <c r="K38" s="105">
        <f t="shared" si="44"/>
        <v>181.6438356</v>
      </c>
      <c r="L38" s="105">
        <f t="shared" si="44"/>
        <v>167.6712329</v>
      </c>
      <c r="M38" s="105">
        <f t="shared" si="44"/>
        <v>209.5890411</v>
      </c>
      <c r="N38" s="105">
        <f t="shared" si="44"/>
        <v>251.5068493</v>
      </c>
      <c r="O38" s="105">
        <f t="shared" si="44"/>
        <v>321.369863</v>
      </c>
      <c r="P38" s="105">
        <f t="shared" si="44"/>
        <v>447.1232877</v>
      </c>
      <c r="Q38" s="105">
        <f t="shared" si="44"/>
        <v>572.8767123</v>
      </c>
      <c r="S38" s="105">
        <v>15.0</v>
      </c>
      <c r="T38" s="28"/>
      <c r="U38" s="106">
        <f>Feed!D38*1000</f>
        <v>100</v>
      </c>
      <c r="V38" s="106">
        <f>(('Meat Production'!C38*$AH$21)+('Meat Production'!D38*$AH$22))/1000</f>
        <v>0</v>
      </c>
      <c r="W38" s="106">
        <f>('Meat Production'!E38/1000)*$AH$23</f>
        <v>59.77857877</v>
      </c>
      <c r="X38" s="106">
        <f t="shared" si="6"/>
        <v>40.22142123</v>
      </c>
      <c r="Y38" s="106">
        <f t="shared" si="7"/>
        <v>0</v>
      </c>
      <c r="Z38" s="106">
        <f t="shared" si="8"/>
        <v>0</v>
      </c>
      <c r="AA38" s="107">
        <f t="shared" si="9"/>
        <v>0</v>
      </c>
      <c r="AB38" s="113"/>
      <c r="AC38" s="118"/>
      <c r="AD38" s="113"/>
      <c r="AE38" s="113"/>
      <c r="AF38" s="113"/>
      <c r="AG38" s="113"/>
      <c r="AH38" s="119"/>
      <c r="AI38" s="117"/>
      <c r="AJ38" s="117"/>
      <c r="AK38" s="28"/>
      <c r="AL38" s="28"/>
      <c r="AM38" s="28"/>
      <c r="AN38" s="28"/>
      <c r="AO38" s="28"/>
      <c r="AP38" s="28"/>
      <c r="AQ38" s="28"/>
      <c r="AR38" s="28"/>
      <c r="AT38" s="113" t="s">
        <v>480</v>
      </c>
      <c r="AU38" s="119">
        <v>0.0</v>
      </c>
    </row>
    <row r="39">
      <c r="A39" s="104" t="s">
        <v>106</v>
      </c>
      <c r="B39" s="14" t="s">
        <v>107</v>
      </c>
      <c r="C39" s="105">
        <v>1197.0</v>
      </c>
      <c r="D39" s="105">
        <v>1232.0</v>
      </c>
      <c r="E39" s="28">
        <f t="shared" si="2"/>
        <v>0.0003728077689</v>
      </c>
      <c r="F39" s="28">
        <f t="shared" si="3"/>
        <v>0.0007922558534</v>
      </c>
      <c r="G39" s="105">
        <f t="shared" si="4"/>
        <v>7284.974153</v>
      </c>
      <c r="H39" s="105">
        <f t="shared" ref="H39:Q39" si="45">($C39*AI$4)+($D39*(AI$5+AI$6))*$AA39</f>
        <v>3142.237101</v>
      </c>
      <c r="I39" s="105">
        <f t="shared" si="45"/>
        <v>1164.402473</v>
      </c>
      <c r="J39" s="105">
        <f t="shared" si="45"/>
        <v>662.5576614</v>
      </c>
      <c r="K39" s="105">
        <f t="shared" si="45"/>
        <v>678.9647714</v>
      </c>
      <c r="L39" s="105">
        <f t="shared" si="45"/>
        <v>806.8929505</v>
      </c>
      <c r="M39" s="105">
        <f t="shared" si="45"/>
        <v>1295.629803</v>
      </c>
      <c r="N39" s="105">
        <f t="shared" si="45"/>
        <v>1784.366656</v>
      </c>
      <c r="O39" s="105">
        <f t="shared" si="45"/>
        <v>2522.391114</v>
      </c>
      <c r="P39" s="105">
        <f t="shared" si="45"/>
        <v>3391.613352</v>
      </c>
      <c r="Q39" s="105">
        <f t="shared" si="45"/>
        <v>4168.991235</v>
      </c>
      <c r="S39" s="105">
        <v>917.0</v>
      </c>
      <c r="T39" s="28"/>
      <c r="U39" s="106">
        <f>Feed!D39*1000</f>
        <v>1770</v>
      </c>
      <c r="V39" s="106">
        <f>(('Meat Production'!C39*$AH$21)+('Meat Production'!D39*$AH$22))/1000</f>
        <v>1749.746361</v>
      </c>
      <c r="W39" s="106">
        <f>('Meat Production'!E39/1000)*$AH$23</f>
        <v>653.9819821</v>
      </c>
      <c r="X39" s="106">
        <f t="shared" si="6"/>
        <v>0</v>
      </c>
      <c r="Y39" s="106">
        <f t="shared" si="7"/>
        <v>64.39206207</v>
      </c>
      <c r="Z39" s="106">
        <f t="shared" si="8"/>
        <v>7284.974153</v>
      </c>
      <c r="AA39" s="107">
        <f t="shared" si="9"/>
        <v>3.264467684</v>
      </c>
      <c r="AB39" s="113"/>
      <c r="AC39" s="118"/>
      <c r="AD39" s="113"/>
      <c r="AE39" s="113"/>
      <c r="AF39" s="113"/>
      <c r="AG39" s="113"/>
      <c r="AH39" s="119"/>
      <c r="AI39" s="117"/>
      <c r="AJ39" s="117"/>
      <c r="AK39" s="28"/>
      <c r="AL39" s="28"/>
      <c r="AM39" s="28"/>
      <c r="AN39" s="28"/>
      <c r="AO39" s="28"/>
      <c r="AP39" s="28"/>
      <c r="AQ39" s="28"/>
      <c r="AR39" s="28"/>
      <c r="AT39" s="113" t="s">
        <v>85</v>
      </c>
      <c r="AU39" s="117">
        <v>81.0</v>
      </c>
    </row>
    <row r="40">
      <c r="A40" s="104" t="s">
        <v>108</v>
      </c>
      <c r="B40" s="14" t="s">
        <v>109</v>
      </c>
      <c r="C40" s="105">
        <v>2901.0</v>
      </c>
      <c r="D40" s="105">
        <v>2429.0</v>
      </c>
      <c r="E40" s="28">
        <f t="shared" si="2"/>
        <v>0.0009035215852</v>
      </c>
      <c r="F40" s="28">
        <f t="shared" si="3"/>
        <v>0.001562004438</v>
      </c>
      <c r="G40" s="105">
        <f t="shared" si="4"/>
        <v>24294.71734</v>
      </c>
      <c r="H40" s="105">
        <f t="shared" ref="H40:Q40" si="46">($C40*AI$4)+($D40*(AI$5+AI$6))*$AA40</f>
        <v>9092.332798</v>
      </c>
      <c r="I40" s="105">
        <f t="shared" si="46"/>
        <v>3379.332356</v>
      </c>
      <c r="J40" s="105">
        <f t="shared" si="46"/>
        <v>1912.281426</v>
      </c>
      <c r="K40" s="105">
        <f t="shared" si="46"/>
        <v>1979.911742</v>
      </c>
      <c r="L40" s="105">
        <f t="shared" si="46"/>
        <v>2373.553376</v>
      </c>
      <c r="M40" s="105">
        <f t="shared" si="46"/>
        <v>3836.703116</v>
      </c>
      <c r="N40" s="105">
        <f t="shared" si="46"/>
        <v>5299.852856</v>
      </c>
      <c r="O40" s="105">
        <f t="shared" si="46"/>
        <v>7506.499383</v>
      </c>
      <c r="P40" s="105">
        <f t="shared" si="46"/>
        <v>10086.8449</v>
      </c>
      <c r="Q40" s="105">
        <f t="shared" si="46"/>
        <v>12388.86677</v>
      </c>
      <c r="S40" s="105">
        <v>1858.0</v>
      </c>
      <c r="T40" s="28"/>
      <c r="U40" s="106">
        <f>Feed!D40*1000</f>
        <v>930</v>
      </c>
      <c r="V40" s="106">
        <f>(('Meat Production'!C40*$AH$21)+('Meat Production'!D40*$AH$22))/1000</f>
        <v>2638.698884</v>
      </c>
      <c r="W40" s="106">
        <f>('Meat Production'!E40/1000)*$AH$23</f>
        <v>2297.302395</v>
      </c>
      <c r="X40" s="106">
        <f t="shared" si="6"/>
        <v>0</v>
      </c>
      <c r="Y40" s="106">
        <f t="shared" si="7"/>
        <v>233.425</v>
      </c>
      <c r="Z40" s="106">
        <f t="shared" si="8"/>
        <v>24294.71734</v>
      </c>
      <c r="AA40" s="107">
        <f t="shared" si="9"/>
        <v>5.01756717</v>
      </c>
      <c r="AB40" s="113"/>
      <c r="AC40" s="118"/>
      <c r="AD40" s="113"/>
      <c r="AE40" s="113"/>
      <c r="AF40" s="113"/>
      <c r="AG40" s="113"/>
      <c r="AH40" s="119"/>
      <c r="AI40" s="119"/>
      <c r="AJ40" s="119"/>
      <c r="AK40" s="28"/>
      <c r="AL40" s="28"/>
      <c r="AM40" s="28"/>
      <c r="AN40" s="28"/>
      <c r="AO40" s="28"/>
      <c r="AP40" s="28"/>
      <c r="AQ40" s="28"/>
      <c r="AR40" s="28"/>
      <c r="AT40" s="113" t="s">
        <v>87</v>
      </c>
      <c r="AU40" s="117">
        <v>389.0</v>
      </c>
    </row>
    <row r="41">
      <c r="A41" s="104" t="s">
        <v>110</v>
      </c>
      <c r="B41" s="14" t="s">
        <v>111</v>
      </c>
      <c r="C41" s="105">
        <v>0.0</v>
      </c>
      <c r="D41" s="105">
        <v>3836.0</v>
      </c>
      <c r="E41" s="28">
        <f t="shared" si="2"/>
        <v>0</v>
      </c>
      <c r="F41" s="28">
        <f t="shared" si="3"/>
        <v>0.002466796634</v>
      </c>
      <c r="G41" s="105">
        <f t="shared" si="4"/>
        <v>1813.277754</v>
      </c>
      <c r="H41" s="105">
        <f t="shared" ref="H41:Q41" si="47">($C41*AI$4)+($D41*(AI$5+AI$6))*$AA41</f>
        <v>1078.644605</v>
      </c>
      <c r="I41" s="105">
        <f t="shared" si="47"/>
        <v>407.0356998</v>
      </c>
      <c r="J41" s="105">
        <f t="shared" si="47"/>
        <v>223.8696349</v>
      </c>
      <c r="K41" s="105">
        <f t="shared" si="47"/>
        <v>244.2214199</v>
      </c>
      <c r="L41" s="105">
        <f t="shared" si="47"/>
        <v>305.2767749</v>
      </c>
      <c r="M41" s="105">
        <f t="shared" si="47"/>
        <v>508.7946248</v>
      </c>
      <c r="N41" s="105">
        <f t="shared" si="47"/>
        <v>712.3124747</v>
      </c>
      <c r="O41" s="105">
        <f t="shared" si="47"/>
        <v>1017.58925</v>
      </c>
      <c r="P41" s="105">
        <f t="shared" si="47"/>
        <v>1363.569594</v>
      </c>
      <c r="Q41" s="105">
        <f t="shared" si="47"/>
        <v>1668.846369</v>
      </c>
      <c r="S41" s="105">
        <v>5251.0</v>
      </c>
      <c r="T41" s="28"/>
      <c r="U41" s="106">
        <f>Feed!D41*1000</f>
        <v>14980</v>
      </c>
      <c r="V41" s="106">
        <f>(('Meat Production'!C41*$AH$21)+('Meat Production'!D41*$AH$22))/1000</f>
        <v>6218.0988</v>
      </c>
      <c r="W41" s="106">
        <f>('Meat Production'!E41/1000)*$AH$23</f>
        <v>3057.279651</v>
      </c>
      <c r="X41" s="106">
        <f t="shared" si="6"/>
        <v>5704.621549</v>
      </c>
      <c r="Y41" s="106">
        <f t="shared" si="7"/>
        <v>0</v>
      </c>
      <c r="Z41" s="106">
        <f t="shared" si="8"/>
        <v>1813.277754</v>
      </c>
      <c r="AA41" s="107">
        <f t="shared" si="9"/>
        <v>0.4646484654</v>
      </c>
      <c r="AB41" s="113"/>
      <c r="AC41" s="118"/>
      <c r="AD41" s="113"/>
      <c r="AE41" s="113"/>
      <c r="AF41" s="113"/>
      <c r="AG41" s="113"/>
      <c r="AH41" s="119"/>
      <c r="AI41" s="117"/>
      <c r="AJ41" s="117"/>
      <c r="AK41" s="28"/>
      <c r="AL41" s="28"/>
      <c r="AM41" s="28"/>
      <c r="AN41" s="28"/>
      <c r="AO41" s="28"/>
      <c r="AP41" s="28"/>
      <c r="AQ41" s="28"/>
      <c r="AR41" s="28"/>
      <c r="AT41" s="113" t="s">
        <v>481</v>
      </c>
      <c r="AU41" s="119">
        <v>0.0</v>
      </c>
    </row>
    <row r="42">
      <c r="A42" s="104" t="s">
        <v>112</v>
      </c>
      <c r="B42" s="14" t="s">
        <v>113</v>
      </c>
      <c r="C42" s="105">
        <v>582.0</v>
      </c>
      <c r="D42" s="105">
        <v>881.0</v>
      </c>
      <c r="E42" s="28">
        <f t="shared" si="2"/>
        <v>0.0001812649302</v>
      </c>
      <c r="F42" s="28">
        <f t="shared" si="3"/>
        <v>0.0005665401029</v>
      </c>
      <c r="G42" s="105">
        <f t="shared" si="4"/>
        <v>651.9081412</v>
      </c>
      <c r="H42" s="105">
        <f t="shared" ref="H42:Q42" si="48">($C42*AI$4)+($D42*(AI$5+AI$6))*$AA42</f>
        <v>597.7620277</v>
      </c>
      <c r="I42" s="105">
        <f t="shared" si="48"/>
        <v>215.1911503</v>
      </c>
      <c r="J42" s="105">
        <f t="shared" si="48"/>
        <v>129.1181464</v>
      </c>
      <c r="K42" s="105">
        <f t="shared" si="48"/>
        <v>119.5475669</v>
      </c>
      <c r="L42" s="105">
        <f t="shared" si="48"/>
        <v>129.1043216</v>
      </c>
      <c r="M42" s="105">
        <f t="shared" si="48"/>
        <v>191.2560611</v>
      </c>
      <c r="N42" s="105">
        <f t="shared" si="48"/>
        <v>253.4078007</v>
      </c>
      <c r="O42" s="105">
        <f t="shared" si="48"/>
        <v>349.0271908</v>
      </c>
      <c r="P42" s="105">
        <f t="shared" si="48"/>
        <v>473.3410384</v>
      </c>
      <c r="Q42" s="105">
        <f t="shared" si="48"/>
        <v>588.0946751</v>
      </c>
      <c r="S42" s="105">
        <v>357.0</v>
      </c>
      <c r="T42" s="28"/>
      <c r="U42" s="106">
        <f>Feed!D42*1000</f>
        <v>890</v>
      </c>
      <c r="V42" s="106">
        <f>(('Meat Production'!C42*$AH$21)+('Meat Production'!D42*$AH$22))/1000</f>
        <v>738.2991559</v>
      </c>
      <c r="W42" s="106">
        <f>('Meat Production'!E42/1000)*$AH$23</f>
        <v>166.2856218</v>
      </c>
      <c r="X42" s="106">
        <f t="shared" si="6"/>
        <v>0</v>
      </c>
      <c r="Y42" s="106">
        <f t="shared" si="7"/>
        <v>1.481934529</v>
      </c>
      <c r="Z42" s="106">
        <f t="shared" si="8"/>
        <v>651.9081412</v>
      </c>
      <c r="AA42" s="107">
        <f t="shared" si="9"/>
        <v>0.4751843945</v>
      </c>
      <c r="AB42" s="113"/>
      <c r="AC42" s="118"/>
      <c r="AD42" s="113"/>
      <c r="AE42" s="113"/>
      <c r="AF42" s="113"/>
      <c r="AG42" s="113"/>
      <c r="AH42" s="119"/>
      <c r="AI42" s="117"/>
      <c r="AJ42" s="117"/>
      <c r="AK42" s="28"/>
      <c r="AL42" s="28"/>
      <c r="AM42" s="28"/>
      <c r="AN42" s="28"/>
      <c r="AO42" s="28"/>
      <c r="AP42" s="28"/>
      <c r="AQ42" s="28"/>
      <c r="AR42" s="28"/>
      <c r="AT42" s="113" t="s">
        <v>89</v>
      </c>
      <c r="AU42" s="117">
        <v>2151.0</v>
      </c>
    </row>
    <row r="43">
      <c r="A43" s="104" t="s">
        <v>114</v>
      </c>
      <c r="B43" s="14" t="s">
        <v>115</v>
      </c>
      <c r="C43" s="105">
        <v>6900.0</v>
      </c>
      <c r="D43" s="105">
        <v>692.0</v>
      </c>
      <c r="E43" s="28">
        <f t="shared" si="2"/>
        <v>0.002149017214</v>
      </c>
      <c r="F43" s="28">
        <f t="shared" si="3"/>
        <v>0.0004450008527</v>
      </c>
      <c r="G43" s="105">
        <f t="shared" si="4"/>
        <v>2346.673589</v>
      </c>
      <c r="H43" s="105">
        <f t="shared" ref="H43:Q43" si="49">($C43*AI$4)+($D43*(AI$5+AI$6))*$AA43</f>
        <v>4238.218727</v>
      </c>
      <c r="I43" s="105">
        <f t="shared" si="49"/>
        <v>1476.272769</v>
      </c>
      <c r="J43" s="105">
        <f t="shared" si="49"/>
        <v>939.5527625</v>
      </c>
      <c r="K43" s="105">
        <f t="shared" si="49"/>
        <v>772.3390037</v>
      </c>
      <c r="L43" s="105">
        <f t="shared" si="49"/>
        <v>724.3963573</v>
      </c>
      <c r="M43" s="105">
        <f t="shared" si="49"/>
        <v>923.7656183</v>
      </c>
      <c r="N43" s="105">
        <f t="shared" si="49"/>
        <v>1123.134879</v>
      </c>
      <c r="O43" s="105">
        <f t="shared" si="49"/>
        <v>1450.544935</v>
      </c>
      <c r="P43" s="105">
        <f t="shared" si="49"/>
        <v>2010.650761</v>
      </c>
      <c r="Q43" s="105">
        <f t="shared" si="49"/>
        <v>2564.910132</v>
      </c>
      <c r="S43" s="105">
        <v>146.0</v>
      </c>
      <c r="T43" s="28"/>
      <c r="U43" s="106">
        <f>Feed!D43*1000</f>
        <v>0</v>
      </c>
      <c r="V43" s="106">
        <f>(('Meat Production'!C43*$AH$21)+('Meat Production'!D43*$AH$22))/1000</f>
        <v>5.75987289</v>
      </c>
      <c r="W43" s="106">
        <f>('Meat Production'!E43/1000)*$AH$23</f>
        <v>227.0286887</v>
      </c>
      <c r="X43" s="106">
        <f t="shared" si="6"/>
        <v>0</v>
      </c>
      <c r="Y43" s="106">
        <f t="shared" si="7"/>
        <v>23.068</v>
      </c>
      <c r="Z43" s="106">
        <f t="shared" si="8"/>
        <v>2346.673589</v>
      </c>
      <c r="AA43" s="107">
        <f t="shared" si="9"/>
        <v>0.3699619986</v>
      </c>
      <c r="AB43" s="113"/>
      <c r="AC43" s="118"/>
      <c r="AD43" s="113"/>
      <c r="AE43" s="113"/>
      <c r="AF43" s="113"/>
      <c r="AG43" s="113"/>
      <c r="AH43" s="119"/>
      <c r="AI43" s="119"/>
      <c r="AJ43" s="119"/>
      <c r="AK43" s="28"/>
      <c r="AL43" s="28"/>
      <c r="AM43" s="28"/>
      <c r="AN43" s="28"/>
      <c r="AO43" s="28"/>
      <c r="AP43" s="28"/>
      <c r="AQ43" s="28"/>
      <c r="AR43" s="28"/>
      <c r="AT43" s="113" t="s">
        <v>91</v>
      </c>
      <c r="AU43" s="117">
        <v>36795.0</v>
      </c>
    </row>
    <row r="44">
      <c r="A44" s="104" t="s">
        <v>116</v>
      </c>
      <c r="B44" s="14" t="s">
        <v>117</v>
      </c>
      <c r="C44" s="105">
        <v>1032.0</v>
      </c>
      <c r="D44" s="105">
        <v>190.0</v>
      </c>
      <c r="E44" s="28">
        <f t="shared" si="2"/>
        <v>0.0003214182268</v>
      </c>
      <c r="F44" s="28">
        <f t="shared" si="3"/>
        <v>0.000122182315</v>
      </c>
      <c r="G44" s="105">
        <f t="shared" si="4"/>
        <v>1546.335449</v>
      </c>
      <c r="H44" s="105">
        <f t="shared" ref="H44:Q44" si="50">($C44*AI$4)+($D44*(AI$5+AI$6))*$AA44</f>
        <v>782.2248913</v>
      </c>
      <c r="I44" s="105">
        <f t="shared" si="50"/>
        <v>276.7744485</v>
      </c>
      <c r="J44" s="105">
        <f t="shared" si="50"/>
        <v>171.3108782</v>
      </c>
      <c r="K44" s="105">
        <f t="shared" si="50"/>
        <v>149.1002856</v>
      </c>
      <c r="L44" s="105">
        <f t="shared" si="50"/>
        <v>150.3260419</v>
      </c>
      <c r="M44" s="105">
        <f t="shared" si="50"/>
        <v>208.1324442</v>
      </c>
      <c r="N44" s="105">
        <f t="shared" si="50"/>
        <v>265.9388466</v>
      </c>
      <c r="O44" s="105">
        <f t="shared" si="50"/>
        <v>356.889546</v>
      </c>
      <c r="P44" s="105">
        <f t="shared" si="50"/>
        <v>488.2409779</v>
      </c>
      <c r="Q44" s="105">
        <f t="shared" si="50"/>
        <v>613.1204444</v>
      </c>
      <c r="S44" s="105">
        <v>40.0</v>
      </c>
      <c r="T44" s="28"/>
      <c r="U44" s="106">
        <f>Feed!D44*1000</f>
        <v>40</v>
      </c>
      <c r="V44" s="106">
        <f>(('Meat Production'!C44*$AH$21)+('Meat Production'!D44*$AH$22))/1000</f>
        <v>34.65234084</v>
      </c>
      <c r="W44" s="106">
        <f>('Meat Production'!E44/1000)*$AH$23</f>
        <v>163.5594667</v>
      </c>
      <c r="X44" s="106">
        <f t="shared" si="6"/>
        <v>0</v>
      </c>
      <c r="Y44" s="106">
        <f t="shared" si="7"/>
        <v>16.07563342</v>
      </c>
      <c r="Z44" s="106">
        <f t="shared" si="8"/>
        <v>1546.335449</v>
      </c>
      <c r="AA44" s="107">
        <f t="shared" si="9"/>
        <v>1.4916028</v>
      </c>
      <c r="AB44" s="113"/>
      <c r="AC44" s="118"/>
      <c r="AD44" s="113"/>
      <c r="AE44" s="113"/>
      <c r="AF44" s="113"/>
      <c r="AG44" s="113"/>
      <c r="AH44" s="119"/>
      <c r="AI44" s="117"/>
      <c r="AJ44" s="117"/>
      <c r="AK44" s="28"/>
      <c r="AL44" s="28"/>
      <c r="AM44" s="28"/>
      <c r="AN44" s="28"/>
      <c r="AO44" s="28"/>
      <c r="AP44" s="28"/>
      <c r="AQ44" s="28"/>
      <c r="AR44" s="28"/>
      <c r="AT44" s="113" t="s">
        <v>482</v>
      </c>
      <c r="AU44" s="119">
        <v>0.0</v>
      </c>
    </row>
    <row r="45">
      <c r="A45" s="104" t="s">
        <v>118</v>
      </c>
      <c r="B45" s="14" t="s">
        <v>119</v>
      </c>
      <c r="C45" s="105">
        <v>21764.0</v>
      </c>
      <c r="D45" s="105">
        <v>17903.0</v>
      </c>
      <c r="E45" s="28">
        <f t="shared" si="2"/>
        <v>0.006778436325</v>
      </c>
      <c r="F45" s="28">
        <f t="shared" si="3"/>
        <v>0.0115127894</v>
      </c>
      <c r="G45" s="105">
        <f t="shared" si="4"/>
        <v>27379.81114</v>
      </c>
      <c r="H45" s="105">
        <f t="shared" ref="H45:Q45" si="51">($C45*AI$4)+($D45*(AI$5+AI$6))*$AA45</f>
        <v>21119.58668</v>
      </c>
      <c r="I45" s="105">
        <f t="shared" si="51"/>
        <v>7581.514744</v>
      </c>
      <c r="J45" s="105">
        <f t="shared" si="51"/>
        <v>4572.318041</v>
      </c>
      <c r="K45" s="105">
        <f t="shared" si="51"/>
        <v>4191.144463</v>
      </c>
      <c r="L45" s="105">
        <f t="shared" si="51"/>
        <v>4478.681264</v>
      </c>
      <c r="M45" s="105">
        <f t="shared" si="51"/>
        <v>6570.057814</v>
      </c>
      <c r="N45" s="105">
        <f t="shared" si="51"/>
        <v>8661.434364</v>
      </c>
      <c r="O45" s="105">
        <f t="shared" si="51"/>
        <v>11887.94029</v>
      </c>
      <c r="P45" s="105">
        <f t="shared" si="51"/>
        <v>16140.92097</v>
      </c>
      <c r="Q45" s="105">
        <f t="shared" si="51"/>
        <v>20082.95566</v>
      </c>
      <c r="S45" s="105">
        <v>4196.0</v>
      </c>
      <c r="T45" s="28"/>
      <c r="U45" s="106">
        <f>Feed!D45*1000</f>
        <v>2320</v>
      </c>
      <c r="V45" s="106">
        <f>(('Meat Production'!C45*$AH$21)+('Meat Production'!D45*$AH$22))/1000</f>
        <v>325.2490039</v>
      </c>
      <c r="W45" s="106">
        <f>('Meat Production'!E45/1000)*$AH$23</f>
        <v>4261.708771</v>
      </c>
      <c r="X45" s="106">
        <f t="shared" si="6"/>
        <v>0</v>
      </c>
      <c r="Y45" s="106">
        <f t="shared" si="7"/>
        <v>230.3417345</v>
      </c>
      <c r="Z45" s="106">
        <f t="shared" si="8"/>
        <v>27379.81114</v>
      </c>
      <c r="AA45" s="107">
        <f t="shared" si="9"/>
        <v>0.7605534835</v>
      </c>
      <c r="AB45" s="113"/>
      <c r="AC45" s="118"/>
      <c r="AD45" s="113"/>
      <c r="AE45" s="113"/>
      <c r="AF45" s="113"/>
      <c r="AG45" s="113"/>
      <c r="AH45" s="119"/>
      <c r="AI45" s="117"/>
      <c r="AJ45" s="117"/>
      <c r="AK45" s="28"/>
      <c r="AL45" s="28"/>
      <c r="AM45" s="28"/>
      <c r="AN45" s="28"/>
      <c r="AO45" s="28"/>
      <c r="AP45" s="28"/>
      <c r="AQ45" s="28"/>
      <c r="AR45" s="28"/>
      <c r="AT45" s="113" t="s">
        <v>483</v>
      </c>
      <c r="AU45" s="117">
        <v>36350.0</v>
      </c>
    </row>
    <row r="46">
      <c r="A46" s="104" t="s">
        <v>120</v>
      </c>
      <c r="B46" s="19" t="s">
        <v>121</v>
      </c>
      <c r="C46" s="105">
        <v>66141.0</v>
      </c>
      <c r="D46" s="105">
        <v>117497.0</v>
      </c>
      <c r="E46" s="28">
        <f t="shared" si="2"/>
        <v>0.02059973153</v>
      </c>
      <c r="F46" s="28">
        <f t="shared" si="3"/>
        <v>0.07555818669</v>
      </c>
      <c r="G46" s="105">
        <f t="shared" si="4"/>
        <v>771999.7645</v>
      </c>
      <c r="H46" s="105">
        <f t="shared" ref="H46:Q46" si="52">($C46*AI$4)+($D46*(AI$5+AI$6))*$AA46</f>
        <v>355370.672</v>
      </c>
      <c r="I46" s="105">
        <f t="shared" si="52"/>
        <v>132922.5775</v>
      </c>
      <c r="J46" s="105">
        <f t="shared" si="52"/>
        <v>74330.57308</v>
      </c>
      <c r="K46" s="105">
        <f t="shared" si="52"/>
        <v>78666.29716</v>
      </c>
      <c r="L46" s="105">
        <f t="shared" si="52"/>
        <v>96022.46665</v>
      </c>
      <c r="M46" s="105">
        <f t="shared" si="52"/>
        <v>157319.3211</v>
      </c>
      <c r="N46" s="105">
        <f t="shared" si="52"/>
        <v>218616.1756</v>
      </c>
      <c r="O46" s="105">
        <f t="shared" si="52"/>
        <v>310833.2697</v>
      </c>
      <c r="P46" s="105">
        <f t="shared" si="52"/>
        <v>417158.0584</v>
      </c>
      <c r="Q46" s="105">
        <f t="shared" si="52"/>
        <v>511549.6511</v>
      </c>
      <c r="S46" s="105">
        <v>173837.0</v>
      </c>
      <c r="T46" s="28"/>
      <c r="U46" s="106">
        <f>Feed!D46*1000</f>
        <v>199180</v>
      </c>
      <c r="V46" s="106">
        <f>(('Meat Production'!C46*$AH$21)+('Meat Production'!D46*$AH$22))/1000</f>
        <v>177488.452</v>
      </c>
      <c r="W46" s="106">
        <f>('Meat Production'!E46/1000)*$AH$23</f>
        <v>77102.95023</v>
      </c>
      <c r="X46" s="106">
        <f t="shared" si="6"/>
        <v>0</v>
      </c>
      <c r="Y46" s="106">
        <f t="shared" si="7"/>
        <v>5630.258599</v>
      </c>
      <c r="Z46" s="106">
        <f t="shared" si="8"/>
        <v>771999.7645</v>
      </c>
      <c r="AA46" s="107">
        <f t="shared" si="9"/>
        <v>4.447342775</v>
      </c>
      <c r="AB46" s="113"/>
      <c r="AC46" s="118"/>
      <c r="AD46" s="113"/>
      <c r="AE46" s="113"/>
      <c r="AF46" s="113"/>
      <c r="AG46" s="113"/>
      <c r="AH46" s="119"/>
      <c r="AI46" s="119"/>
      <c r="AJ46" s="119"/>
      <c r="AK46" s="28"/>
      <c r="AL46" s="28"/>
      <c r="AM46" s="28"/>
      <c r="AN46" s="28"/>
      <c r="AO46" s="28"/>
      <c r="AP46" s="28"/>
      <c r="AQ46" s="28"/>
      <c r="AR46" s="28"/>
      <c r="AT46" s="113" t="s">
        <v>93</v>
      </c>
      <c r="AU46" s="117">
        <v>6825.0</v>
      </c>
    </row>
    <row r="47">
      <c r="A47" s="104" t="s">
        <v>122</v>
      </c>
      <c r="B47" s="14" t="s">
        <v>123</v>
      </c>
      <c r="C47" s="105">
        <v>175.0</v>
      </c>
      <c r="D47" s="105">
        <v>250.0</v>
      </c>
      <c r="E47" s="28">
        <f t="shared" si="2"/>
        <v>0.00005450405977</v>
      </c>
      <c r="F47" s="28">
        <f t="shared" si="3"/>
        <v>0.000160766204</v>
      </c>
      <c r="G47" s="105">
        <f t="shared" si="4"/>
        <v>248.0166899</v>
      </c>
      <c r="H47" s="105">
        <f t="shared" ref="H47:Q47" si="53">($C47*AI$4)+($D47*(AI$5+AI$6))*$AA47</f>
        <v>197.9942787</v>
      </c>
      <c r="I47" s="105">
        <f t="shared" si="53"/>
        <v>71.59386065</v>
      </c>
      <c r="J47" s="105">
        <f t="shared" si="53"/>
        <v>42.61292473</v>
      </c>
      <c r="K47" s="105">
        <f t="shared" si="53"/>
        <v>40.07960406</v>
      </c>
      <c r="L47" s="105">
        <f t="shared" si="53"/>
        <v>43.98649138</v>
      </c>
      <c r="M47" s="105">
        <f t="shared" si="53"/>
        <v>66.11903814</v>
      </c>
      <c r="N47" s="105">
        <f t="shared" si="53"/>
        <v>88.2515849</v>
      </c>
      <c r="O47" s="105">
        <f t="shared" si="53"/>
        <v>122.1695831</v>
      </c>
      <c r="P47" s="105">
        <f t="shared" si="53"/>
        <v>165.4045017</v>
      </c>
      <c r="Q47" s="105">
        <f t="shared" si="53"/>
        <v>205.0759245</v>
      </c>
      <c r="S47" s="105">
        <v>11.0</v>
      </c>
      <c r="T47" s="28"/>
      <c r="U47" s="106">
        <f>Feed!D47*1000</f>
        <v>30</v>
      </c>
      <c r="V47" s="106">
        <f>(('Meat Production'!C47*$AH$21)+('Meat Production'!D47*$AH$22))/1000</f>
        <v>137.6543204</v>
      </c>
      <c r="W47" s="106">
        <f>('Meat Production'!E47/1000)*$AH$23</f>
        <v>24.67318027</v>
      </c>
      <c r="X47" s="106">
        <f t="shared" si="6"/>
        <v>0</v>
      </c>
      <c r="Y47" s="106">
        <f t="shared" si="7"/>
        <v>2.507</v>
      </c>
      <c r="Z47" s="106">
        <f t="shared" si="8"/>
        <v>248.0166899</v>
      </c>
      <c r="AA47" s="107">
        <f t="shared" si="9"/>
        <v>0.6241756596</v>
      </c>
      <c r="AB47" s="113"/>
      <c r="AC47" s="118"/>
      <c r="AD47" s="113"/>
      <c r="AE47" s="113"/>
      <c r="AF47" s="113"/>
      <c r="AG47" s="113"/>
      <c r="AH47" s="119"/>
      <c r="AI47" s="117"/>
      <c r="AJ47" s="117"/>
      <c r="AK47" s="28"/>
      <c r="AL47" s="28"/>
      <c r="AM47" s="28"/>
      <c r="AN47" s="28"/>
      <c r="AO47" s="28"/>
      <c r="AP47" s="28"/>
      <c r="AQ47" s="28"/>
      <c r="AR47" s="28"/>
      <c r="AT47" s="113" t="s">
        <v>484</v>
      </c>
      <c r="AU47" s="119">
        <v>13.0</v>
      </c>
    </row>
    <row r="48">
      <c r="A48" s="104" t="s">
        <v>124</v>
      </c>
      <c r="B48" s="14" t="s">
        <v>125</v>
      </c>
      <c r="C48" s="105">
        <v>1718.0</v>
      </c>
      <c r="D48" s="105">
        <v>495.0</v>
      </c>
      <c r="E48" s="28">
        <f t="shared" si="2"/>
        <v>0.0005350741411</v>
      </c>
      <c r="F48" s="28">
        <f t="shared" si="3"/>
        <v>0.0003183170839</v>
      </c>
      <c r="G48" s="105">
        <f t="shared" si="4"/>
        <v>0</v>
      </c>
      <c r="H48" s="105">
        <f t="shared" ref="H48:Q48" si="54">($C48*AI$4)+($D48*(AI$5+AI$6))*$AA48</f>
        <v>1016.679452</v>
      </c>
      <c r="I48" s="105">
        <f t="shared" si="54"/>
        <v>353.0136986</v>
      </c>
      <c r="J48" s="105">
        <f t="shared" si="54"/>
        <v>225.9287671</v>
      </c>
      <c r="K48" s="105">
        <f t="shared" si="54"/>
        <v>183.5671233</v>
      </c>
      <c r="L48" s="105">
        <f t="shared" si="54"/>
        <v>169.4465753</v>
      </c>
      <c r="M48" s="105">
        <f t="shared" si="54"/>
        <v>211.8082192</v>
      </c>
      <c r="N48" s="105">
        <f t="shared" si="54"/>
        <v>254.169863</v>
      </c>
      <c r="O48" s="105">
        <f t="shared" si="54"/>
        <v>324.7726027</v>
      </c>
      <c r="P48" s="105">
        <f t="shared" si="54"/>
        <v>451.8575342</v>
      </c>
      <c r="Q48" s="105">
        <f t="shared" si="54"/>
        <v>578.9424658</v>
      </c>
      <c r="S48" s="105">
        <v>14.0</v>
      </c>
      <c r="T48" s="28"/>
      <c r="U48" s="106">
        <f>Feed!D48*1000</f>
        <v>80</v>
      </c>
      <c r="V48" s="106">
        <f>(('Meat Production'!C48*$AH$21)+('Meat Production'!D48*$AH$22))/1000</f>
        <v>35.93639106</v>
      </c>
      <c r="W48" s="106">
        <f>('Meat Production'!E48/1000)*$AH$23</f>
        <v>9.684247862</v>
      </c>
      <c r="X48" s="106">
        <f t="shared" si="6"/>
        <v>34.37936108</v>
      </c>
      <c r="Y48" s="106">
        <f t="shared" si="7"/>
        <v>0</v>
      </c>
      <c r="Z48" s="106">
        <f t="shared" si="8"/>
        <v>0</v>
      </c>
      <c r="AA48" s="107">
        <f t="shared" si="9"/>
        <v>0</v>
      </c>
      <c r="AB48" s="113"/>
      <c r="AC48" s="118"/>
      <c r="AD48" s="113"/>
      <c r="AE48" s="113"/>
      <c r="AF48" s="113"/>
      <c r="AG48" s="113"/>
      <c r="AH48" s="119"/>
      <c r="AI48" s="117"/>
      <c r="AJ48" s="117"/>
      <c r="AK48" s="28"/>
      <c r="AL48" s="28"/>
      <c r="AM48" s="28"/>
      <c r="AN48" s="28"/>
      <c r="AO48" s="28"/>
      <c r="AP48" s="28"/>
      <c r="AQ48" s="28"/>
      <c r="AR48" s="28"/>
      <c r="AT48" s="113" t="s">
        <v>95</v>
      </c>
      <c r="AU48" s="119">
        <v>4.0</v>
      </c>
    </row>
    <row r="49">
      <c r="A49" s="104" t="s">
        <v>126</v>
      </c>
      <c r="B49" s="19" t="s">
        <v>127</v>
      </c>
      <c r="C49" s="105">
        <v>160.0</v>
      </c>
      <c r="D49" s="105">
        <v>445.0</v>
      </c>
      <c r="E49" s="28">
        <f t="shared" si="2"/>
        <v>0.00004983228322</v>
      </c>
      <c r="F49" s="28">
        <f t="shared" si="3"/>
        <v>0.0002861638431</v>
      </c>
      <c r="G49" s="105">
        <f t="shared" si="4"/>
        <v>505.057079</v>
      </c>
      <c r="H49" s="105">
        <f t="shared" ref="H49:Q49" si="55">($C49*AI$4)+($D49*(AI$5+AI$6))*$AA49</f>
        <v>327.792506</v>
      </c>
      <c r="I49" s="105">
        <f t="shared" si="55"/>
        <v>120.8418348</v>
      </c>
      <c r="J49" s="105">
        <f t="shared" si="55"/>
        <v>69.42191323</v>
      </c>
      <c r="K49" s="105">
        <f t="shared" si="55"/>
        <v>69.87496387</v>
      </c>
      <c r="L49" s="105">
        <f t="shared" si="55"/>
        <v>81.75466374</v>
      </c>
      <c r="M49" s="105">
        <f t="shared" si="55"/>
        <v>129.6824304</v>
      </c>
      <c r="N49" s="105">
        <f t="shared" si="55"/>
        <v>177.6101971</v>
      </c>
      <c r="O49" s="105">
        <f t="shared" si="55"/>
        <v>250.1593814</v>
      </c>
      <c r="P49" s="105">
        <f t="shared" si="55"/>
        <v>336.7653519</v>
      </c>
      <c r="Q49" s="105">
        <f t="shared" si="55"/>
        <v>414.5748102</v>
      </c>
      <c r="S49" s="105">
        <v>78.0</v>
      </c>
      <c r="T49" s="28"/>
      <c r="U49" s="106">
        <f>Feed!D49*1000</f>
        <v>10</v>
      </c>
      <c r="V49" s="106">
        <f>(('Meat Production'!C49*$AH$21)+('Meat Production'!D49*$AH$22))/1000</f>
        <v>9.907800659</v>
      </c>
      <c r="W49" s="106">
        <f>('Meat Production'!E49/1000)*$AH$23</f>
        <v>41.81744834</v>
      </c>
      <c r="X49" s="106">
        <f t="shared" si="6"/>
        <v>0</v>
      </c>
      <c r="Y49" s="106">
        <f t="shared" si="7"/>
        <v>4.239631781</v>
      </c>
      <c r="Z49" s="106">
        <f t="shared" si="8"/>
        <v>505.057079</v>
      </c>
      <c r="AA49" s="107">
        <f t="shared" si="9"/>
        <v>0.8656076872</v>
      </c>
      <c r="AB49" s="113"/>
      <c r="AC49" s="118"/>
      <c r="AD49" s="113"/>
      <c r="AE49" s="113"/>
      <c r="AF49" s="113"/>
      <c r="AG49" s="113"/>
      <c r="AH49" s="119"/>
      <c r="AI49" s="117"/>
      <c r="AJ49" s="117"/>
      <c r="AK49" s="28"/>
      <c r="AL49" s="28"/>
      <c r="AM49" s="28"/>
      <c r="AN49" s="28"/>
      <c r="AO49" s="28"/>
      <c r="AP49" s="28"/>
      <c r="AQ49" s="28"/>
      <c r="AR49" s="28"/>
      <c r="AT49" s="113" t="s">
        <v>99</v>
      </c>
      <c r="AU49" s="117">
        <v>1189.0</v>
      </c>
    </row>
    <row r="50">
      <c r="A50" s="104" t="s">
        <v>128</v>
      </c>
      <c r="B50" s="14" t="s">
        <v>129</v>
      </c>
      <c r="C50" s="105">
        <v>1940.0</v>
      </c>
      <c r="D50" s="105">
        <v>428.0</v>
      </c>
      <c r="E50" s="28">
        <f t="shared" si="2"/>
        <v>0.0006042164341</v>
      </c>
      <c r="F50" s="28">
        <f t="shared" si="3"/>
        <v>0.0002752317413</v>
      </c>
      <c r="G50" s="105">
        <f t="shared" si="4"/>
        <v>2657.551146</v>
      </c>
      <c r="H50" s="105">
        <f t="shared" ref="H50:Q50" si="56">($C50*AI$4)+($D50*(AI$5+AI$6))*$AA50</f>
        <v>1488.666861</v>
      </c>
      <c r="I50" s="105">
        <f t="shared" si="56"/>
        <v>527.1629922</v>
      </c>
      <c r="J50" s="105">
        <f t="shared" si="56"/>
        <v>325.816358</v>
      </c>
      <c r="K50" s="105">
        <f t="shared" si="56"/>
        <v>284.4073844</v>
      </c>
      <c r="L50" s="105">
        <f t="shared" si="56"/>
        <v>287.7421072</v>
      </c>
      <c r="M50" s="105">
        <f t="shared" si="56"/>
        <v>399.8441512</v>
      </c>
      <c r="N50" s="105">
        <f t="shared" si="56"/>
        <v>511.9461953</v>
      </c>
      <c r="O50" s="105">
        <f t="shared" si="56"/>
        <v>688.0718641</v>
      </c>
      <c r="P50" s="105">
        <f t="shared" si="56"/>
        <v>940.8316403</v>
      </c>
      <c r="Q50" s="105">
        <f t="shared" si="56"/>
        <v>1180.738131</v>
      </c>
      <c r="S50" s="105">
        <v>575.0</v>
      </c>
      <c r="T50" s="28"/>
      <c r="U50" s="106">
        <f>Feed!D50*1000</f>
        <v>210</v>
      </c>
      <c r="V50" s="106">
        <f>(('Meat Production'!C50*$AH$21)+('Meat Production'!D50*$AH$22))/1000</f>
        <v>206.5195629</v>
      </c>
      <c r="W50" s="106">
        <f>('Meat Production'!E50/1000)*$AH$23</f>
        <v>197.8184777</v>
      </c>
      <c r="X50" s="106">
        <f t="shared" si="6"/>
        <v>0</v>
      </c>
      <c r="Y50" s="106">
        <f t="shared" si="7"/>
        <v>19.74635868</v>
      </c>
      <c r="Z50" s="106">
        <f t="shared" si="8"/>
        <v>2657.551146</v>
      </c>
      <c r="AA50" s="107">
        <f t="shared" si="9"/>
        <v>1.315046138</v>
      </c>
      <c r="AB50" s="113"/>
      <c r="AC50" s="118"/>
      <c r="AD50" s="113"/>
      <c r="AE50" s="113"/>
      <c r="AF50" s="113"/>
      <c r="AG50" s="113"/>
      <c r="AH50" s="119"/>
      <c r="AI50" s="119"/>
      <c r="AJ50" s="119"/>
      <c r="AK50" s="28"/>
      <c r="AL50" s="28"/>
      <c r="AM50" s="28"/>
      <c r="AN50" s="28"/>
      <c r="AO50" s="28"/>
      <c r="AP50" s="28"/>
      <c r="AQ50" s="28"/>
      <c r="AR50" s="28"/>
      <c r="AT50" s="113" t="s">
        <v>101</v>
      </c>
      <c r="AU50" s="117">
        <v>34.0</v>
      </c>
    </row>
    <row r="51">
      <c r="A51" s="104" t="s">
        <v>130</v>
      </c>
      <c r="B51" s="14" t="s">
        <v>131</v>
      </c>
      <c r="C51" s="105">
        <v>7383.0</v>
      </c>
      <c r="D51" s="105">
        <v>5221.0</v>
      </c>
      <c r="E51" s="28">
        <f t="shared" si="2"/>
        <v>0.002299448419</v>
      </c>
      <c r="F51" s="28">
        <f t="shared" si="3"/>
        <v>0.003357441405</v>
      </c>
      <c r="G51" s="105">
        <f t="shared" si="4"/>
        <v>0</v>
      </c>
      <c r="H51" s="105">
        <f t="shared" ref="H51:Q51" si="57">($C51*AI$4)+($D51*(AI$5+AI$6))*$AA51</f>
        <v>4369.117808</v>
      </c>
      <c r="I51" s="105">
        <f t="shared" si="57"/>
        <v>1517.054795</v>
      </c>
      <c r="J51" s="105">
        <f t="shared" si="57"/>
        <v>970.9150685</v>
      </c>
      <c r="K51" s="105">
        <f t="shared" si="57"/>
        <v>788.8684932</v>
      </c>
      <c r="L51" s="105">
        <f t="shared" si="57"/>
        <v>728.1863014</v>
      </c>
      <c r="M51" s="105">
        <f t="shared" si="57"/>
        <v>910.2328767</v>
      </c>
      <c r="N51" s="105">
        <f t="shared" si="57"/>
        <v>1092.279452</v>
      </c>
      <c r="O51" s="105">
        <f t="shared" si="57"/>
        <v>1395.690411</v>
      </c>
      <c r="P51" s="105">
        <f t="shared" si="57"/>
        <v>1941.830137</v>
      </c>
      <c r="Q51" s="105">
        <f t="shared" si="57"/>
        <v>2487.969863</v>
      </c>
      <c r="S51" s="105">
        <v>46.0</v>
      </c>
      <c r="T51" s="28"/>
      <c r="U51" s="106">
        <f>Feed!D51*1000</f>
        <v>2710</v>
      </c>
      <c r="V51" s="106">
        <f>(('Meat Production'!C51*$AH$21)+('Meat Production'!D51*$AH$22))/1000</f>
        <v>458.4295697</v>
      </c>
      <c r="W51" s="106">
        <f>('Meat Production'!E51/1000)*$AH$23</f>
        <v>302.4260697</v>
      </c>
      <c r="X51" s="106">
        <f t="shared" si="6"/>
        <v>1949.144361</v>
      </c>
      <c r="Y51" s="106">
        <f t="shared" si="7"/>
        <v>0</v>
      </c>
      <c r="Z51" s="106">
        <f t="shared" si="8"/>
        <v>0</v>
      </c>
      <c r="AA51" s="107">
        <f t="shared" si="9"/>
        <v>0</v>
      </c>
      <c r="AB51" s="113"/>
      <c r="AC51" s="118"/>
      <c r="AD51" s="113"/>
      <c r="AE51" s="113"/>
      <c r="AF51" s="113"/>
      <c r="AG51" s="113"/>
      <c r="AH51" s="119"/>
      <c r="AI51" s="117"/>
      <c r="AJ51" s="117"/>
      <c r="AK51" s="28"/>
      <c r="AL51" s="28"/>
      <c r="AM51" s="28"/>
      <c r="AN51" s="28"/>
      <c r="AO51" s="28"/>
      <c r="AP51" s="28"/>
      <c r="AQ51" s="28"/>
      <c r="AR51" s="28"/>
      <c r="AT51" s="113" t="s">
        <v>485</v>
      </c>
      <c r="AU51" s="119">
        <v>615.0</v>
      </c>
    </row>
    <row r="52">
      <c r="A52" s="104" t="s">
        <v>132</v>
      </c>
      <c r="B52" s="14" t="s">
        <v>133</v>
      </c>
      <c r="C52" s="105">
        <v>1811.0</v>
      </c>
      <c r="D52" s="105">
        <v>2045.0</v>
      </c>
      <c r="E52" s="28">
        <f t="shared" si="2"/>
        <v>0.0005640391557</v>
      </c>
      <c r="F52" s="28">
        <f t="shared" si="3"/>
        <v>0.001315067549</v>
      </c>
      <c r="G52" s="105">
        <f t="shared" si="4"/>
        <v>21729.74948</v>
      </c>
      <c r="H52" s="105">
        <f t="shared" ref="H52:Q52" si="58">($C52*AI$4)+($D52*(AI$5+AI$6))*$AA52</f>
        <v>8624.642064</v>
      </c>
      <c r="I52" s="105">
        <f t="shared" si="58"/>
        <v>3222.284418</v>
      </c>
      <c r="J52" s="105">
        <f t="shared" si="58"/>
        <v>1805.747526</v>
      </c>
      <c r="K52" s="105">
        <f t="shared" si="58"/>
        <v>1903.600788</v>
      </c>
      <c r="L52" s="105">
        <f t="shared" si="58"/>
        <v>2316.240026</v>
      </c>
      <c r="M52" s="105">
        <f t="shared" si="58"/>
        <v>3785.975385</v>
      </c>
      <c r="N52" s="105">
        <f t="shared" si="58"/>
        <v>5255.710745</v>
      </c>
      <c r="O52" s="105">
        <f t="shared" si="58"/>
        <v>7467.75625</v>
      </c>
      <c r="P52" s="105">
        <f t="shared" si="58"/>
        <v>10024.35759</v>
      </c>
      <c r="Q52" s="105">
        <f t="shared" si="58"/>
        <v>12295.94283</v>
      </c>
      <c r="S52" s="105">
        <v>507.0</v>
      </c>
      <c r="T52" s="28"/>
      <c r="U52" s="106">
        <f>Feed!D52*1000</f>
        <v>1410</v>
      </c>
      <c r="V52" s="106">
        <f>(('Meat Production'!C52*$AH$21)+('Meat Production'!D52*$AH$22))/1000</f>
        <v>1403.182073</v>
      </c>
      <c r="W52" s="106">
        <f>('Meat Production'!E52/1000)*$AH$23</f>
        <v>2238.51783</v>
      </c>
      <c r="X52" s="106">
        <f t="shared" si="6"/>
        <v>0</v>
      </c>
      <c r="Y52" s="106">
        <f t="shared" si="7"/>
        <v>226.759242</v>
      </c>
      <c r="Z52" s="106">
        <f t="shared" si="8"/>
        <v>21729.74948</v>
      </c>
      <c r="AA52" s="107">
        <f t="shared" si="9"/>
        <v>6.103046863</v>
      </c>
      <c r="AB52" s="113"/>
      <c r="AC52" s="118"/>
      <c r="AD52" s="113"/>
      <c r="AE52" s="113"/>
      <c r="AF52" s="113"/>
      <c r="AG52" s="113"/>
      <c r="AH52" s="119"/>
      <c r="AI52" s="119"/>
      <c r="AJ52" s="119"/>
      <c r="AK52" s="28"/>
      <c r="AL52" s="28"/>
      <c r="AM52" s="28"/>
      <c r="AN52" s="28"/>
      <c r="AO52" s="28"/>
      <c r="AP52" s="28"/>
      <c r="AQ52" s="28"/>
      <c r="AR52" s="28"/>
      <c r="AT52" s="113" t="s">
        <v>103</v>
      </c>
      <c r="AU52" s="117">
        <v>517.0</v>
      </c>
    </row>
    <row r="53">
      <c r="A53" s="104" t="s">
        <v>134</v>
      </c>
      <c r="B53" s="14" t="s">
        <v>135</v>
      </c>
      <c r="C53" s="105">
        <v>10700.0</v>
      </c>
      <c r="D53" s="105">
        <v>3800.0</v>
      </c>
      <c r="E53" s="28">
        <f t="shared" si="2"/>
        <v>0.00333253394</v>
      </c>
      <c r="F53" s="28">
        <f t="shared" si="3"/>
        <v>0.002443646301</v>
      </c>
      <c r="G53" s="105">
        <f t="shared" si="4"/>
        <v>277.132297</v>
      </c>
      <c r="H53" s="105">
        <f t="shared" ref="H53:Q53" si="59">($C53*AI$4)+($D53*(AI$5+AI$6))*$AA53</f>
        <v>6382.592619</v>
      </c>
      <c r="I53" s="105">
        <f t="shared" si="59"/>
        <v>2217.701014</v>
      </c>
      <c r="J53" s="105">
        <f t="shared" si="59"/>
        <v>1417.61227</v>
      </c>
      <c r="K53" s="105">
        <f t="shared" si="59"/>
        <v>1154.730198</v>
      </c>
      <c r="L53" s="105">
        <f t="shared" si="59"/>
        <v>1069.645624</v>
      </c>
      <c r="M53" s="105">
        <f t="shared" si="59"/>
        <v>1343.016679</v>
      </c>
      <c r="N53" s="105">
        <f t="shared" si="59"/>
        <v>1616.387734</v>
      </c>
      <c r="O53" s="105">
        <f t="shared" si="59"/>
        <v>2070.416919</v>
      </c>
      <c r="P53" s="105">
        <f t="shared" si="59"/>
        <v>2878.134014</v>
      </c>
      <c r="Q53" s="105">
        <f t="shared" si="59"/>
        <v>3683.944021</v>
      </c>
      <c r="S53" s="105">
        <v>279.0</v>
      </c>
      <c r="T53" s="28"/>
      <c r="U53" s="106">
        <f>Feed!D53*1000</f>
        <v>1230</v>
      </c>
      <c r="V53" s="106">
        <f>(('Meat Production'!C53*$AH$21)+('Meat Production'!D53*$AH$22))/1000</f>
        <v>70.52780489</v>
      </c>
      <c r="W53" s="106">
        <f>('Meat Production'!E53/1000)*$AH$23</f>
        <v>1035.515759</v>
      </c>
      <c r="X53" s="106">
        <f t="shared" si="6"/>
        <v>123.9564357</v>
      </c>
      <c r="Y53" s="106">
        <f t="shared" si="7"/>
        <v>0</v>
      </c>
      <c r="Z53" s="106">
        <f t="shared" si="8"/>
        <v>277.132297</v>
      </c>
      <c r="AA53" s="107">
        <f t="shared" si="9"/>
        <v>0.02197645691</v>
      </c>
      <c r="AB53" s="113"/>
      <c r="AC53" s="118"/>
      <c r="AD53" s="113"/>
      <c r="AE53" s="113"/>
      <c r="AF53" s="113"/>
      <c r="AG53" s="113"/>
      <c r="AH53" s="119"/>
      <c r="AI53" s="119"/>
      <c r="AJ53" s="117"/>
      <c r="AK53" s="28"/>
      <c r="AL53" s="28"/>
      <c r="AM53" s="28"/>
      <c r="AN53" s="28"/>
      <c r="AO53" s="28"/>
      <c r="AP53" s="28"/>
      <c r="AQ53" s="28"/>
      <c r="AR53" s="28"/>
      <c r="AT53" s="113" t="s">
        <v>486</v>
      </c>
      <c r="AU53" s="119">
        <v>310.0</v>
      </c>
    </row>
    <row r="54">
      <c r="A54" s="104" t="s">
        <v>136</v>
      </c>
      <c r="B54" s="14" t="s">
        <v>137</v>
      </c>
      <c r="C54" s="105">
        <v>265.0</v>
      </c>
      <c r="D54" s="105">
        <v>550.0</v>
      </c>
      <c r="E54" s="28">
        <f t="shared" si="2"/>
        <v>0.00008253471909</v>
      </c>
      <c r="F54" s="28">
        <f t="shared" si="3"/>
        <v>0.0003536856488</v>
      </c>
      <c r="G54" s="105">
        <f t="shared" si="4"/>
        <v>734.1918673</v>
      </c>
      <c r="H54" s="105">
        <f t="shared" ref="H54:Q54" si="60">($C54*AI$4)+($D54*(AI$5+AI$6))*$AA54</f>
        <v>471.6901447</v>
      </c>
      <c r="I54" s="105">
        <f t="shared" si="60"/>
        <v>173.2702536</v>
      </c>
      <c r="J54" s="105">
        <f t="shared" si="60"/>
        <v>100.1993244</v>
      </c>
      <c r="K54" s="105">
        <f t="shared" si="60"/>
        <v>99.60598779</v>
      </c>
      <c r="L54" s="105">
        <f t="shared" si="60"/>
        <v>115.2506354</v>
      </c>
      <c r="M54" s="105">
        <f t="shared" si="60"/>
        <v>181.1939814</v>
      </c>
      <c r="N54" s="105">
        <f t="shared" si="60"/>
        <v>247.1373274</v>
      </c>
      <c r="O54" s="105">
        <f t="shared" si="60"/>
        <v>347.1413875</v>
      </c>
      <c r="P54" s="105">
        <f t="shared" si="60"/>
        <v>467.7395962</v>
      </c>
      <c r="Q54" s="105">
        <f t="shared" si="60"/>
        <v>576.455985</v>
      </c>
      <c r="S54" s="105">
        <v>41.0</v>
      </c>
      <c r="T54" s="28"/>
      <c r="U54" s="106">
        <f>Feed!D54*1000</f>
        <v>20</v>
      </c>
      <c r="V54" s="106">
        <f>(('Meat Production'!C54*$AH$21)+('Meat Production'!D54*$AH$22))/1000</f>
        <v>83.34343704</v>
      </c>
      <c r="W54" s="106">
        <f>('Meat Production'!E54/1000)*$AH$23</f>
        <v>71.74610458</v>
      </c>
      <c r="X54" s="106">
        <f t="shared" si="6"/>
        <v>0</v>
      </c>
      <c r="Y54" s="106">
        <f t="shared" si="7"/>
        <v>7.29</v>
      </c>
      <c r="Z54" s="106">
        <f t="shared" si="8"/>
        <v>734.1918673</v>
      </c>
      <c r="AA54" s="107">
        <f t="shared" si="9"/>
        <v>0.9459994397</v>
      </c>
      <c r="AB54" s="113"/>
      <c r="AC54" s="118"/>
      <c r="AD54" s="113"/>
      <c r="AE54" s="113"/>
      <c r="AF54" s="113"/>
      <c r="AG54" s="113"/>
      <c r="AH54" s="119"/>
      <c r="AI54" s="119"/>
      <c r="AJ54" s="119"/>
      <c r="AK54" s="28"/>
      <c r="AL54" s="28"/>
      <c r="AM54" s="28"/>
      <c r="AN54" s="28"/>
      <c r="AO54" s="28"/>
      <c r="AP54" s="28"/>
      <c r="AQ54" s="28"/>
      <c r="AR54" s="28"/>
      <c r="AT54" s="113" t="s">
        <v>487</v>
      </c>
      <c r="AU54" s="117">
        <v>3171.0</v>
      </c>
    </row>
    <row r="55">
      <c r="A55" s="104" t="s">
        <v>138</v>
      </c>
      <c r="B55" s="14" t="s">
        <v>139</v>
      </c>
      <c r="C55" s="105">
        <v>781.0</v>
      </c>
      <c r="D55" s="105">
        <v>460.0</v>
      </c>
      <c r="E55" s="28">
        <f t="shared" si="2"/>
        <v>0.0002432438325</v>
      </c>
      <c r="F55" s="28">
        <f t="shared" si="3"/>
        <v>0.0002958098154</v>
      </c>
      <c r="G55" s="105">
        <f t="shared" si="4"/>
        <v>40.2712888</v>
      </c>
      <c r="H55" s="105">
        <f t="shared" ref="H55:Q55" si="61">($C55*AI$4)+($D55*(AI$5+AI$6))*$AA55</f>
        <v>472.314757</v>
      </c>
      <c r="I55" s="105">
        <f t="shared" si="61"/>
        <v>164.3035785</v>
      </c>
      <c r="J55" s="105">
        <f t="shared" si="61"/>
        <v>104.8101189</v>
      </c>
      <c r="K55" s="105">
        <f t="shared" si="61"/>
        <v>85.74379093</v>
      </c>
      <c r="L55" s="105">
        <f t="shared" si="61"/>
        <v>79.89823181</v>
      </c>
      <c r="M55" s="105">
        <f t="shared" si="61"/>
        <v>101.0678293</v>
      </c>
      <c r="N55" s="105">
        <f t="shared" si="61"/>
        <v>122.2374267</v>
      </c>
      <c r="O55" s="105">
        <f t="shared" si="61"/>
        <v>157.201412</v>
      </c>
      <c r="P55" s="105">
        <f t="shared" si="61"/>
        <v>218.2245222</v>
      </c>
      <c r="Q55" s="105">
        <f t="shared" si="61"/>
        <v>278.8652197</v>
      </c>
      <c r="S55" s="105">
        <v>55.0</v>
      </c>
      <c r="T55" s="28"/>
      <c r="U55" s="106">
        <f>Feed!D55*1000</f>
        <v>290</v>
      </c>
      <c r="V55" s="106">
        <f>(('Meat Production'!C55*$AH$21)+('Meat Production'!D55*$AH$22))/1000</f>
        <v>222.5273592</v>
      </c>
      <c r="W55" s="106">
        <f>('Meat Production'!E55/1000)*$AH$23</f>
        <v>28.8067007</v>
      </c>
      <c r="X55" s="106">
        <f t="shared" si="6"/>
        <v>38.66594008</v>
      </c>
      <c r="Y55" s="106">
        <f t="shared" si="7"/>
        <v>0</v>
      </c>
      <c r="Z55" s="106">
        <f t="shared" si="8"/>
        <v>40.2712888</v>
      </c>
      <c r="AA55" s="107">
        <f t="shared" si="9"/>
        <v>0.03640365709</v>
      </c>
      <c r="AB55" s="113"/>
      <c r="AC55" s="118"/>
      <c r="AD55" s="113"/>
      <c r="AE55" s="113"/>
      <c r="AF55" s="113"/>
      <c r="AG55" s="113"/>
      <c r="AH55" s="119"/>
      <c r="AI55" s="117"/>
      <c r="AJ55" s="117"/>
      <c r="AK55" s="28"/>
      <c r="AL55" s="28"/>
      <c r="AM55" s="28"/>
      <c r="AN55" s="28"/>
      <c r="AO55" s="28"/>
      <c r="AP55" s="28"/>
      <c r="AQ55" s="28"/>
      <c r="AR55" s="28"/>
      <c r="AT55" s="113" t="s">
        <v>165</v>
      </c>
      <c r="AU55" s="117">
        <v>84.0</v>
      </c>
    </row>
    <row r="56">
      <c r="A56" s="104" t="s">
        <v>140</v>
      </c>
      <c r="B56" s="14" t="s">
        <v>141</v>
      </c>
      <c r="C56" s="105">
        <v>490.0</v>
      </c>
      <c r="D56" s="105">
        <v>1350.0</v>
      </c>
      <c r="E56" s="28">
        <f t="shared" si="2"/>
        <v>0.0001526113674</v>
      </c>
      <c r="F56" s="28">
        <f t="shared" si="3"/>
        <v>0.0008681375017</v>
      </c>
      <c r="G56" s="105">
        <f t="shared" si="4"/>
        <v>4617.180158</v>
      </c>
      <c r="H56" s="105">
        <f t="shared" ref="H56:Q56" si="62">($C56*AI$4)+($D56*(AI$5+AI$6))*$AA56</f>
        <v>2416.495219</v>
      </c>
      <c r="I56" s="105">
        <f t="shared" si="62"/>
        <v>903.146296</v>
      </c>
      <c r="J56" s="105">
        <f t="shared" si="62"/>
        <v>505.7921066</v>
      </c>
      <c r="K56" s="105">
        <f t="shared" si="62"/>
        <v>533.8329831</v>
      </c>
      <c r="L56" s="105">
        <f t="shared" si="62"/>
        <v>650.1747905</v>
      </c>
      <c r="M56" s="105">
        <f t="shared" si="62"/>
        <v>1063.487665</v>
      </c>
      <c r="N56" s="105">
        <f t="shared" si="62"/>
        <v>1476.800539</v>
      </c>
      <c r="O56" s="105">
        <f t="shared" si="62"/>
        <v>2098.783548</v>
      </c>
      <c r="P56" s="105">
        <f t="shared" si="62"/>
        <v>2817.122283</v>
      </c>
      <c r="Q56" s="105">
        <f t="shared" si="62"/>
        <v>3455.214882</v>
      </c>
      <c r="S56" s="105">
        <v>101.0</v>
      </c>
      <c r="T56" s="28"/>
      <c r="U56" s="106">
        <f>Feed!D56*1000</f>
        <v>160</v>
      </c>
      <c r="V56" s="106">
        <f>(('Meat Production'!C56*$AH$21)+('Meat Production'!D56*$AH$22))/1000</f>
        <v>195.4782622</v>
      </c>
      <c r="W56" s="106">
        <f>('Meat Production'!E56/1000)*$AH$23</f>
        <v>475.226907</v>
      </c>
      <c r="X56" s="106">
        <f t="shared" si="6"/>
        <v>0</v>
      </c>
      <c r="Y56" s="106">
        <f t="shared" si="7"/>
        <v>48.287</v>
      </c>
      <c r="Z56" s="106">
        <f t="shared" si="8"/>
        <v>4617.180158</v>
      </c>
      <c r="AA56" s="107">
        <f t="shared" si="9"/>
        <v>2.602920882</v>
      </c>
      <c r="AB56" s="113"/>
      <c r="AC56" s="118"/>
      <c r="AD56" s="113"/>
      <c r="AE56" s="113"/>
      <c r="AF56" s="113"/>
      <c r="AG56" s="113"/>
      <c r="AH56" s="119"/>
      <c r="AI56" s="119"/>
      <c r="AJ56" s="119"/>
      <c r="AK56" s="28"/>
      <c r="AL56" s="28"/>
      <c r="AM56" s="28"/>
      <c r="AN56" s="28"/>
      <c r="AO56" s="28"/>
      <c r="AP56" s="28"/>
      <c r="AQ56" s="28"/>
      <c r="AR56" s="28"/>
      <c r="AT56" s="113" t="s">
        <v>97</v>
      </c>
      <c r="AU56" s="117">
        <v>8.0</v>
      </c>
    </row>
    <row r="57">
      <c r="A57" s="104" t="s">
        <v>142</v>
      </c>
      <c r="B57" s="14" t="s">
        <v>143</v>
      </c>
      <c r="C57" s="105">
        <v>1915.0</v>
      </c>
      <c r="D57" s="105">
        <v>1596.0</v>
      </c>
      <c r="E57" s="28">
        <f t="shared" si="2"/>
        <v>0.0005964301398</v>
      </c>
      <c r="F57" s="28">
        <f t="shared" si="3"/>
        <v>0.001026331446</v>
      </c>
      <c r="G57" s="105">
        <f t="shared" si="4"/>
        <v>6878.893591</v>
      </c>
      <c r="H57" s="105">
        <f t="shared" ref="H57:Q57" si="63">($C57*AI$4)+($D57*(AI$5+AI$6))*$AA57</f>
        <v>3216.861383</v>
      </c>
      <c r="I57" s="105">
        <f t="shared" si="63"/>
        <v>1179.75772</v>
      </c>
      <c r="J57" s="105">
        <f t="shared" si="63"/>
        <v>684.2811296</v>
      </c>
      <c r="K57" s="105">
        <f t="shared" si="63"/>
        <v>676.37518</v>
      </c>
      <c r="L57" s="105">
        <f t="shared" si="63"/>
        <v>778.5751394</v>
      </c>
      <c r="M57" s="105">
        <f t="shared" si="63"/>
        <v>1218.926602</v>
      </c>
      <c r="N57" s="105">
        <f t="shared" si="63"/>
        <v>1659.278065</v>
      </c>
      <c r="O57" s="105">
        <f t="shared" si="63"/>
        <v>2327.675122</v>
      </c>
      <c r="P57" s="105">
        <f t="shared" si="63"/>
        <v>3137.65754</v>
      </c>
      <c r="Q57" s="105">
        <f t="shared" si="63"/>
        <v>3869.013502</v>
      </c>
      <c r="S57" s="105">
        <v>681.0</v>
      </c>
      <c r="T57" s="28"/>
      <c r="U57" s="106">
        <f>Feed!D57*1000</f>
        <v>650</v>
      </c>
      <c r="V57" s="106">
        <f>(('Meat Production'!C57*$AH$21)+('Meat Production'!D57*$AH$22))/1000</f>
        <v>946.4947337</v>
      </c>
      <c r="W57" s="106">
        <f>('Meat Production'!E57/1000)*$AH$23</f>
        <v>626.7302724</v>
      </c>
      <c r="X57" s="106">
        <f t="shared" si="6"/>
        <v>0</v>
      </c>
      <c r="Y57" s="106">
        <f t="shared" si="7"/>
        <v>63.681</v>
      </c>
      <c r="Z57" s="106">
        <f t="shared" si="8"/>
        <v>6878.893591</v>
      </c>
      <c r="AA57" s="107">
        <f t="shared" si="9"/>
        <v>2.157279532</v>
      </c>
      <c r="AB57" s="113"/>
      <c r="AC57" s="118"/>
      <c r="AD57" s="113"/>
      <c r="AE57" s="113"/>
      <c r="AF57" s="113"/>
      <c r="AG57" s="113"/>
      <c r="AH57" s="119"/>
      <c r="AI57" s="117"/>
      <c r="AJ57" s="117"/>
      <c r="AK57" s="28"/>
      <c r="AL57" s="28"/>
      <c r="AM57" s="28"/>
      <c r="AN57" s="28"/>
      <c r="AO57" s="28"/>
      <c r="AP57" s="28"/>
      <c r="AQ57" s="28"/>
      <c r="AR57" s="28"/>
      <c r="AT57" s="113" t="s">
        <v>488</v>
      </c>
      <c r="AU57" s="117">
        <v>5615.0</v>
      </c>
    </row>
    <row r="58">
      <c r="A58" s="104" t="s">
        <v>144</v>
      </c>
      <c r="B58" s="14" t="s">
        <v>145</v>
      </c>
      <c r="C58" s="105">
        <v>10261.0</v>
      </c>
      <c r="D58" s="105">
        <v>169317.0</v>
      </c>
      <c r="E58" s="28">
        <f t="shared" si="2"/>
        <v>0.003195806613</v>
      </c>
      <c r="F58" s="28">
        <f t="shared" si="3"/>
        <v>0.1088818055</v>
      </c>
      <c r="G58" s="105">
        <f t="shared" si="4"/>
        <v>247823.3067</v>
      </c>
      <c r="H58" s="105">
        <f t="shared" ref="H58:Q58" si="64">($C58*AI$4)+($D58*(AI$5+AI$6))*$AA58</f>
        <v>146648.4374</v>
      </c>
      <c r="I58" s="105">
        <f t="shared" si="64"/>
        <v>55156.03765</v>
      </c>
      <c r="J58" s="105">
        <f t="shared" si="64"/>
        <v>30525.57893</v>
      </c>
      <c r="K58" s="105">
        <f t="shared" si="64"/>
        <v>32924.94862</v>
      </c>
      <c r="L58" s="105">
        <f t="shared" si="64"/>
        <v>40797.75358</v>
      </c>
      <c r="M58" s="105">
        <f t="shared" si="64"/>
        <v>67574.57104</v>
      </c>
      <c r="N58" s="105">
        <f t="shared" si="64"/>
        <v>94351.38849</v>
      </c>
      <c r="O58" s="105">
        <f t="shared" si="64"/>
        <v>134558.7832</v>
      </c>
      <c r="P58" s="105">
        <f t="shared" si="64"/>
        <v>180408.2871</v>
      </c>
      <c r="Q58" s="105">
        <f t="shared" si="64"/>
        <v>220953.0297</v>
      </c>
      <c r="S58" s="105">
        <v>187631.0</v>
      </c>
      <c r="T58" s="28"/>
      <c r="U58" s="106">
        <f>Feed!D58*1000</f>
        <v>49610</v>
      </c>
      <c r="V58" s="106">
        <f>(('Meat Production'!C58*$AH$21)+('Meat Production'!D58*$AH$22))/1000</f>
        <v>18117.21301</v>
      </c>
      <c r="W58" s="106">
        <f>('Meat Production'!E58/1000)*$AH$23</f>
        <v>9020.729257</v>
      </c>
      <c r="X58" s="106">
        <f t="shared" si="6"/>
        <v>22472.05773</v>
      </c>
      <c r="Y58" s="106">
        <f t="shared" si="7"/>
        <v>0</v>
      </c>
      <c r="Z58" s="106">
        <f t="shared" si="8"/>
        <v>247823.3067</v>
      </c>
      <c r="AA58" s="107">
        <f t="shared" si="9"/>
        <v>1.371942424</v>
      </c>
      <c r="AB58" s="113"/>
      <c r="AC58" s="118"/>
      <c r="AD58" s="113"/>
      <c r="AE58" s="113"/>
      <c r="AF58" s="113"/>
      <c r="AG58" s="113"/>
      <c r="AH58" s="119"/>
      <c r="AI58" s="119"/>
      <c r="AJ58" s="119"/>
      <c r="AK58" s="28"/>
      <c r="AL58" s="28"/>
      <c r="AM58" s="28"/>
      <c r="AN58" s="28"/>
      <c r="AO58" s="28"/>
      <c r="AP58" s="28"/>
      <c r="AQ58" s="28"/>
      <c r="AR58" s="28"/>
      <c r="AT58" s="113" t="s">
        <v>105</v>
      </c>
      <c r="AU58" s="119">
        <v>15.0</v>
      </c>
    </row>
    <row r="59">
      <c r="A59" s="104" t="s">
        <v>146</v>
      </c>
      <c r="B59" s="14" t="s">
        <v>147</v>
      </c>
      <c r="C59" s="105">
        <v>11000.0</v>
      </c>
      <c r="D59" s="105">
        <v>51300.0</v>
      </c>
      <c r="E59" s="28">
        <f t="shared" si="2"/>
        <v>0.003425969471</v>
      </c>
      <c r="F59" s="28">
        <f t="shared" si="3"/>
        <v>0.03298922506</v>
      </c>
      <c r="G59" s="105">
        <f t="shared" si="4"/>
        <v>38198.62596</v>
      </c>
      <c r="H59" s="105">
        <f t="shared" ref="H59:Q59" si="65">($C59*AI$4)+($D59*(AI$5+AI$6))*$AA59</f>
        <v>25893.44377</v>
      </c>
      <c r="I59" s="105">
        <f t="shared" si="65"/>
        <v>9574.936136</v>
      </c>
      <c r="J59" s="105">
        <f t="shared" si="65"/>
        <v>5469.639532</v>
      </c>
      <c r="K59" s="105">
        <f t="shared" si="65"/>
        <v>5564.139764</v>
      </c>
      <c r="L59" s="105">
        <f t="shared" si="65"/>
        <v>6570.928129</v>
      </c>
      <c r="M59" s="105">
        <f t="shared" si="65"/>
        <v>10499.49209</v>
      </c>
      <c r="N59" s="105">
        <f t="shared" si="65"/>
        <v>14428.05605</v>
      </c>
      <c r="O59" s="105">
        <f t="shared" si="65"/>
        <v>20366.10746</v>
      </c>
      <c r="P59" s="105">
        <f t="shared" si="65"/>
        <v>27397.26893</v>
      </c>
      <c r="Q59" s="105">
        <f t="shared" si="65"/>
        <v>33696.96418</v>
      </c>
      <c r="S59" s="105">
        <v>1560.0</v>
      </c>
      <c r="T59" s="28"/>
      <c r="U59" s="106">
        <f>Feed!D59*1000</f>
        <v>19640</v>
      </c>
      <c r="V59" s="106">
        <f>(('Meat Production'!C59*$AH$21)+('Meat Production'!D59*$AH$22))/1000</f>
        <v>18385.96783</v>
      </c>
      <c r="W59" s="106">
        <f>('Meat Production'!E59/1000)*$AH$23</f>
        <v>5074.66398</v>
      </c>
      <c r="X59" s="106">
        <f t="shared" si="6"/>
        <v>0</v>
      </c>
      <c r="Y59" s="106">
        <f t="shared" si="7"/>
        <v>388.207918</v>
      </c>
      <c r="Z59" s="106">
        <f t="shared" si="8"/>
        <v>38198.62596</v>
      </c>
      <c r="AA59" s="107">
        <f t="shared" si="9"/>
        <v>0.6243778839</v>
      </c>
      <c r="AB59" s="113"/>
      <c r="AC59" s="118"/>
      <c r="AD59" s="113"/>
      <c r="AE59" s="113"/>
      <c r="AF59" s="113"/>
      <c r="AG59" s="113"/>
      <c r="AH59" s="119"/>
      <c r="AI59" s="117"/>
      <c r="AJ59" s="117"/>
      <c r="AK59" s="28"/>
      <c r="AL59" s="28"/>
      <c r="AM59" s="28"/>
      <c r="AN59" s="28"/>
      <c r="AO59" s="28"/>
      <c r="AP59" s="28"/>
      <c r="AQ59" s="28"/>
      <c r="AR59" s="28"/>
      <c r="AT59" s="113" t="s">
        <v>489</v>
      </c>
      <c r="AU59" s="119">
        <v>7.0</v>
      </c>
    </row>
    <row r="60">
      <c r="A60" s="104" t="s">
        <v>148</v>
      </c>
      <c r="B60" s="19" t="s">
        <v>149</v>
      </c>
      <c r="C60" s="105">
        <v>29477.0</v>
      </c>
      <c r="D60" s="105">
        <v>17536.0</v>
      </c>
      <c r="E60" s="28">
        <f t="shared" si="2"/>
        <v>0.009180663828</v>
      </c>
      <c r="F60" s="28">
        <f t="shared" si="3"/>
        <v>0.01127678461</v>
      </c>
      <c r="G60" s="105">
        <f t="shared" si="4"/>
        <v>8789.170478</v>
      </c>
      <c r="H60" s="105">
        <f t="shared" ref="H60:Q60" si="66">($C60*AI$4)+($D60*(AI$5+AI$6))*$AA60</f>
        <v>19668.4084</v>
      </c>
      <c r="I60" s="105">
        <f t="shared" si="66"/>
        <v>6896.346154</v>
      </c>
      <c r="J60" s="105">
        <f t="shared" si="66"/>
        <v>4338.112987</v>
      </c>
      <c r="K60" s="105">
        <f t="shared" si="66"/>
        <v>3653.254268</v>
      </c>
      <c r="L60" s="105">
        <f t="shared" si="66"/>
        <v>3536.891807</v>
      </c>
      <c r="M60" s="105">
        <f t="shared" si="66"/>
        <v>4683.436117</v>
      </c>
      <c r="N60" s="105">
        <f t="shared" si="66"/>
        <v>5829.980427</v>
      </c>
      <c r="O60" s="105">
        <f t="shared" si="66"/>
        <v>7670.935248</v>
      </c>
      <c r="P60" s="105">
        <f t="shared" si="66"/>
        <v>10564.93975</v>
      </c>
      <c r="Q60" s="105">
        <f t="shared" si="66"/>
        <v>13375.00142</v>
      </c>
      <c r="S60" s="105">
        <v>7531.0</v>
      </c>
      <c r="T60" s="28"/>
      <c r="U60" s="106">
        <f>Feed!D60*1000</f>
        <v>17530</v>
      </c>
      <c r="V60" s="106">
        <f>(('Meat Production'!C60*$AH$21)+('Meat Production'!D60*$AH$22))/1000</f>
        <v>10299.79913</v>
      </c>
      <c r="W60" s="106">
        <f>('Meat Production'!E60/1000)*$AH$23</f>
        <v>5180.964347</v>
      </c>
      <c r="X60" s="106">
        <f t="shared" si="6"/>
        <v>2049.23652</v>
      </c>
      <c r="Y60" s="106">
        <f t="shared" si="7"/>
        <v>0</v>
      </c>
      <c r="Z60" s="106">
        <f t="shared" si="8"/>
        <v>8789.170478</v>
      </c>
      <c r="AA60" s="107">
        <f t="shared" si="9"/>
        <v>0.2096156469</v>
      </c>
      <c r="AB60" s="113"/>
      <c r="AC60" s="118"/>
      <c r="AD60" s="113"/>
      <c r="AE60" s="113"/>
      <c r="AF60" s="113"/>
      <c r="AG60" s="113"/>
      <c r="AH60" s="119"/>
      <c r="AI60" s="117"/>
      <c r="AJ60" s="117"/>
      <c r="AK60" s="28"/>
      <c r="AL60" s="28"/>
      <c r="AM60" s="28"/>
      <c r="AN60" s="28"/>
      <c r="AO60" s="28"/>
      <c r="AP60" s="28"/>
      <c r="AQ60" s="28"/>
      <c r="AR60" s="28"/>
      <c r="AT60" s="113" t="s">
        <v>107</v>
      </c>
      <c r="AU60" s="117">
        <v>917.0</v>
      </c>
    </row>
    <row r="61">
      <c r="A61" s="104" t="s">
        <v>150</v>
      </c>
      <c r="B61" s="14" t="s">
        <v>151</v>
      </c>
      <c r="C61" s="105">
        <v>4000.0</v>
      </c>
      <c r="D61" s="105">
        <v>5250.0</v>
      </c>
      <c r="E61" s="28">
        <f t="shared" si="2"/>
        <v>0.001245807081</v>
      </c>
      <c r="F61" s="28">
        <f t="shared" si="3"/>
        <v>0.003376090284</v>
      </c>
      <c r="G61" s="105">
        <f t="shared" si="4"/>
        <v>11.15327948</v>
      </c>
      <c r="H61" s="105">
        <f t="shared" ref="H61:Q61" si="67">($C61*AI$4)+($D61*(AI$5+AI$6))*$AA61</f>
        <v>2371.238909</v>
      </c>
      <c r="I61" s="105">
        <f t="shared" si="67"/>
        <v>823.4708728</v>
      </c>
      <c r="J61" s="105">
        <f t="shared" si="67"/>
        <v>526.8815828</v>
      </c>
      <c r="K61" s="105">
        <f t="shared" si="67"/>
        <v>428.329099</v>
      </c>
      <c r="L61" s="105">
        <f t="shared" si="67"/>
        <v>395.6853464</v>
      </c>
      <c r="M61" s="105">
        <f t="shared" si="67"/>
        <v>495.0920157</v>
      </c>
      <c r="N61" s="105">
        <f t="shared" si="67"/>
        <v>594.4986849</v>
      </c>
      <c r="O61" s="105">
        <f t="shared" si="67"/>
        <v>760.047045</v>
      </c>
      <c r="P61" s="105">
        <f t="shared" si="67"/>
        <v>1057.257561</v>
      </c>
      <c r="Q61" s="105">
        <f t="shared" si="67"/>
        <v>1354.31277</v>
      </c>
      <c r="S61" s="105">
        <v>397.0</v>
      </c>
      <c r="T61" s="28"/>
      <c r="U61" s="106">
        <f>Feed!D61*1000</f>
        <v>1610</v>
      </c>
      <c r="V61" s="106">
        <f>(('Meat Production'!C61*$AH$21)+('Meat Production'!D61*$AH$22))/1000</f>
        <v>726.5933449</v>
      </c>
      <c r="W61" s="106">
        <f>('Meat Production'!E61/1000)*$AH$23</f>
        <v>327.3157677</v>
      </c>
      <c r="X61" s="106">
        <f t="shared" si="6"/>
        <v>556.0908874</v>
      </c>
      <c r="Y61" s="106">
        <f t="shared" si="7"/>
        <v>0</v>
      </c>
      <c r="Z61" s="106">
        <f t="shared" si="8"/>
        <v>11.15327948</v>
      </c>
      <c r="AA61" s="107">
        <f t="shared" si="9"/>
        <v>0.00129539082</v>
      </c>
      <c r="AB61" s="113"/>
      <c r="AC61" s="118"/>
      <c r="AD61" s="113"/>
      <c r="AE61" s="113"/>
      <c r="AF61" s="113"/>
      <c r="AG61" s="113"/>
      <c r="AH61" s="119"/>
      <c r="AI61" s="119"/>
      <c r="AJ61" s="119"/>
      <c r="AK61" s="28"/>
      <c r="AL61" s="28"/>
      <c r="AM61" s="28"/>
      <c r="AN61" s="28"/>
      <c r="AO61" s="28"/>
      <c r="AP61" s="28"/>
      <c r="AQ61" s="28"/>
      <c r="AR61" s="28"/>
      <c r="AT61" s="113" t="s">
        <v>109</v>
      </c>
      <c r="AU61" s="117">
        <v>1858.0</v>
      </c>
    </row>
    <row r="62">
      <c r="A62" s="104" t="s">
        <v>152</v>
      </c>
      <c r="B62" s="14" t="s">
        <v>153</v>
      </c>
      <c r="C62" s="105">
        <v>160.0</v>
      </c>
      <c r="D62" s="105">
        <v>478.0</v>
      </c>
      <c r="E62" s="28">
        <f t="shared" si="2"/>
        <v>0.00004983228322</v>
      </c>
      <c r="F62" s="28">
        <f t="shared" si="3"/>
        <v>0.0003073849821</v>
      </c>
      <c r="G62" s="105">
        <f t="shared" si="4"/>
        <v>15002.38448</v>
      </c>
      <c r="H62" s="105">
        <f t="shared" ref="H62:Q62" si="68">($C62*AI$4)+($D62*(AI$5+AI$6))*$AA62</f>
        <v>7127.805477</v>
      </c>
      <c r="I62" s="105">
        <f t="shared" si="68"/>
        <v>2686.884465</v>
      </c>
      <c r="J62" s="105">
        <f t="shared" si="68"/>
        <v>1480.74536</v>
      </c>
      <c r="K62" s="105">
        <f t="shared" si="68"/>
        <v>1609.500542</v>
      </c>
      <c r="L62" s="105">
        <f t="shared" si="68"/>
        <v>2006.286637</v>
      </c>
      <c r="M62" s="105">
        <f t="shared" si="68"/>
        <v>3337.235719</v>
      </c>
      <c r="N62" s="105">
        <f t="shared" si="68"/>
        <v>4668.1848</v>
      </c>
      <c r="O62" s="105">
        <f t="shared" si="68"/>
        <v>6665.265958</v>
      </c>
      <c r="P62" s="105">
        <f t="shared" si="68"/>
        <v>8933.008164</v>
      </c>
      <c r="Q62" s="105">
        <f t="shared" si="68"/>
        <v>10935.3496</v>
      </c>
      <c r="S62" s="105">
        <v>1584.0</v>
      </c>
      <c r="T62" s="28"/>
      <c r="U62" s="106">
        <f>Feed!D62*1000</f>
        <v>2840</v>
      </c>
      <c r="V62" s="106">
        <f>(('Meat Production'!C62*$AH$21)+('Meat Production'!D62*$AH$22))/1000</f>
        <v>2756.826436</v>
      </c>
      <c r="W62" s="106">
        <f>('Meat Production'!E62/1000)*$AH$23</f>
        <v>1434.892567</v>
      </c>
      <c r="X62" s="106">
        <f t="shared" si="6"/>
        <v>0</v>
      </c>
      <c r="Y62" s="106">
        <f t="shared" si="7"/>
        <v>137.3458753</v>
      </c>
      <c r="Z62" s="106">
        <f t="shared" si="8"/>
        <v>15002.38448</v>
      </c>
      <c r="AA62" s="107">
        <f t="shared" si="9"/>
        <v>24.31335519</v>
      </c>
      <c r="AB62" s="113"/>
      <c r="AC62" s="118"/>
      <c r="AD62" s="113"/>
      <c r="AE62" s="113"/>
      <c r="AF62" s="113"/>
      <c r="AG62" s="113"/>
      <c r="AH62" s="119"/>
      <c r="AI62" s="119"/>
      <c r="AJ62" s="119"/>
      <c r="AK62" s="28"/>
      <c r="AL62" s="28"/>
      <c r="AM62" s="28"/>
      <c r="AN62" s="28"/>
      <c r="AO62" s="28"/>
      <c r="AP62" s="28"/>
      <c r="AQ62" s="28"/>
      <c r="AR62" s="28"/>
      <c r="AT62" s="113" t="s">
        <v>113</v>
      </c>
      <c r="AU62" s="119">
        <v>357.0</v>
      </c>
    </row>
    <row r="63">
      <c r="A63" s="104" t="s">
        <v>154</v>
      </c>
      <c r="B63" s="14" t="s">
        <v>155</v>
      </c>
      <c r="C63" s="105">
        <v>229.0</v>
      </c>
      <c r="D63" s="105">
        <v>215.0</v>
      </c>
      <c r="E63" s="28">
        <f t="shared" si="2"/>
        <v>0.00007132245536</v>
      </c>
      <c r="F63" s="28">
        <f t="shared" si="3"/>
        <v>0.0001382589354</v>
      </c>
      <c r="G63" s="105">
        <f t="shared" si="4"/>
        <v>950.9279281</v>
      </c>
      <c r="H63" s="105">
        <f t="shared" ref="H63:Q63" si="69">($C63*AI$4)+($D63*(AI$5+AI$6))*$AA63</f>
        <v>440.3551871</v>
      </c>
      <c r="I63" s="105">
        <f t="shared" si="69"/>
        <v>162.0877677</v>
      </c>
      <c r="J63" s="105">
        <f t="shared" si="69"/>
        <v>93.38320374</v>
      </c>
      <c r="K63" s="105">
        <f t="shared" si="69"/>
        <v>93.48827706</v>
      </c>
      <c r="L63" s="105">
        <f t="shared" si="69"/>
        <v>108.8610313</v>
      </c>
      <c r="M63" s="105">
        <f t="shared" si="69"/>
        <v>172.0240932</v>
      </c>
      <c r="N63" s="105">
        <f t="shared" si="69"/>
        <v>235.1871551</v>
      </c>
      <c r="O63" s="105">
        <f t="shared" si="69"/>
        <v>330.8728439</v>
      </c>
      <c r="P63" s="105">
        <f t="shared" si="69"/>
        <v>445.5905971</v>
      </c>
      <c r="Q63" s="105">
        <f t="shared" si="69"/>
        <v>548.805053</v>
      </c>
      <c r="S63" s="105">
        <v>202.0</v>
      </c>
      <c r="T63" s="28"/>
      <c r="U63" s="106">
        <f>Feed!D63*1000</f>
        <v>300</v>
      </c>
      <c r="V63" s="106">
        <f>(('Meat Production'!C63*$AH$21)+('Meat Production'!D63*$AH$22))/1000</f>
        <v>612.7636046</v>
      </c>
      <c r="W63" s="106">
        <f>('Meat Production'!E63/1000)*$AH$23</f>
        <v>70.11237984</v>
      </c>
      <c r="X63" s="106">
        <f t="shared" si="6"/>
        <v>0</v>
      </c>
      <c r="Y63" s="106">
        <f t="shared" si="7"/>
        <v>7.124</v>
      </c>
      <c r="Z63" s="106">
        <f t="shared" si="8"/>
        <v>950.9279281</v>
      </c>
      <c r="AA63" s="107">
        <f t="shared" si="9"/>
        <v>2.342903974</v>
      </c>
      <c r="AB63" s="113"/>
      <c r="AC63" s="118"/>
      <c r="AD63" s="113"/>
      <c r="AE63" s="113"/>
      <c r="AF63" s="113"/>
      <c r="AG63" s="113"/>
      <c r="AH63" s="119"/>
      <c r="AI63" s="117"/>
      <c r="AJ63" s="117"/>
      <c r="AK63" s="28"/>
      <c r="AL63" s="28"/>
      <c r="AM63" s="28"/>
      <c r="AN63" s="28"/>
      <c r="AO63" s="28"/>
      <c r="AP63" s="28"/>
      <c r="AQ63" s="28"/>
      <c r="AR63" s="28"/>
      <c r="AT63" s="113" t="s">
        <v>490</v>
      </c>
      <c r="AU63" s="119">
        <v>0.0</v>
      </c>
    </row>
    <row r="64">
      <c r="A64" s="104" t="s">
        <v>156</v>
      </c>
      <c r="B64" s="14" t="s">
        <v>157</v>
      </c>
      <c r="C64" s="105">
        <v>962.0</v>
      </c>
      <c r="D64" s="105">
        <v>4397.0</v>
      </c>
      <c r="E64" s="28">
        <f t="shared" si="2"/>
        <v>0.0002996166029</v>
      </c>
      <c r="F64" s="28">
        <f t="shared" si="3"/>
        <v>0.002827555996</v>
      </c>
      <c r="G64" s="105">
        <f t="shared" si="4"/>
        <v>52614.04328</v>
      </c>
      <c r="H64" s="105">
        <f t="shared" ref="H64:Q64" si="70">($C64*AI$4)+($D64*(AI$5+AI$6))*$AA64</f>
        <v>27188.69173</v>
      </c>
      <c r="I64" s="105">
        <f t="shared" si="70"/>
        <v>10242.7273</v>
      </c>
      <c r="J64" s="105">
        <f t="shared" si="70"/>
        <v>5651.290425</v>
      </c>
      <c r="K64" s="105">
        <f t="shared" si="70"/>
        <v>6129.822681</v>
      </c>
      <c r="L64" s="105">
        <f t="shared" si="70"/>
        <v>7628.674241</v>
      </c>
      <c r="M64" s="105">
        <f t="shared" si="70"/>
        <v>12674.92282</v>
      </c>
      <c r="N64" s="105">
        <f t="shared" si="70"/>
        <v>17721.1714</v>
      </c>
      <c r="O64" s="105">
        <f t="shared" si="70"/>
        <v>25294.4977</v>
      </c>
      <c r="P64" s="105">
        <f t="shared" si="70"/>
        <v>33903.957</v>
      </c>
      <c r="Q64" s="105">
        <f t="shared" si="70"/>
        <v>41508.91069</v>
      </c>
      <c r="S64" s="105">
        <v>7316.0</v>
      </c>
      <c r="T64" s="28"/>
      <c r="U64" s="106">
        <f>Feed!D64*1000</f>
        <v>17490</v>
      </c>
      <c r="V64" s="106">
        <f>(('Meat Production'!C64*$AH$21)+('Meat Production'!D64*$AH$22))/1000</f>
        <v>17261.69514</v>
      </c>
      <c r="W64" s="106">
        <f>('Meat Production'!E64/1000)*$AH$23</f>
        <v>4699.054915</v>
      </c>
      <c r="X64" s="106">
        <f t="shared" si="6"/>
        <v>0</v>
      </c>
      <c r="Y64" s="106">
        <f t="shared" si="7"/>
        <v>454.2653302</v>
      </c>
      <c r="Z64" s="106">
        <f t="shared" si="8"/>
        <v>52614.04328</v>
      </c>
      <c r="AA64" s="107">
        <f t="shared" si="9"/>
        <v>10.00383462</v>
      </c>
      <c r="AB64" s="113"/>
      <c r="AC64" s="118"/>
      <c r="AD64" s="113"/>
      <c r="AE64" s="113"/>
      <c r="AF64" s="113"/>
      <c r="AG64" s="113"/>
      <c r="AH64" s="119"/>
      <c r="AI64" s="119"/>
      <c r="AJ64" s="119"/>
      <c r="AK64" s="28"/>
      <c r="AL64" s="28"/>
      <c r="AM64" s="28"/>
      <c r="AN64" s="28"/>
      <c r="AO64" s="28"/>
      <c r="AP64" s="28"/>
      <c r="AQ64" s="28"/>
      <c r="AR64" s="28"/>
      <c r="AT64" s="113" t="s">
        <v>115</v>
      </c>
      <c r="AU64" s="119">
        <v>146.0</v>
      </c>
    </row>
    <row r="65">
      <c r="A65" s="104" t="s">
        <v>158</v>
      </c>
      <c r="B65" s="14" t="s">
        <v>159</v>
      </c>
      <c r="C65" s="105">
        <v>742.0</v>
      </c>
      <c r="D65" s="105">
        <v>288.0</v>
      </c>
      <c r="E65" s="28">
        <f t="shared" si="2"/>
        <v>0.0002310972134</v>
      </c>
      <c r="F65" s="28">
        <f t="shared" si="3"/>
        <v>0.000185202667</v>
      </c>
      <c r="G65" s="105">
        <f t="shared" si="4"/>
        <v>548.7278571</v>
      </c>
      <c r="H65" s="105">
        <f t="shared" ref="H65:Q65" si="71">($C65*AI$4)+($D65*(AI$5+AI$6))*$AA65</f>
        <v>545.436521</v>
      </c>
      <c r="I65" s="105">
        <f t="shared" si="71"/>
        <v>192.5922256</v>
      </c>
      <c r="J65" s="105">
        <f t="shared" si="71"/>
        <v>119.6476419</v>
      </c>
      <c r="K65" s="105">
        <f t="shared" si="71"/>
        <v>103.3580751</v>
      </c>
      <c r="L65" s="105">
        <f t="shared" si="71"/>
        <v>103.2784158</v>
      </c>
      <c r="M65" s="105">
        <f t="shared" si="71"/>
        <v>141.6375422</v>
      </c>
      <c r="N65" s="105">
        <f t="shared" si="71"/>
        <v>179.9966687</v>
      </c>
      <c r="O65" s="105">
        <f t="shared" si="71"/>
        <v>240.5846735</v>
      </c>
      <c r="P65" s="105">
        <f t="shared" si="71"/>
        <v>329.5798461</v>
      </c>
      <c r="Q65" s="105">
        <f t="shared" si="71"/>
        <v>414.5623714</v>
      </c>
      <c r="S65" s="105">
        <v>457.0</v>
      </c>
      <c r="T65" s="28"/>
      <c r="U65" s="106">
        <f>Feed!D65*1000</f>
        <v>1340</v>
      </c>
      <c r="V65" s="106">
        <f>(('Meat Production'!C65*$AH$21)+('Meat Production'!D65*$AH$22))/1000</f>
        <v>928.4209619</v>
      </c>
      <c r="W65" s="106">
        <f>('Meat Production'!E65/1000)*$AH$23</f>
        <v>302.4654365</v>
      </c>
      <c r="X65" s="106">
        <f t="shared" si="6"/>
        <v>109.1136016</v>
      </c>
      <c r="Y65" s="106">
        <f t="shared" si="7"/>
        <v>0</v>
      </c>
      <c r="Z65" s="106">
        <f t="shared" si="8"/>
        <v>548.7278571</v>
      </c>
      <c r="AA65" s="107">
        <f t="shared" si="9"/>
        <v>0.6101113373</v>
      </c>
      <c r="AB65" s="113"/>
      <c r="AC65" s="118"/>
      <c r="AD65" s="113"/>
      <c r="AE65" s="113"/>
      <c r="AF65" s="113"/>
      <c r="AG65" s="113"/>
      <c r="AH65" s="119"/>
      <c r="AI65" s="117"/>
      <c r="AJ65" s="117"/>
      <c r="AK65" s="28"/>
      <c r="AL65" s="28"/>
      <c r="AM65" s="28"/>
      <c r="AN65" s="28"/>
      <c r="AO65" s="28"/>
      <c r="AP65" s="28"/>
      <c r="AQ65" s="28"/>
      <c r="AR65" s="28"/>
      <c r="AT65" s="113" t="s">
        <v>491</v>
      </c>
      <c r="AU65" s="119">
        <v>822.0</v>
      </c>
    </row>
    <row r="66">
      <c r="A66" s="104" t="s">
        <v>160</v>
      </c>
      <c r="B66" s="14" t="s">
        <v>161</v>
      </c>
      <c r="C66" s="105">
        <v>184464.0</v>
      </c>
      <c r="D66" s="105">
        <v>29989.0</v>
      </c>
      <c r="E66" s="28">
        <f t="shared" si="2"/>
        <v>0.05745163933</v>
      </c>
      <c r="F66" s="28">
        <f t="shared" si="3"/>
        <v>0.01928487077</v>
      </c>
      <c r="G66" s="105">
        <f t="shared" si="4"/>
        <v>29834.05095</v>
      </c>
      <c r="H66" s="105">
        <f t="shared" ref="H66:Q66" si="72">($C66*AI$4)+($D66*(AI$5+AI$6))*$AA66</f>
        <v>112149.3129</v>
      </c>
      <c r="I66" s="105">
        <f t="shared" si="72"/>
        <v>39030.75235</v>
      </c>
      <c r="J66" s="105">
        <f t="shared" si="72"/>
        <v>24878.23434</v>
      </c>
      <c r="K66" s="105">
        <f t="shared" si="72"/>
        <v>20386.16648</v>
      </c>
      <c r="L66" s="105">
        <f t="shared" si="72"/>
        <v>19039.10262</v>
      </c>
      <c r="M66" s="105">
        <f t="shared" si="72"/>
        <v>24151.12536</v>
      </c>
      <c r="N66" s="105">
        <f t="shared" si="72"/>
        <v>29263.14811</v>
      </c>
      <c r="O66" s="105">
        <f t="shared" si="72"/>
        <v>37689.25347</v>
      </c>
      <c r="P66" s="105">
        <f t="shared" si="72"/>
        <v>52292.64775</v>
      </c>
      <c r="Q66" s="105">
        <f t="shared" si="72"/>
        <v>66783.32297</v>
      </c>
      <c r="S66" s="105">
        <v>5856.0</v>
      </c>
      <c r="T66" s="28"/>
      <c r="U66" s="106">
        <f>Feed!D66*1000</f>
        <v>4350</v>
      </c>
      <c r="V66" s="106">
        <f>(('Meat Production'!C66*$AH$21)+('Meat Production'!D66*$AH$22))/1000</f>
        <v>1487.578861</v>
      </c>
      <c r="W66" s="106">
        <f>('Meat Production'!E66/1000)*$AH$23</f>
        <v>5135.869608</v>
      </c>
      <c r="X66" s="106">
        <f t="shared" si="6"/>
        <v>0</v>
      </c>
      <c r="Y66" s="106">
        <f t="shared" si="7"/>
        <v>231.0012429</v>
      </c>
      <c r="Z66" s="106">
        <f t="shared" si="8"/>
        <v>29834.05095</v>
      </c>
      <c r="AA66" s="107">
        <f t="shared" si="9"/>
        <v>0.1645909748</v>
      </c>
      <c r="AB66" s="113"/>
      <c r="AC66" s="118"/>
      <c r="AD66" s="113"/>
      <c r="AE66" s="113"/>
      <c r="AF66" s="113"/>
      <c r="AG66" s="113"/>
      <c r="AH66" s="117"/>
      <c r="AI66" s="117"/>
      <c r="AJ66" s="117"/>
      <c r="AK66" s="28"/>
      <c r="AL66" s="28"/>
      <c r="AM66" s="28"/>
      <c r="AN66" s="28"/>
      <c r="AO66" s="28"/>
      <c r="AP66" s="28"/>
      <c r="AQ66" s="28"/>
      <c r="AR66" s="28"/>
      <c r="AT66" s="113" t="s">
        <v>117</v>
      </c>
      <c r="AU66" s="119">
        <v>40.0</v>
      </c>
    </row>
    <row r="67">
      <c r="A67" s="104" t="s">
        <v>162</v>
      </c>
      <c r="B67" s="14" t="s">
        <v>163</v>
      </c>
      <c r="C67" s="105">
        <v>21300.0</v>
      </c>
      <c r="D67" s="105">
        <v>6330.0</v>
      </c>
      <c r="E67" s="28">
        <f t="shared" si="2"/>
        <v>0.006633922704</v>
      </c>
      <c r="F67" s="28">
        <f t="shared" si="3"/>
        <v>0.004070600286</v>
      </c>
      <c r="G67" s="105">
        <f t="shared" si="4"/>
        <v>26878.22819</v>
      </c>
      <c r="H67" s="105">
        <f t="shared" ref="H67:Q67" si="73">($C67*AI$4)+($D67*(AI$5+AI$6))*$AA67</f>
        <v>16922.54729</v>
      </c>
      <c r="I67" s="105">
        <f t="shared" si="73"/>
        <v>6006.001302</v>
      </c>
      <c r="J67" s="105">
        <f t="shared" si="73"/>
        <v>3697.204826</v>
      </c>
      <c r="K67" s="105">
        <f t="shared" si="73"/>
        <v>3253.463795</v>
      </c>
      <c r="L67" s="105">
        <f t="shared" si="73"/>
        <v>3322.788648</v>
      </c>
      <c r="M67" s="105">
        <f t="shared" si="73"/>
        <v>4662.638614</v>
      </c>
      <c r="N67" s="105">
        <f t="shared" si="73"/>
        <v>6002.48858</v>
      </c>
      <c r="O67" s="105">
        <f t="shared" si="73"/>
        <v>8099.797775</v>
      </c>
      <c r="P67" s="105">
        <f t="shared" si="73"/>
        <v>11060.30984</v>
      </c>
      <c r="Q67" s="105">
        <f t="shared" si="73"/>
        <v>13857.89301</v>
      </c>
      <c r="S67" s="105">
        <v>5457.0</v>
      </c>
      <c r="T67" s="28"/>
      <c r="U67" s="106">
        <f>Feed!D67*1000</f>
        <v>830</v>
      </c>
      <c r="V67" s="106">
        <f>(('Meat Production'!C67*$AH$21)+('Meat Production'!D67*$AH$22))/1000</f>
        <v>446.930605</v>
      </c>
      <c r="W67" s="106">
        <f>('Meat Production'!E67/1000)*$AH$23</f>
        <v>2403.514187</v>
      </c>
      <c r="X67" s="106">
        <f t="shared" si="6"/>
        <v>0</v>
      </c>
      <c r="Y67" s="106">
        <f t="shared" si="7"/>
        <v>205.2939685</v>
      </c>
      <c r="Z67" s="106">
        <f t="shared" si="8"/>
        <v>26878.22819</v>
      </c>
      <c r="AA67" s="107">
        <f t="shared" si="9"/>
        <v>1.12710665</v>
      </c>
      <c r="AB67" s="113"/>
      <c r="AC67" s="118"/>
      <c r="AD67" s="113"/>
      <c r="AE67" s="113"/>
      <c r="AF67" s="113"/>
      <c r="AG67" s="113"/>
      <c r="AH67" s="119"/>
      <c r="AI67" s="117"/>
      <c r="AJ67" s="117"/>
      <c r="AK67" s="28"/>
      <c r="AL67" s="28"/>
      <c r="AM67" s="28"/>
      <c r="AN67" s="28"/>
      <c r="AO67" s="28"/>
      <c r="AP67" s="28"/>
      <c r="AQ67" s="28"/>
      <c r="AR67" s="28"/>
      <c r="AT67" s="113" t="s">
        <v>119</v>
      </c>
      <c r="AU67" s="117">
        <v>4196.0</v>
      </c>
    </row>
    <row r="68">
      <c r="A68" s="104" t="s">
        <v>164</v>
      </c>
      <c r="B68" s="19" t="s">
        <v>165</v>
      </c>
      <c r="C68" s="105">
        <v>50.0</v>
      </c>
      <c r="D68" s="105">
        <v>2580.0</v>
      </c>
      <c r="E68" s="28">
        <f t="shared" si="2"/>
        <v>0.00001557258851</v>
      </c>
      <c r="F68" s="28">
        <f t="shared" si="3"/>
        <v>0.001659107225</v>
      </c>
      <c r="G68" s="105">
        <f t="shared" si="4"/>
        <v>2058.932378</v>
      </c>
      <c r="H68" s="105">
        <f t="shared" ref="H68:Q68" si="74">($C68*AI$4)+($D68*(AI$5+AI$6))*$AA68</f>
        <v>1235.588048</v>
      </c>
      <c r="I68" s="105">
        <f t="shared" si="74"/>
        <v>465.3679375</v>
      </c>
      <c r="J68" s="105">
        <f t="shared" si="74"/>
        <v>256.8770232</v>
      </c>
      <c r="K68" s="105">
        <f t="shared" si="74"/>
        <v>278.3988447</v>
      </c>
      <c r="L68" s="105">
        <f t="shared" si="74"/>
        <v>346.2519805</v>
      </c>
      <c r="M68" s="105">
        <f t="shared" si="74"/>
        <v>575.0318397</v>
      </c>
      <c r="N68" s="105">
        <f t="shared" si="74"/>
        <v>803.8116989</v>
      </c>
      <c r="O68" s="105">
        <f t="shared" si="74"/>
        <v>1147.186967</v>
      </c>
      <c r="P68" s="105">
        <f t="shared" si="74"/>
        <v>1537.715467</v>
      </c>
      <c r="Q68" s="105">
        <f t="shared" si="74"/>
        <v>1882.734571</v>
      </c>
      <c r="S68" s="105">
        <v>84.0</v>
      </c>
      <c r="T68" s="28"/>
      <c r="U68" s="106">
        <f>Feed!D68*1000</f>
        <v>630</v>
      </c>
      <c r="V68" s="106">
        <f>(('Meat Production'!C68*$AH$21)+('Meat Production'!D68*$AH$22))/1000</f>
        <v>684.7122567</v>
      </c>
      <c r="W68" s="106">
        <f>('Meat Production'!E68/1000)*$AH$23</f>
        <v>205.9477345</v>
      </c>
      <c r="X68" s="106">
        <f t="shared" si="6"/>
        <v>0</v>
      </c>
      <c r="Y68" s="106">
        <f t="shared" si="7"/>
        <v>20.926</v>
      </c>
      <c r="Z68" s="106">
        <f t="shared" si="8"/>
        <v>2058.932378</v>
      </c>
      <c r="AA68" s="107">
        <f t="shared" si="9"/>
        <v>0.7724172684</v>
      </c>
      <c r="AB68" s="113"/>
      <c r="AC68" s="118"/>
      <c r="AD68" s="113"/>
      <c r="AE68" s="113"/>
      <c r="AF68" s="113"/>
      <c r="AG68" s="113"/>
      <c r="AH68" s="119"/>
      <c r="AI68" s="119"/>
      <c r="AJ68" s="119"/>
      <c r="AK68" s="28"/>
      <c r="AL68" s="28"/>
      <c r="AM68" s="28"/>
      <c r="AN68" s="28"/>
      <c r="AO68" s="28"/>
      <c r="AP68" s="28"/>
      <c r="AQ68" s="28"/>
      <c r="AR68" s="28"/>
      <c r="AT68" s="113" t="s">
        <v>492</v>
      </c>
      <c r="AU68" s="119">
        <v>0.0</v>
      </c>
    </row>
    <row r="69">
      <c r="A69" s="104" t="s">
        <v>166</v>
      </c>
      <c r="B69" s="19" t="s">
        <v>167</v>
      </c>
      <c r="C69" s="105">
        <v>56.0</v>
      </c>
      <c r="D69" s="105">
        <v>1581.0</v>
      </c>
      <c r="E69" s="28">
        <f t="shared" si="2"/>
        <v>0.00001744129913</v>
      </c>
      <c r="F69" s="28">
        <f t="shared" si="3"/>
        <v>0.001016685474</v>
      </c>
      <c r="G69" s="105">
        <f t="shared" si="4"/>
        <v>29198.31272</v>
      </c>
      <c r="H69" s="105">
        <f t="shared" ref="H69:Q69" si="75">($C69*AI$4)+($D69*(AI$5+AI$6))*$AA69</f>
        <v>16921.47155</v>
      </c>
      <c r="I69" s="105">
        <f t="shared" si="75"/>
        <v>6384.462255</v>
      </c>
      <c r="J69" s="105">
        <f t="shared" si="75"/>
        <v>3512.489857</v>
      </c>
      <c r="K69" s="105">
        <f t="shared" si="75"/>
        <v>3829.756805</v>
      </c>
      <c r="L69" s="105">
        <f t="shared" si="75"/>
        <v>4785.239842</v>
      </c>
      <c r="M69" s="105">
        <f t="shared" si="75"/>
        <v>7973.098367</v>
      </c>
      <c r="N69" s="105">
        <f t="shared" si="75"/>
        <v>11160.95689</v>
      </c>
      <c r="O69" s="105">
        <f t="shared" si="75"/>
        <v>15942.97482</v>
      </c>
      <c r="P69" s="105">
        <f t="shared" si="75"/>
        <v>21364.12938</v>
      </c>
      <c r="Q69" s="105">
        <f t="shared" si="75"/>
        <v>26147.9884</v>
      </c>
      <c r="S69" s="105">
        <v>1818.0</v>
      </c>
      <c r="T69" s="28"/>
      <c r="U69" s="106">
        <f>Feed!D69*1000</f>
        <v>9940</v>
      </c>
      <c r="V69" s="106">
        <f>(('Meat Production'!C69*$AH$21)+('Meat Production'!D69*$AH$22))/1000</f>
        <v>11304.24333</v>
      </c>
      <c r="W69" s="106">
        <f>('Meat Production'!E69/1000)*$AH$23</f>
        <v>2824.572293</v>
      </c>
      <c r="X69" s="106">
        <f t="shared" si="6"/>
        <v>0</v>
      </c>
      <c r="Y69" s="106">
        <f t="shared" si="7"/>
        <v>287</v>
      </c>
      <c r="Z69" s="106">
        <f t="shared" si="8"/>
        <v>29198.31272</v>
      </c>
      <c r="AA69" s="107">
        <f t="shared" si="9"/>
        <v>17.65141858</v>
      </c>
      <c r="AB69" s="113"/>
      <c r="AC69" s="118"/>
      <c r="AD69" s="113"/>
      <c r="AE69" s="113"/>
      <c r="AF69" s="113"/>
      <c r="AG69" s="113"/>
      <c r="AH69" s="119"/>
      <c r="AI69" s="119"/>
      <c r="AJ69" s="119"/>
      <c r="AK69" s="28"/>
      <c r="AL69" s="28"/>
      <c r="AM69" s="28"/>
      <c r="AN69" s="28"/>
      <c r="AO69" s="28"/>
      <c r="AP69" s="28"/>
      <c r="AQ69" s="28"/>
      <c r="AR69" s="28"/>
      <c r="AT69" s="113" t="s">
        <v>123</v>
      </c>
      <c r="AU69" s="119">
        <v>11.0</v>
      </c>
    </row>
    <row r="70">
      <c r="A70" s="104" t="s">
        <v>168</v>
      </c>
      <c r="B70" s="14" t="s">
        <v>169</v>
      </c>
      <c r="C70" s="105">
        <v>136.0</v>
      </c>
      <c r="D70" s="105">
        <v>14.0</v>
      </c>
      <c r="E70" s="28">
        <f t="shared" si="2"/>
        <v>0.00004235744074</v>
      </c>
      <c r="F70" s="28">
        <f t="shared" si="3"/>
        <v>0.000009002907425</v>
      </c>
      <c r="G70" s="105">
        <f t="shared" si="4"/>
        <v>0</v>
      </c>
      <c r="H70" s="105">
        <f t="shared" ref="H70:Q70" si="76">($C70*AI$4)+($D70*(AI$5+AI$6))*$AA70</f>
        <v>80.48219178</v>
      </c>
      <c r="I70" s="105">
        <f t="shared" si="76"/>
        <v>27.94520548</v>
      </c>
      <c r="J70" s="105">
        <f t="shared" si="76"/>
        <v>17.88493151</v>
      </c>
      <c r="K70" s="105">
        <f t="shared" si="76"/>
        <v>14.53150685</v>
      </c>
      <c r="L70" s="105">
        <f t="shared" si="76"/>
        <v>13.41369863</v>
      </c>
      <c r="M70" s="105">
        <f t="shared" si="76"/>
        <v>16.76712329</v>
      </c>
      <c r="N70" s="105">
        <f t="shared" si="76"/>
        <v>20.12054795</v>
      </c>
      <c r="O70" s="105">
        <f t="shared" si="76"/>
        <v>25.70958904</v>
      </c>
      <c r="P70" s="105">
        <f t="shared" si="76"/>
        <v>35.76986301</v>
      </c>
      <c r="Q70" s="105">
        <f t="shared" si="76"/>
        <v>45.83013699</v>
      </c>
      <c r="S70" s="105">
        <v>77.0</v>
      </c>
      <c r="T70" s="28"/>
      <c r="U70" s="106">
        <f>Feed!D70*1000</f>
        <v>630</v>
      </c>
      <c r="V70" s="106">
        <f>(('Meat Production'!C70*$AH$21)+('Meat Production'!D70*$AH$22))/1000</f>
        <v>290.3282263</v>
      </c>
      <c r="W70" s="106">
        <f>('Meat Production'!E70/1000)*$AH$23</f>
        <v>18.69925908</v>
      </c>
      <c r="X70" s="106">
        <f t="shared" si="6"/>
        <v>320.9725146</v>
      </c>
      <c r="Y70" s="106">
        <f t="shared" si="7"/>
        <v>0</v>
      </c>
      <c r="Z70" s="106">
        <f t="shared" si="8"/>
        <v>0</v>
      </c>
      <c r="AA70" s="107">
        <f t="shared" si="9"/>
        <v>0</v>
      </c>
      <c r="AB70" s="113"/>
      <c r="AC70" s="118"/>
      <c r="AD70" s="113"/>
      <c r="AE70" s="113"/>
      <c r="AF70" s="113"/>
      <c r="AG70" s="113"/>
      <c r="AH70" s="117"/>
      <c r="AI70" s="117"/>
      <c r="AJ70" s="117"/>
      <c r="AK70" s="28"/>
      <c r="AL70" s="28"/>
      <c r="AM70" s="28"/>
      <c r="AN70" s="28"/>
      <c r="AO70" s="28"/>
      <c r="AP70" s="28"/>
      <c r="AQ70" s="28"/>
      <c r="AR70" s="28"/>
      <c r="AT70" s="113" t="s">
        <v>493</v>
      </c>
      <c r="AU70" s="117">
        <v>2374.0</v>
      </c>
    </row>
    <row r="71">
      <c r="A71" s="104" t="s">
        <v>170</v>
      </c>
      <c r="B71" s="14" t="s">
        <v>171</v>
      </c>
      <c r="C71" s="105">
        <v>9004.0</v>
      </c>
      <c r="D71" s="105">
        <v>1364.0</v>
      </c>
      <c r="E71" s="28">
        <f t="shared" si="2"/>
        <v>0.002804311738</v>
      </c>
      <c r="F71" s="28">
        <f t="shared" si="3"/>
        <v>0.0008771404091</v>
      </c>
      <c r="G71" s="105">
        <f t="shared" si="4"/>
        <v>2355.525838</v>
      </c>
      <c r="H71" s="105">
        <f t="shared" ref="H71:Q71" si="77">($C71*AI$4)+($D71*(AI$5+AI$6))*$AA71</f>
        <v>5550.705332</v>
      </c>
      <c r="I71" s="105">
        <f t="shared" si="77"/>
        <v>1934.027859</v>
      </c>
      <c r="J71" s="105">
        <f t="shared" si="77"/>
        <v>1230.227651</v>
      </c>
      <c r="K71" s="105">
        <f t="shared" si="77"/>
        <v>1012.405756</v>
      </c>
      <c r="L71" s="105">
        <f t="shared" si="77"/>
        <v>950.9839077</v>
      </c>
      <c r="M71" s="105">
        <f t="shared" si="77"/>
        <v>1214.945782</v>
      </c>
      <c r="N71" s="105">
        <f t="shared" si="77"/>
        <v>1478.907657</v>
      </c>
      <c r="O71" s="105">
        <f t="shared" si="77"/>
        <v>1911.853208</v>
      </c>
      <c r="P71" s="105">
        <f t="shared" si="77"/>
        <v>2649.209765</v>
      </c>
      <c r="Q71" s="105">
        <f t="shared" si="77"/>
        <v>3378.177235</v>
      </c>
      <c r="S71" s="105">
        <v>1667.0</v>
      </c>
      <c r="T71" s="28"/>
      <c r="U71" s="106">
        <f>Feed!D71*1000</f>
        <v>1280</v>
      </c>
      <c r="V71" s="106">
        <f>(('Meat Production'!C71*$AH$21)+('Meat Production'!D71*$AH$22))/1000</f>
        <v>114.5739607</v>
      </c>
      <c r="W71" s="106">
        <f>('Meat Production'!E71/1000)*$AH$23</f>
        <v>1118.127118</v>
      </c>
      <c r="X71" s="106">
        <f t="shared" si="6"/>
        <v>47.2989216</v>
      </c>
      <c r="Y71" s="106">
        <f t="shared" si="7"/>
        <v>0</v>
      </c>
      <c r="Z71" s="106">
        <f t="shared" si="8"/>
        <v>2355.525838</v>
      </c>
      <c r="AA71" s="107">
        <f t="shared" si="9"/>
        <v>0.2693214504</v>
      </c>
      <c r="AB71" s="113"/>
      <c r="AC71" s="118"/>
      <c r="AD71" s="113"/>
      <c r="AE71" s="113"/>
      <c r="AF71" s="113"/>
      <c r="AG71" s="113"/>
      <c r="AH71" s="119"/>
      <c r="AI71" s="119"/>
      <c r="AJ71" s="119"/>
      <c r="AK71" s="28"/>
      <c r="AL71" s="28"/>
      <c r="AM71" s="28"/>
      <c r="AN71" s="28"/>
      <c r="AO71" s="28"/>
      <c r="AP71" s="28"/>
      <c r="AQ71" s="28"/>
      <c r="AR71" s="28"/>
      <c r="AT71" s="113" t="s">
        <v>494</v>
      </c>
      <c r="AU71" s="117">
        <v>26036.0</v>
      </c>
    </row>
    <row r="72">
      <c r="A72" s="104" t="s">
        <v>172</v>
      </c>
      <c r="B72" s="19" t="s">
        <v>173</v>
      </c>
      <c r="C72" s="105">
        <v>675.0</v>
      </c>
      <c r="D72" s="105">
        <v>1719.0</v>
      </c>
      <c r="E72" s="28">
        <f t="shared" si="2"/>
        <v>0.0002102299448</v>
      </c>
      <c r="F72" s="28">
        <f t="shared" si="3"/>
        <v>0.001105428419</v>
      </c>
      <c r="G72" s="105">
        <f t="shared" si="4"/>
        <v>475.9459558</v>
      </c>
      <c r="H72" s="105">
        <f t="shared" ref="H72:Q72" si="78">($C72*AI$4)+($D72*(AI$5+AI$6))*$AA72</f>
        <v>614.6804417</v>
      </c>
      <c r="I72" s="105">
        <f t="shared" si="78"/>
        <v>219.9168894</v>
      </c>
      <c r="J72" s="105">
        <f t="shared" si="78"/>
        <v>133.4371659</v>
      </c>
      <c r="K72" s="105">
        <f t="shared" si="78"/>
        <v>120.8542432</v>
      </c>
      <c r="L72" s="105">
        <f t="shared" si="78"/>
        <v>127.4890369</v>
      </c>
      <c r="M72" s="105">
        <f t="shared" si="78"/>
        <v>184.7420021</v>
      </c>
      <c r="N72" s="105">
        <f t="shared" si="78"/>
        <v>241.9949673</v>
      </c>
      <c r="O72" s="105">
        <f t="shared" si="78"/>
        <v>330.6483878</v>
      </c>
      <c r="P72" s="105">
        <f t="shared" si="78"/>
        <v>449.6154149</v>
      </c>
      <c r="Q72" s="105">
        <f t="shared" si="78"/>
        <v>560.4606162</v>
      </c>
      <c r="S72" s="105">
        <v>7.0</v>
      </c>
      <c r="T72" s="28"/>
      <c r="U72" s="106">
        <f>Feed!D72*1000</f>
        <v>960</v>
      </c>
      <c r="V72" s="106">
        <f>(('Meat Production'!C72*$AH$21)+('Meat Production'!D72*$AH$22))/1000</f>
        <v>641.3410422</v>
      </c>
      <c r="W72" s="106">
        <f>('Meat Production'!E72/1000)*$AH$23</f>
        <v>368.1687279</v>
      </c>
      <c r="X72" s="106">
        <f t="shared" si="6"/>
        <v>0</v>
      </c>
      <c r="Y72" s="106">
        <f t="shared" si="7"/>
        <v>5.030603765</v>
      </c>
      <c r="Z72" s="106">
        <f t="shared" si="8"/>
        <v>475.9459558</v>
      </c>
      <c r="AA72" s="107">
        <f t="shared" si="9"/>
        <v>0.2068942421</v>
      </c>
      <c r="AB72" s="113"/>
      <c r="AC72" s="118"/>
      <c r="AD72" s="113"/>
      <c r="AE72" s="113"/>
      <c r="AF72" s="113"/>
      <c r="AG72" s="113"/>
      <c r="AH72" s="119"/>
      <c r="AI72" s="119"/>
      <c r="AJ72" s="119"/>
      <c r="AK72" s="28"/>
      <c r="AL72" s="28"/>
      <c r="AM72" s="28"/>
      <c r="AN72" s="28"/>
      <c r="AO72" s="28"/>
      <c r="AP72" s="28"/>
      <c r="AQ72" s="28"/>
      <c r="AR72" s="28"/>
      <c r="AT72" s="113" t="s">
        <v>495</v>
      </c>
      <c r="AU72" s="119">
        <v>0.0</v>
      </c>
    </row>
    <row r="73">
      <c r="A73" s="104" t="s">
        <v>174</v>
      </c>
      <c r="B73" s="14" t="s">
        <v>175</v>
      </c>
      <c r="C73" s="105">
        <v>400.0</v>
      </c>
      <c r="D73" s="105">
        <v>258.0</v>
      </c>
      <c r="E73" s="28">
        <f t="shared" si="2"/>
        <v>0.0001245807081</v>
      </c>
      <c r="F73" s="28">
        <f t="shared" si="3"/>
        <v>0.0001659107225</v>
      </c>
      <c r="G73" s="105">
        <f t="shared" si="4"/>
        <v>438.2495969</v>
      </c>
      <c r="H73" s="105">
        <f t="shared" ref="H73:Q73" si="79">($C73*AI$4)+($D73*(AI$5+AI$6))*$AA73</f>
        <v>352.8112212</v>
      </c>
      <c r="I73" s="105">
        <f t="shared" si="79"/>
        <v>126.0026836</v>
      </c>
      <c r="J73" s="105">
        <f t="shared" si="79"/>
        <v>76.69873627</v>
      </c>
      <c r="K73" s="105">
        <f t="shared" si="79"/>
        <v>69.02626772</v>
      </c>
      <c r="L73" s="105">
        <f t="shared" si="79"/>
        <v>72.31023191</v>
      </c>
      <c r="M73" s="105">
        <f t="shared" si="79"/>
        <v>104.078697</v>
      </c>
      <c r="N73" s="105">
        <f t="shared" si="79"/>
        <v>135.8471621</v>
      </c>
      <c r="O73" s="105">
        <f t="shared" si="79"/>
        <v>185.1436954</v>
      </c>
      <c r="P73" s="105">
        <f t="shared" si="79"/>
        <v>251.9720039</v>
      </c>
      <c r="Q73" s="105">
        <f t="shared" si="79"/>
        <v>314.4192221</v>
      </c>
      <c r="S73" s="105">
        <v>399.0</v>
      </c>
      <c r="T73" s="28"/>
      <c r="U73" s="106">
        <f>Feed!D73*1000</f>
        <v>1160</v>
      </c>
      <c r="V73" s="106">
        <f>(('Meat Production'!C73*$AH$21)+('Meat Production'!D73*$AH$22))/1000</f>
        <v>588.6252715</v>
      </c>
      <c r="W73" s="106">
        <f>('Meat Production'!E73/1000)*$AH$23</f>
        <v>435.643528</v>
      </c>
      <c r="X73" s="106">
        <f t="shared" si="6"/>
        <v>135.7312004</v>
      </c>
      <c r="Y73" s="106">
        <f t="shared" si="7"/>
        <v>0</v>
      </c>
      <c r="Z73" s="106">
        <f t="shared" si="8"/>
        <v>438.2495969</v>
      </c>
      <c r="AA73" s="107">
        <f t="shared" si="9"/>
        <v>0.7435892472</v>
      </c>
      <c r="AB73" s="113"/>
      <c r="AC73" s="118"/>
      <c r="AD73" s="113"/>
      <c r="AE73" s="113"/>
      <c r="AF73" s="113"/>
      <c r="AG73" s="113"/>
      <c r="AH73" s="119"/>
      <c r="AI73" s="117"/>
      <c r="AJ73" s="117"/>
      <c r="AK73" s="28"/>
      <c r="AL73" s="28"/>
      <c r="AM73" s="28"/>
      <c r="AN73" s="28"/>
      <c r="AO73" s="28"/>
      <c r="AP73" s="28"/>
      <c r="AQ73" s="28"/>
      <c r="AR73" s="28"/>
      <c r="AT73" s="113" t="s">
        <v>496</v>
      </c>
      <c r="AU73" s="119">
        <v>1.0</v>
      </c>
    </row>
    <row r="74">
      <c r="A74" s="104" t="s">
        <v>176</v>
      </c>
      <c r="B74" s="14" t="s">
        <v>177</v>
      </c>
      <c r="C74" s="105">
        <v>2000.0</v>
      </c>
      <c r="D74" s="105">
        <v>142.0</v>
      </c>
      <c r="E74" s="28">
        <f t="shared" si="2"/>
        <v>0.0006229035403</v>
      </c>
      <c r="F74" s="28">
        <f t="shared" si="3"/>
        <v>0.00009131520388</v>
      </c>
      <c r="G74" s="105">
        <f t="shared" si="4"/>
        <v>344.2663298</v>
      </c>
      <c r="H74" s="105">
        <f t="shared" ref="H74:Q74" si="80">($C74*AI$4)+($D74*(AI$5+AI$6))*$AA74</f>
        <v>1200.191638</v>
      </c>
      <c r="I74" s="105">
        <f t="shared" si="80"/>
        <v>417.2343735</v>
      </c>
      <c r="J74" s="105">
        <f t="shared" si="80"/>
        <v>266.4652068</v>
      </c>
      <c r="K74" s="105">
        <f t="shared" si="80"/>
        <v>217.4639118</v>
      </c>
      <c r="L74" s="105">
        <f t="shared" si="80"/>
        <v>201.966876</v>
      </c>
      <c r="M74" s="105">
        <f t="shared" si="80"/>
        <v>254.4196793</v>
      </c>
      <c r="N74" s="105">
        <f t="shared" si="80"/>
        <v>306.8724825</v>
      </c>
      <c r="O74" s="105">
        <f t="shared" si="80"/>
        <v>393.7708654</v>
      </c>
      <c r="P74" s="105">
        <f t="shared" si="80"/>
        <v>547.0502199</v>
      </c>
      <c r="Q74" s="105">
        <f t="shared" si="80"/>
        <v>699.7020274</v>
      </c>
      <c r="S74" s="105">
        <v>180.0</v>
      </c>
      <c r="T74" s="28"/>
      <c r="U74" s="106">
        <f>Feed!D74*1000</f>
        <v>20</v>
      </c>
      <c r="V74" s="106">
        <f>(('Meat Production'!C74*$AH$21)+('Meat Production'!D74*$AH$22))/1000</f>
        <v>12.41561084</v>
      </c>
      <c r="W74" s="106">
        <f>('Meat Production'!E74/1000)*$AH$23</f>
        <v>16.59313201</v>
      </c>
      <c r="X74" s="106">
        <f t="shared" si="6"/>
        <v>0</v>
      </c>
      <c r="Y74" s="106">
        <f t="shared" si="7"/>
        <v>0.9153630816</v>
      </c>
      <c r="Z74" s="106">
        <f t="shared" si="8"/>
        <v>344.2663298</v>
      </c>
      <c r="AA74" s="107">
        <f t="shared" si="9"/>
        <v>0.1935211687</v>
      </c>
      <c r="AB74" s="113"/>
      <c r="AC74" s="118"/>
      <c r="AD74" s="113"/>
      <c r="AE74" s="113"/>
      <c r="AF74" s="113"/>
      <c r="AG74" s="113"/>
      <c r="AH74" s="119"/>
      <c r="AI74" s="119"/>
      <c r="AJ74" s="119"/>
      <c r="AK74" s="28"/>
      <c r="AL74" s="28"/>
      <c r="AM74" s="28"/>
      <c r="AN74" s="28"/>
      <c r="AO74" s="28"/>
      <c r="AP74" s="28"/>
      <c r="AQ74" s="28"/>
      <c r="AR74" s="28"/>
      <c r="AT74" s="113" t="s">
        <v>125</v>
      </c>
      <c r="AU74" s="119">
        <v>14.0</v>
      </c>
    </row>
    <row r="75">
      <c r="A75" s="104" t="s">
        <v>178</v>
      </c>
      <c r="B75" s="14" t="s">
        <v>179</v>
      </c>
      <c r="C75" s="105">
        <v>1254.0</v>
      </c>
      <c r="D75" s="105">
        <v>700.0</v>
      </c>
      <c r="E75" s="28">
        <f t="shared" si="2"/>
        <v>0.0003905605198</v>
      </c>
      <c r="F75" s="28">
        <f t="shared" si="3"/>
        <v>0.0004501453712</v>
      </c>
      <c r="G75" s="105">
        <f t="shared" si="4"/>
        <v>121.9699684</v>
      </c>
      <c r="H75" s="105">
        <f t="shared" ref="H75:Q75" si="81">($C75*AI$4)+($D75*(AI$5+AI$6))*$AA75</f>
        <v>771.8396736</v>
      </c>
      <c r="I75" s="105">
        <f t="shared" si="81"/>
        <v>268.8963359</v>
      </c>
      <c r="J75" s="105">
        <f t="shared" si="81"/>
        <v>171.0833957</v>
      </c>
      <c r="K75" s="105">
        <f t="shared" si="81"/>
        <v>140.7241029</v>
      </c>
      <c r="L75" s="105">
        <f t="shared" si="81"/>
        <v>132.101019</v>
      </c>
      <c r="M75" s="105">
        <f t="shared" si="81"/>
        <v>168.6341185</v>
      </c>
      <c r="N75" s="105">
        <f t="shared" si="81"/>
        <v>205.1672179</v>
      </c>
      <c r="O75" s="105">
        <f t="shared" si="81"/>
        <v>265.1202917</v>
      </c>
      <c r="P75" s="105">
        <f t="shared" si="81"/>
        <v>367.4232731</v>
      </c>
      <c r="Q75" s="105">
        <f t="shared" si="81"/>
        <v>468.6037442</v>
      </c>
      <c r="S75" s="105">
        <v>9.0</v>
      </c>
      <c r="T75" s="28"/>
      <c r="U75" s="106">
        <f>Feed!D75*1000</f>
        <v>30</v>
      </c>
      <c r="V75" s="106">
        <f>(('Meat Production'!C75*$AH$21)+('Meat Production'!D75*$AH$22))/1000</f>
        <v>138.9108879</v>
      </c>
      <c r="W75" s="106">
        <f>('Meat Production'!E75/1000)*$AH$23</f>
        <v>11.58369892</v>
      </c>
      <c r="X75" s="106">
        <f t="shared" si="6"/>
        <v>0</v>
      </c>
      <c r="Y75" s="106">
        <f t="shared" si="7"/>
        <v>1.177</v>
      </c>
      <c r="Z75" s="106">
        <f t="shared" si="8"/>
        <v>121.9699684</v>
      </c>
      <c r="AA75" s="107">
        <f t="shared" si="9"/>
        <v>0.07022033526</v>
      </c>
      <c r="AB75" s="113"/>
      <c r="AC75" s="118"/>
      <c r="AD75" s="113"/>
      <c r="AE75" s="113"/>
      <c r="AF75" s="113"/>
      <c r="AG75" s="113"/>
      <c r="AH75" s="119"/>
      <c r="AI75" s="117"/>
      <c r="AJ75" s="117"/>
      <c r="AK75" s="28"/>
      <c r="AL75" s="28"/>
      <c r="AM75" s="28"/>
      <c r="AN75" s="28"/>
      <c r="AO75" s="28"/>
      <c r="AP75" s="28"/>
      <c r="AQ75" s="28"/>
      <c r="AR75" s="28"/>
      <c r="AT75" s="113" t="s">
        <v>127</v>
      </c>
      <c r="AU75" s="119">
        <v>78.0</v>
      </c>
    </row>
    <row r="76">
      <c r="A76" s="104" t="s">
        <v>180</v>
      </c>
      <c r="B76" s="14" t="s">
        <v>181</v>
      </c>
      <c r="C76" s="105">
        <v>13300.0</v>
      </c>
      <c r="D76" s="105">
        <v>2050.0</v>
      </c>
      <c r="E76" s="28">
        <f t="shared" si="2"/>
        <v>0.004142308543</v>
      </c>
      <c r="F76" s="28">
        <f t="shared" si="3"/>
        <v>0.001318282873</v>
      </c>
      <c r="G76" s="105">
        <f t="shared" si="4"/>
        <v>976.412733</v>
      </c>
      <c r="H76" s="105">
        <f t="shared" ref="H76:Q76" si="82">($C76*AI$4)+($D76*(AI$5+AI$6))*$AA76</f>
        <v>7964.188271</v>
      </c>
      <c r="I76" s="105">
        <f t="shared" si="82"/>
        <v>2768.160991</v>
      </c>
      <c r="J76" s="105">
        <f t="shared" si="82"/>
        <v>1768.447449</v>
      </c>
      <c r="K76" s="105">
        <f t="shared" si="82"/>
        <v>1442.266458</v>
      </c>
      <c r="L76" s="105">
        <f t="shared" si="82"/>
        <v>1338.244031</v>
      </c>
      <c r="M76" s="105">
        <f t="shared" si="82"/>
        <v>1683.831376</v>
      </c>
      <c r="N76" s="105">
        <f t="shared" si="82"/>
        <v>2029.418721</v>
      </c>
      <c r="O76" s="105">
        <f t="shared" si="82"/>
        <v>2602.457273</v>
      </c>
      <c r="P76" s="105">
        <f t="shared" si="82"/>
        <v>3616.284526</v>
      </c>
      <c r="Q76" s="105">
        <f t="shared" si="82"/>
        <v>4626.583352</v>
      </c>
      <c r="S76" s="105">
        <v>227.0</v>
      </c>
      <c r="T76" s="28"/>
      <c r="U76" s="106">
        <f>Feed!D76*1000</f>
        <v>0</v>
      </c>
      <c r="V76" s="106">
        <f>(('Meat Production'!C76*$AH$21)+('Meat Production'!D76*$AH$22))/1000</f>
        <v>602.2014406</v>
      </c>
      <c r="W76" s="106">
        <f>('Meat Production'!E76/1000)*$AH$23</f>
        <v>68.9904243</v>
      </c>
      <c r="X76" s="106">
        <f t="shared" si="6"/>
        <v>0</v>
      </c>
      <c r="Y76" s="106">
        <f t="shared" si="7"/>
        <v>7.01</v>
      </c>
      <c r="Z76" s="106">
        <f t="shared" si="8"/>
        <v>976.412733</v>
      </c>
      <c r="AA76" s="107">
        <f t="shared" si="9"/>
        <v>0.07536990896</v>
      </c>
      <c r="AB76" s="113"/>
      <c r="AC76" s="118"/>
      <c r="AD76" s="113"/>
      <c r="AE76" s="113"/>
      <c r="AF76" s="113"/>
      <c r="AG76" s="113"/>
      <c r="AH76" s="117"/>
      <c r="AI76" s="117"/>
      <c r="AJ76" s="117"/>
      <c r="AK76" s="28"/>
      <c r="AL76" s="28"/>
      <c r="AM76" s="28"/>
      <c r="AN76" s="28"/>
      <c r="AO76" s="28"/>
      <c r="AP76" s="28"/>
      <c r="AQ76" s="28"/>
      <c r="AR76" s="28"/>
      <c r="AT76" s="113" t="s">
        <v>129</v>
      </c>
      <c r="AU76" s="119">
        <v>575.0</v>
      </c>
    </row>
    <row r="77">
      <c r="A77" s="104" t="s">
        <v>182</v>
      </c>
      <c r="B77" s="14" t="s">
        <v>183</v>
      </c>
      <c r="C77" s="105">
        <v>37295.0</v>
      </c>
      <c r="D77" s="105">
        <v>3600.0</v>
      </c>
      <c r="E77" s="28">
        <f t="shared" si="2"/>
        <v>0.01161559377</v>
      </c>
      <c r="F77" s="28">
        <f t="shared" si="3"/>
        <v>0.002315033338</v>
      </c>
      <c r="G77" s="105">
        <f t="shared" si="4"/>
        <v>1572.815506</v>
      </c>
      <c r="H77" s="105">
        <f t="shared" ref="H77:Q77" si="83">($C77*AI$4)+($D77*(AI$5+AI$6))*$AA77</f>
        <v>22170.82801</v>
      </c>
      <c r="I77" s="105">
        <f t="shared" si="83"/>
        <v>7701.228713</v>
      </c>
      <c r="J77" s="105">
        <f t="shared" si="83"/>
        <v>4925.377847</v>
      </c>
      <c r="K77" s="105">
        <f t="shared" si="83"/>
        <v>4007.668734</v>
      </c>
      <c r="L77" s="105">
        <f t="shared" si="83"/>
        <v>3706.81537</v>
      </c>
      <c r="M77" s="105">
        <f t="shared" si="83"/>
        <v>4645.354384</v>
      </c>
      <c r="N77" s="105">
        <f t="shared" si="83"/>
        <v>5583.893398</v>
      </c>
      <c r="O77" s="105">
        <f t="shared" si="83"/>
        <v>7144.969042</v>
      </c>
      <c r="P77" s="105">
        <f t="shared" si="83"/>
        <v>9935.968927</v>
      </c>
      <c r="Q77" s="105">
        <f t="shared" si="83"/>
        <v>12723.18156</v>
      </c>
      <c r="S77" s="105">
        <v>481.0</v>
      </c>
      <c r="T77" s="28"/>
      <c r="U77" s="106">
        <f>Feed!D77*1000</f>
        <v>620</v>
      </c>
      <c r="V77" s="106">
        <f>(('Meat Production'!C77*$AH$21)+('Meat Production'!D77*$AH$22))/1000</f>
        <v>370.1096197</v>
      </c>
      <c r="W77" s="106">
        <f>('Meat Production'!E77/1000)*$AH$23</f>
        <v>343.3479219</v>
      </c>
      <c r="X77" s="106">
        <f t="shared" si="6"/>
        <v>0</v>
      </c>
      <c r="Y77" s="106">
        <f t="shared" si="7"/>
        <v>9.496062287</v>
      </c>
      <c r="Z77" s="106">
        <f t="shared" si="8"/>
        <v>1572.815506</v>
      </c>
      <c r="AA77" s="107">
        <f t="shared" si="9"/>
        <v>0.04606728633</v>
      </c>
      <c r="AB77" s="113"/>
      <c r="AC77" s="118"/>
      <c r="AD77" s="113"/>
      <c r="AE77" s="113"/>
      <c r="AF77" s="113"/>
      <c r="AG77" s="113"/>
      <c r="AH77" s="119"/>
      <c r="AI77" s="117"/>
      <c r="AJ77" s="117"/>
      <c r="AK77" s="28"/>
      <c r="AL77" s="28"/>
      <c r="AM77" s="28"/>
      <c r="AN77" s="28"/>
      <c r="AO77" s="28"/>
      <c r="AP77" s="28"/>
      <c r="AQ77" s="28"/>
      <c r="AR77" s="28"/>
      <c r="AT77" s="113" t="s">
        <v>497</v>
      </c>
      <c r="AU77" s="117">
        <v>33103.0</v>
      </c>
    </row>
    <row r="78">
      <c r="A78" s="104" t="s">
        <v>184</v>
      </c>
      <c r="B78" s="14" t="s">
        <v>185</v>
      </c>
      <c r="C78" s="105">
        <v>1850.0</v>
      </c>
      <c r="D78" s="105">
        <v>3800.0</v>
      </c>
      <c r="E78" s="28">
        <f t="shared" si="2"/>
        <v>0.0005761857748</v>
      </c>
      <c r="F78" s="28">
        <f t="shared" si="3"/>
        <v>0.002443646301</v>
      </c>
      <c r="G78" s="105">
        <f t="shared" si="4"/>
        <v>209.9762843</v>
      </c>
      <c r="H78" s="105">
        <f t="shared" ref="H78:Q78" si="84">($C78*AI$4)+($D78*(AI$5+AI$6))*$AA78</f>
        <v>1184.584465</v>
      </c>
      <c r="I78" s="105">
        <f t="shared" si="84"/>
        <v>414.0199842</v>
      </c>
      <c r="J78" s="105">
        <f t="shared" si="84"/>
        <v>261.9233201</v>
      </c>
      <c r="K78" s="105">
        <f t="shared" si="84"/>
        <v>218.0010316</v>
      </c>
      <c r="L78" s="105">
        <f t="shared" si="84"/>
        <v>207.8780018</v>
      </c>
      <c r="M78" s="105">
        <f t="shared" si="84"/>
        <v>270.4359391</v>
      </c>
      <c r="N78" s="105">
        <f t="shared" si="84"/>
        <v>332.9938764</v>
      </c>
      <c r="O78" s="105">
        <f t="shared" si="84"/>
        <v>434.4335221</v>
      </c>
      <c r="P78" s="105">
        <f t="shared" si="84"/>
        <v>600.0833854</v>
      </c>
      <c r="Q78" s="105">
        <f t="shared" si="84"/>
        <v>762.3449489</v>
      </c>
      <c r="S78" s="105">
        <v>203.0</v>
      </c>
      <c r="T78" s="28"/>
      <c r="U78" s="106">
        <f>Feed!D78*1000</f>
        <v>2240</v>
      </c>
      <c r="V78" s="106">
        <f>(('Meat Production'!C78*$AH$21)+('Meat Production'!D78*$AH$22))/1000</f>
        <v>1610.61373</v>
      </c>
      <c r="W78" s="106">
        <f>('Meat Production'!E78/1000)*$AH$23</f>
        <v>547.4552556</v>
      </c>
      <c r="X78" s="106">
        <f t="shared" si="6"/>
        <v>81.9310147</v>
      </c>
      <c r="Y78" s="106">
        <f t="shared" si="7"/>
        <v>0</v>
      </c>
      <c r="Z78" s="106">
        <f t="shared" si="8"/>
        <v>209.9762843</v>
      </c>
      <c r="AA78" s="107">
        <f t="shared" si="9"/>
        <v>0.03904530649</v>
      </c>
      <c r="AB78" s="113"/>
      <c r="AC78" s="118"/>
      <c r="AD78" s="113"/>
      <c r="AE78" s="113"/>
      <c r="AF78" s="113"/>
      <c r="AG78" s="113"/>
      <c r="AH78" s="119"/>
      <c r="AI78" s="117"/>
      <c r="AJ78" s="117"/>
      <c r="AK78" s="28"/>
      <c r="AL78" s="28"/>
      <c r="AM78" s="28"/>
      <c r="AN78" s="28"/>
      <c r="AO78" s="28"/>
      <c r="AP78" s="28"/>
      <c r="AQ78" s="28"/>
      <c r="AR78" s="28"/>
      <c r="AT78" s="113" t="s">
        <v>131</v>
      </c>
      <c r="AU78" s="117">
        <v>46.0</v>
      </c>
    </row>
    <row r="79">
      <c r="A79" s="104" t="s">
        <v>186</v>
      </c>
      <c r="B79" s="14" t="s">
        <v>187</v>
      </c>
      <c r="C79" s="105">
        <v>377.0</v>
      </c>
      <c r="D79" s="105">
        <v>8286.0</v>
      </c>
      <c r="E79" s="28">
        <f t="shared" si="2"/>
        <v>0.0001174173173</v>
      </c>
      <c r="F79" s="28">
        <f t="shared" si="3"/>
        <v>0.005328435066</v>
      </c>
      <c r="G79" s="105">
        <f t="shared" si="4"/>
        <v>3490.364071</v>
      </c>
      <c r="H79" s="105">
        <f t="shared" ref="H79:Q79" si="85">($C79*AI$4)+($D79*(AI$5+AI$6))*$AA79</f>
        <v>2226.163541</v>
      </c>
      <c r="I79" s="105">
        <f t="shared" si="85"/>
        <v>833.338271</v>
      </c>
      <c r="J79" s="105">
        <f t="shared" si="85"/>
        <v>465.3079668</v>
      </c>
      <c r="K79" s="105">
        <f t="shared" si="85"/>
        <v>493.8057023</v>
      </c>
      <c r="L79" s="105">
        <f t="shared" si="85"/>
        <v>604.0879498</v>
      </c>
      <c r="M79" s="105">
        <f t="shared" si="85"/>
        <v>991.320099</v>
      </c>
      <c r="N79" s="105">
        <f t="shared" si="85"/>
        <v>1378.552248</v>
      </c>
      <c r="O79" s="105">
        <f t="shared" si="85"/>
        <v>1960.949787</v>
      </c>
      <c r="P79" s="105">
        <f t="shared" si="85"/>
        <v>2631.329098</v>
      </c>
      <c r="Q79" s="105">
        <f t="shared" si="85"/>
        <v>3226.121158</v>
      </c>
      <c r="S79" s="105">
        <v>48.0</v>
      </c>
      <c r="T79" s="28"/>
      <c r="U79" s="106">
        <f>Feed!D79*1000</f>
        <v>6800</v>
      </c>
      <c r="V79" s="106">
        <f>(('Meat Production'!C79*$AH$21)+('Meat Production'!D79*$AH$22))/1000</f>
        <v>8189.533459</v>
      </c>
      <c r="W79" s="106">
        <f>('Meat Production'!E79/1000)*$AH$23</f>
        <v>363.5923303</v>
      </c>
      <c r="X79" s="106">
        <f t="shared" si="6"/>
        <v>0</v>
      </c>
      <c r="Y79" s="106">
        <f t="shared" si="7"/>
        <v>36.944</v>
      </c>
      <c r="Z79" s="106">
        <f t="shared" si="8"/>
        <v>3490.364071</v>
      </c>
      <c r="AA79" s="107">
        <f t="shared" si="9"/>
        <v>0.399460858</v>
      </c>
      <c r="AB79" s="113"/>
      <c r="AC79" s="118"/>
      <c r="AD79" s="113"/>
      <c r="AE79" s="113"/>
      <c r="AF79" s="113"/>
      <c r="AG79" s="113"/>
      <c r="AH79" s="119"/>
      <c r="AI79" s="119"/>
      <c r="AJ79" s="119"/>
      <c r="AK79" s="28"/>
      <c r="AL79" s="28"/>
      <c r="AM79" s="28"/>
      <c r="AN79" s="28"/>
      <c r="AO79" s="28"/>
      <c r="AP79" s="28"/>
      <c r="AQ79" s="28"/>
      <c r="AR79" s="28"/>
      <c r="AT79" s="113" t="s">
        <v>498</v>
      </c>
      <c r="AU79" s="117">
        <v>1959.0</v>
      </c>
    </row>
    <row r="80">
      <c r="A80" s="104" t="s">
        <v>188</v>
      </c>
      <c r="B80" s="14" t="s">
        <v>189</v>
      </c>
      <c r="C80" s="105">
        <v>35001.0</v>
      </c>
      <c r="D80" s="105">
        <v>6561.0</v>
      </c>
      <c r="E80" s="28">
        <f t="shared" si="2"/>
        <v>0.01090112341</v>
      </c>
      <c r="F80" s="28">
        <f t="shared" si="3"/>
        <v>0.004219148258</v>
      </c>
      <c r="G80" s="105">
        <f t="shared" si="4"/>
        <v>680.0497757</v>
      </c>
      <c r="H80" s="105">
        <f t="shared" ref="H80:Q80" si="86">($C80*AI$4)+($D80*(AI$5+AI$6))*$AA80</f>
        <v>20789.45673</v>
      </c>
      <c r="I80" s="105">
        <f t="shared" si="86"/>
        <v>7220.867879</v>
      </c>
      <c r="J80" s="105">
        <f t="shared" si="86"/>
        <v>4618.7561</v>
      </c>
      <c r="K80" s="105">
        <f t="shared" si="86"/>
        <v>3757.161823</v>
      </c>
      <c r="L80" s="105">
        <f t="shared" si="86"/>
        <v>3473.814608</v>
      </c>
      <c r="M80" s="105">
        <f t="shared" si="86"/>
        <v>4351.293753</v>
      </c>
      <c r="N80" s="105">
        <f t="shared" si="86"/>
        <v>5228.772898</v>
      </c>
      <c r="O80" s="105">
        <f t="shared" si="86"/>
        <v>6688.831341</v>
      </c>
      <c r="P80" s="105">
        <f t="shared" si="86"/>
        <v>9302.49575</v>
      </c>
      <c r="Q80" s="105">
        <f t="shared" si="86"/>
        <v>11913.272</v>
      </c>
      <c r="S80" s="105">
        <v>967.0</v>
      </c>
      <c r="T80" s="28"/>
      <c r="U80" s="106">
        <f>Feed!D80*1000</f>
        <v>1680</v>
      </c>
      <c r="V80" s="106">
        <f>(('Meat Production'!C80*$AH$21)+('Meat Production'!D80*$AH$22))/1000</f>
        <v>271.2021396</v>
      </c>
      <c r="W80" s="106">
        <f>('Meat Production'!E80/1000)*$AH$23</f>
        <v>701.241899</v>
      </c>
      <c r="X80" s="106">
        <f t="shared" si="6"/>
        <v>707.5559614</v>
      </c>
      <c r="Y80" s="106">
        <f t="shared" si="7"/>
        <v>0</v>
      </c>
      <c r="Z80" s="106">
        <f t="shared" si="8"/>
        <v>680.0497757</v>
      </c>
      <c r="AA80" s="107">
        <f t="shared" si="9"/>
        <v>0.01927620234</v>
      </c>
      <c r="AB80" s="113"/>
      <c r="AC80" s="118"/>
      <c r="AD80" s="113"/>
      <c r="AE80" s="113"/>
      <c r="AF80" s="113"/>
      <c r="AG80" s="113"/>
      <c r="AH80" s="119"/>
      <c r="AI80" s="119"/>
      <c r="AJ80" s="119"/>
      <c r="AK80" s="28"/>
      <c r="AL80" s="28"/>
      <c r="AM80" s="28"/>
      <c r="AN80" s="28"/>
      <c r="AO80" s="28"/>
      <c r="AP80" s="28"/>
      <c r="AQ80" s="28"/>
      <c r="AR80" s="28"/>
      <c r="AT80" s="113" t="s">
        <v>499</v>
      </c>
      <c r="AU80" s="119">
        <v>0.0</v>
      </c>
    </row>
    <row r="81">
      <c r="A81" s="104" t="s">
        <v>190</v>
      </c>
      <c r="B81" s="14" t="s">
        <v>191</v>
      </c>
      <c r="C81" s="105">
        <v>39250.0</v>
      </c>
      <c r="D81" s="105">
        <v>411.0</v>
      </c>
      <c r="E81" s="28">
        <f t="shared" si="2"/>
        <v>0.01222448198</v>
      </c>
      <c r="F81" s="28">
        <f t="shared" si="3"/>
        <v>0.0002642996394</v>
      </c>
      <c r="G81" s="105">
        <f t="shared" si="4"/>
        <v>2628.802707</v>
      </c>
      <c r="H81" s="105">
        <f t="shared" ref="H81:Q81" si="87">($C81*AI$4)+($D81*(AI$5+AI$6))*$AA81</f>
        <v>23247.51858</v>
      </c>
      <c r="I81" s="105">
        <f t="shared" si="87"/>
        <v>8072.661442</v>
      </c>
      <c r="J81" s="105">
        <f t="shared" si="87"/>
        <v>5165.819958</v>
      </c>
      <c r="K81" s="105">
        <f t="shared" si="87"/>
        <v>4198.391386</v>
      </c>
      <c r="L81" s="105">
        <f t="shared" si="87"/>
        <v>3876.927589</v>
      </c>
      <c r="M81" s="105">
        <f t="shared" si="87"/>
        <v>4848.532282</v>
      </c>
      <c r="N81" s="105">
        <f t="shared" si="87"/>
        <v>5820.136976</v>
      </c>
      <c r="O81" s="105">
        <f t="shared" si="87"/>
        <v>7438.845387</v>
      </c>
      <c r="P81" s="105">
        <f t="shared" si="87"/>
        <v>10348.72405</v>
      </c>
      <c r="Q81" s="105">
        <f t="shared" si="87"/>
        <v>13257.84342</v>
      </c>
      <c r="S81" s="105">
        <v>362.0</v>
      </c>
      <c r="T81" s="28"/>
      <c r="U81" s="106">
        <f>Feed!D81*1000</f>
        <v>90</v>
      </c>
      <c r="V81" s="106">
        <f>(('Meat Production'!C81*$AH$21)+('Meat Production'!D81*$AH$22))/1000</f>
        <v>21.46144419</v>
      </c>
      <c r="W81" s="106">
        <f>('Meat Production'!E81/1000)*$AH$23</f>
        <v>292.456412</v>
      </c>
      <c r="X81" s="106">
        <f t="shared" si="6"/>
        <v>0</v>
      </c>
      <c r="Y81" s="106">
        <f t="shared" si="7"/>
        <v>22.75191359</v>
      </c>
      <c r="Z81" s="106">
        <f t="shared" si="8"/>
        <v>2628.802707</v>
      </c>
      <c r="AA81" s="107">
        <f t="shared" si="9"/>
        <v>0.08089827793</v>
      </c>
      <c r="AB81" s="113"/>
      <c r="AC81" s="118"/>
      <c r="AD81" s="113"/>
      <c r="AE81" s="113"/>
      <c r="AF81" s="113"/>
      <c r="AG81" s="113"/>
      <c r="AH81" s="119"/>
      <c r="AI81" s="119"/>
      <c r="AJ81" s="119"/>
      <c r="AK81" s="28"/>
      <c r="AL81" s="28"/>
      <c r="AM81" s="28"/>
      <c r="AN81" s="28"/>
      <c r="AO81" s="28"/>
      <c r="AP81" s="28"/>
      <c r="AQ81" s="28"/>
      <c r="AR81" s="28"/>
      <c r="AT81" s="113" t="s">
        <v>500</v>
      </c>
      <c r="AU81" s="119">
        <v>1.0</v>
      </c>
    </row>
    <row r="82">
      <c r="A82" s="104" t="s">
        <v>192</v>
      </c>
      <c r="B82" s="14" t="s">
        <v>193</v>
      </c>
      <c r="C82" s="105">
        <v>7.0</v>
      </c>
      <c r="D82" s="105">
        <v>79.0</v>
      </c>
      <c r="E82" s="28">
        <f t="shared" si="2"/>
        <v>0.000002180162391</v>
      </c>
      <c r="F82" s="28">
        <f t="shared" si="3"/>
        <v>0.00005080212047</v>
      </c>
      <c r="G82" s="105">
        <f t="shared" si="4"/>
        <v>138.2304582</v>
      </c>
      <c r="H82" s="105">
        <f t="shared" ref="H82:Q82" si="88">($C82*AI$4)+($D82*(AI$5+AI$6))*$AA82</f>
        <v>80.90599099</v>
      </c>
      <c r="I82" s="105">
        <f t="shared" si="88"/>
        <v>30.40572418</v>
      </c>
      <c r="J82" s="105">
        <f t="shared" si="88"/>
        <v>16.85260035</v>
      </c>
      <c r="K82" s="105">
        <f t="shared" si="88"/>
        <v>18.12836601</v>
      </c>
      <c r="L82" s="105">
        <f t="shared" si="88"/>
        <v>22.41593697</v>
      </c>
      <c r="M82" s="105">
        <f t="shared" si="88"/>
        <v>37.07222371</v>
      </c>
      <c r="N82" s="105">
        <f t="shared" si="88"/>
        <v>51.72851046</v>
      </c>
      <c r="O82" s="105">
        <f t="shared" si="88"/>
        <v>73.7417077</v>
      </c>
      <c r="P82" s="105">
        <f t="shared" si="88"/>
        <v>98.88177873</v>
      </c>
      <c r="Q82" s="105">
        <f t="shared" si="88"/>
        <v>121.125113</v>
      </c>
      <c r="S82" s="105">
        <v>3.0</v>
      </c>
      <c r="T82" s="28"/>
      <c r="U82" s="106">
        <f>Feed!D82*1000</f>
        <v>90</v>
      </c>
      <c r="V82" s="106">
        <f>(('Meat Production'!C82*$AH$21)+('Meat Production'!D82*$AH$22))/1000</f>
        <v>223.4166084</v>
      </c>
      <c r="W82" s="106">
        <f>('Meat Production'!E82/1000)*$AH$23</f>
        <v>14.23112033</v>
      </c>
      <c r="X82" s="106">
        <f t="shared" si="6"/>
        <v>0</v>
      </c>
      <c r="Y82" s="106">
        <f t="shared" si="7"/>
        <v>1.446</v>
      </c>
      <c r="Z82" s="106">
        <f t="shared" si="8"/>
        <v>138.2304582</v>
      </c>
      <c r="AA82" s="107">
        <f t="shared" si="9"/>
        <v>1.605656159</v>
      </c>
      <c r="AB82" s="113"/>
      <c r="AC82" s="118"/>
      <c r="AD82" s="113"/>
      <c r="AE82" s="113"/>
      <c r="AF82" s="113"/>
      <c r="AG82" s="113"/>
      <c r="AH82" s="119"/>
      <c r="AI82" s="119"/>
      <c r="AJ82" s="119"/>
      <c r="AK82" s="28"/>
      <c r="AL82" s="28"/>
      <c r="AM82" s="28"/>
      <c r="AN82" s="28"/>
      <c r="AO82" s="28"/>
      <c r="AP82" s="28"/>
      <c r="AQ82" s="28"/>
      <c r="AR82" s="28"/>
      <c r="AT82" s="113" t="s">
        <v>501</v>
      </c>
      <c r="AU82" s="119">
        <v>0.0</v>
      </c>
    </row>
    <row r="83">
      <c r="A83" s="104" t="s">
        <v>194</v>
      </c>
      <c r="B83" s="14" t="s">
        <v>195</v>
      </c>
      <c r="C83" s="105">
        <v>75849.0</v>
      </c>
      <c r="D83" s="105">
        <v>22129.0</v>
      </c>
      <c r="E83" s="28">
        <f t="shared" si="2"/>
        <v>0.02362330531</v>
      </c>
      <c r="F83" s="28">
        <f t="shared" si="3"/>
        <v>0.01423038131</v>
      </c>
      <c r="G83" s="105">
        <f t="shared" si="4"/>
        <v>146806.4482</v>
      </c>
      <c r="H83" s="105">
        <f t="shared" ref="H83:Q83" si="89">($C83*AI$4)+($D83*(AI$5+AI$6))*$AA83</f>
        <v>68152.18034</v>
      </c>
      <c r="I83" s="105">
        <f t="shared" si="89"/>
        <v>24365.10786</v>
      </c>
      <c r="J83" s="105">
        <f t="shared" si="89"/>
        <v>14803.49631</v>
      </c>
      <c r="K83" s="105">
        <f t="shared" si="89"/>
        <v>13372.23184</v>
      </c>
      <c r="L83" s="105">
        <f t="shared" si="89"/>
        <v>14065.76993</v>
      </c>
      <c r="M83" s="105">
        <f t="shared" si="89"/>
        <v>20325.8677</v>
      </c>
      <c r="N83" s="105">
        <f t="shared" si="89"/>
        <v>26585.96546</v>
      </c>
      <c r="O83" s="105">
        <f t="shared" si="89"/>
        <v>36287.82033</v>
      </c>
      <c r="P83" s="105">
        <f t="shared" si="89"/>
        <v>49361.31064</v>
      </c>
      <c r="Q83" s="105">
        <f t="shared" si="89"/>
        <v>61556.83125</v>
      </c>
      <c r="S83" s="105">
        <v>12494.0</v>
      </c>
      <c r="T83" s="28"/>
      <c r="U83" s="106">
        <f>Feed!D83*1000</f>
        <v>31460</v>
      </c>
      <c r="V83" s="106">
        <f>(('Meat Production'!C83*$AH$21)+('Meat Production'!D83*$AH$22))/1000</f>
        <v>24664.72805</v>
      </c>
      <c r="W83" s="106">
        <f>('Meat Production'!E83/1000)*$AH$23</f>
        <v>20483.18808</v>
      </c>
      <c r="X83" s="106">
        <f t="shared" si="6"/>
        <v>0</v>
      </c>
      <c r="Y83" s="106">
        <f t="shared" si="7"/>
        <v>1390.805942</v>
      </c>
      <c r="Z83" s="106">
        <f t="shared" si="8"/>
        <v>146806.4482</v>
      </c>
      <c r="AA83" s="107">
        <f t="shared" si="9"/>
        <v>1.737354079</v>
      </c>
      <c r="AB83" s="113"/>
      <c r="AC83" s="118"/>
      <c r="AD83" s="113"/>
      <c r="AE83" s="113"/>
      <c r="AF83" s="113"/>
      <c r="AG83" s="113"/>
      <c r="AH83" s="119"/>
      <c r="AI83" s="117"/>
      <c r="AJ83" s="117"/>
      <c r="AK83" s="28"/>
      <c r="AL83" s="28"/>
      <c r="AM83" s="28"/>
      <c r="AN83" s="28"/>
      <c r="AO83" s="28"/>
      <c r="AP83" s="28"/>
      <c r="AQ83" s="28"/>
      <c r="AR83" s="28"/>
      <c r="AT83" s="113" t="s">
        <v>502</v>
      </c>
      <c r="AU83" s="119">
        <v>0.0</v>
      </c>
    </row>
    <row r="84">
      <c r="A84" s="104" t="s">
        <v>196</v>
      </c>
      <c r="B84" s="19" t="s">
        <v>197</v>
      </c>
      <c r="C84" s="105">
        <v>340.0</v>
      </c>
      <c r="D84" s="105">
        <v>1922.0</v>
      </c>
      <c r="E84" s="28">
        <f t="shared" si="2"/>
        <v>0.0001058936018</v>
      </c>
      <c r="F84" s="28">
        <f t="shared" si="3"/>
        <v>0.001235970576</v>
      </c>
      <c r="G84" s="105">
        <f t="shared" si="4"/>
        <v>0</v>
      </c>
      <c r="H84" s="105">
        <f t="shared" ref="H84:Q84" si="90">($C84*AI$4)+($D84*(AI$5+AI$6))*$AA84</f>
        <v>201.2054795</v>
      </c>
      <c r="I84" s="105">
        <f t="shared" si="90"/>
        <v>69.8630137</v>
      </c>
      <c r="J84" s="105">
        <f t="shared" si="90"/>
        <v>44.71232877</v>
      </c>
      <c r="K84" s="105">
        <f t="shared" si="90"/>
        <v>36.32876712</v>
      </c>
      <c r="L84" s="105">
        <f t="shared" si="90"/>
        <v>33.53424658</v>
      </c>
      <c r="M84" s="105">
        <f t="shared" si="90"/>
        <v>41.91780822</v>
      </c>
      <c r="N84" s="105">
        <f t="shared" si="90"/>
        <v>50.30136986</v>
      </c>
      <c r="O84" s="105">
        <f t="shared" si="90"/>
        <v>64.2739726</v>
      </c>
      <c r="P84" s="105">
        <f t="shared" si="90"/>
        <v>89.42465753</v>
      </c>
      <c r="Q84" s="105">
        <f t="shared" si="90"/>
        <v>114.5753425</v>
      </c>
      <c r="S84" s="105">
        <v>367.0</v>
      </c>
      <c r="T84" s="28"/>
      <c r="U84" s="106">
        <f>Feed!D84*1000</f>
        <v>1940</v>
      </c>
      <c r="V84" s="106">
        <f>(('Meat Production'!C84*$AH$21)+('Meat Production'!D84*$AH$22))/1000</f>
        <v>569.9810774</v>
      </c>
      <c r="W84" s="106">
        <f>('Meat Production'!E84/1000)*$AH$23</f>
        <v>77.56255833</v>
      </c>
      <c r="X84" s="106">
        <f t="shared" si="6"/>
        <v>1292.456364</v>
      </c>
      <c r="Y84" s="106">
        <f t="shared" si="7"/>
        <v>0</v>
      </c>
      <c r="Z84" s="106">
        <f t="shared" si="8"/>
        <v>0</v>
      </c>
      <c r="AA84" s="107">
        <f t="shared" si="9"/>
        <v>0</v>
      </c>
      <c r="AB84" s="113"/>
      <c r="AC84" s="118"/>
      <c r="AD84" s="113"/>
      <c r="AE84" s="113"/>
      <c r="AF84" s="113"/>
      <c r="AG84" s="113"/>
      <c r="AH84" s="119"/>
      <c r="AI84" s="117"/>
      <c r="AJ84" s="117"/>
      <c r="AK84" s="28"/>
      <c r="AL84" s="28"/>
      <c r="AM84" s="28"/>
      <c r="AN84" s="28"/>
      <c r="AO84" s="28"/>
      <c r="AP84" s="28"/>
      <c r="AQ84" s="28"/>
      <c r="AR84" s="28"/>
      <c r="AT84" s="113" t="s">
        <v>133</v>
      </c>
      <c r="AU84" s="117">
        <v>507.0</v>
      </c>
    </row>
    <row r="85">
      <c r="A85" s="104" t="s">
        <v>198</v>
      </c>
      <c r="B85" s="14" t="s">
        <v>199</v>
      </c>
      <c r="C85" s="105">
        <v>112040.0</v>
      </c>
      <c r="D85" s="105">
        <v>1334.0</v>
      </c>
      <c r="E85" s="28">
        <f t="shared" si="2"/>
        <v>0.03489505633</v>
      </c>
      <c r="F85" s="28">
        <f t="shared" si="3"/>
        <v>0.0008578484646</v>
      </c>
      <c r="G85" s="105">
        <f t="shared" si="4"/>
        <v>15596.92561</v>
      </c>
      <c r="H85" s="105">
        <f t="shared" ref="H85:Q85" si="91">($C85*AI$4)+($D85*(AI$5+AI$6))*$AA85</f>
        <v>66438.62748</v>
      </c>
      <c r="I85" s="105">
        <f t="shared" si="91"/>
        <v>23073.05147</v>
      </c>
      <c r="J85" s="105">
        <f t="shared" si="91"/>
        <v>14762.15091</v>
      </c>
      <c r="K85" s="105">
        <f t="shared" si="91"/>
        <v>12002.07746</v>
      </c>
      <c r="L85" s="105">
        <f t="shared" si="91"/>
        <v>11088.87079</v>
      </c>
      <c r="M85" s="105">
        <f t="shared" si="91"/>
        <v>13877.06776</v>
      </c>
      <c r="N85" s="105">
        <f t="shared" si="91"/>
        <v>16665.26473</v>
      </c>
      <c r="O85" s="105">
        <f t="shared" si="91"/>
        <v>21307.99853</v>
      </c>
      <c r="P85" s="105">
        <f t="shared" si="91"/>
        <v>29639.35255</v>
      </c>
      <c r="Q85" s="105">
        <f t="shared" si="91"/>
        <v>37965.59321</v>
      </c>
      <c r="S85" s="105">
        <v>1074.0</v>
      </c>
      <c r="T85" s="28"/>
      <c r="U85" s="106">
        <f>Feed!D85*1000</f>
        <v>70</v>
      </c>
      <c r="V85" s="106">
        <f>(('Meat Production'!C85*$AH$21)+('Meat Production'!D85*$AH$22))/1000</f>
        <v>3.360193988</v>
      </c>
      <c r="W85" s="106">
        <f>('Meat Production'!E85/1000)*$AH$23</f>
        <v>1559.685517</v>
      </c>
      <c r="X85" s="106">
        <f t="shared" si="6"/>
        <v>0</v>
      </c>
      <c r="Y85" s="106">
        <f t="shared" si="7"/>
        <v>151.7058423</v>
      </c>
      <c r="Z85" s="106">
        <f t="shared" si="8"/>
        <v>15596.92561</v>
      </c>
      <c r="AA85" s="107">
        <f t="shared" si="9"/>
        <v>0.1678501169</v>
      </c>
      <c r="AB85" s="113"/>
      <c r="AC85" s="118"/>
      <c r="AD85" s="113"/>
      <c r="AE85" s="113"/>
      <c r="AF85" s="113"/>
      <c r="AG85" s="113"/>
      <c r="AH85" s="119"/>
      <c r="AI85" s="119"/>
      <c r="AJ85" s="119"/>
      <c r="AK85" s="28"/>
      <c r="AL85" s="28"/>
      <c r="AM85" s="28"/>
      <c r="AN85" s="28"/>
      <c r="AO85" s="28"/>
      <c r="AP85" s="28"/>
      <c r="AQ85" s="28"/>
      <c r="AR85" s="28"/>
      <c r="AT85" s="113" t="s">
        <v>135</v>
      </c>
      <c r="AU85" s="117">
        <v>279.0</v>
      </c>
    </row>
    <row r="86">
      <c r="A86" s="104" t="s">
        <v>200</v>
      </c>
      <c r="B86" s="14" t="s">
        <v>201</v>
      </c>
      <c r="C86" s="105">
        <v>21466.0</v>
      </c>
      <c r="D86" s="105">
        <v>8612.0</v>
      </c>
      <c r="E86" s="28">
        <f t="shared" si="2"/>
        <v>0.006685623698</v>
      </c>
      <c r="F86" s="28">
        <f t="shared" si="3"/>
        <v>0.005538074196</v>
      </c>
      <c r="G86" s="105">
        <f t="shared" si="4"/>
        <v>21039.49298</v>
      </c>
      <c r="H86" s="105">
        <f t="shared" ref="H86:Q86" si="92">($C86*AI$4)+($D86*(AI$5+AI$6))*$AA86</f>
        <v>16871.74239</v>
      </c>
      <c r="I86" s="105">
        <f t="shared" si="92"/>
        <v>5983.869188</v>
      </c>
      <c r="J86" s="105">
        <f t="shared" si="92"/>
        <v>3688.102026</v>
      </c>
      <c r="K86" s="105">
        <f t="shared" si="92"/>
        <v>3237.455759</v>
      </c>
      <c r="L86" s="105">
        <f t="shared" si="92"/>
        <v>3296.979973</v>
      </c>
      <c r="M86" s="105">
        <f t="shared" si="92"/>
        <v>4612.802238</v>
      </c>
      <c r="N86" s="105">
        <f t="shared" si="92"/>
        <v>5928.624503</v>
      </c>
      <c r="O86" s="105">
        <f t="shared" si="92"/>
        <v>7990.57434</v>
      </c>
      <c r="P86" s="105">
        <f t="shared" si="92"/>
        <v>10915.56041</v>
      </c>
      <c r="Q86" s="105">
        <f t="shared" si="92"/>
        <v>13683.24175</v>
      </c>
      <c r="S86" s="105">
        <v>2641.0</v>
      </c>
      <c r="T86" s="28"/>
      <c r="U86" s="106">
        <f>Feed!D86*1000</f>
        <v>4760</v>
      </c>
      <c r="V86" s="106">
        <f>(('Meat Production'!C86*$AH$21)+('Meat Production'!D86*$AH$22))/1000</f>
        <v>3816.01343</v>
      </c>
      <c r="W86" s="106">
        <f>('Meat Production'!E86/1000)*$AH$23</f>
        <v>2775.363716</v>
      </c>
      <c r="X86" s="106">
        <f t="shared" si="6"/>
        <v>0</v>
      </c>
      <c r="Y86" s="106">
        <f t="shared" si="7"/>
        <v>186.0831257</v>
      </c>
      <c r="Z86" s="106">
        <f t="shared" si="8"/>
        <v>21039.49298</v>
      </c>
      <c r="AA86" s="107">
        <f t="shared" si="9"/>
        <v>0.7998496449</v>
      </c>
      <c r="AB86" s="113"/>
      <c r="AC86" s="118"/>
      <c r="AD86" s="113"/>
      <c r="AE86" s="113"/>
      <c r="AF86" s="113"/>
      <c r="AG86" s="113"/>
      <c r="AH86" s="119"/>
      <c r="AI86" s="119"/>
      <c r="AJ86" s="119"/>
      <c r="AK86" s="28"/>
      <c r="AL86" s="28"/>
      <c r="AM86" s="28"/>
      <c r="AN86" s="28"/>
      <c r="AO86" s="28"/>
      <c r="AP86" s="28"/>
      <c r="AQ86" s="28"/>
      <c r="AR86" s="28"/>
      <c r="AT86" s="113" t="s">
        <v>137</v>
      </c>
      <c r="AU86" s="119">
        <v>41.0</v>
      </c>
    </row>
    <row r="87">
      <c r="A87" s="104" t="s">
        <v>202</v>
      </c>
      <c r="B87" s="14" t="s">
        <v>203</v>
      </c>
      <c r="C87" s="105">
        <v>35464.0</v>
      </c>
      <c r="D87" s="105">
        <v>5950.0</v>
      </c>
      <c r="E87" s="28">
        <f t="shared" si="2"/>
        <v>0.01104532558</v>
      </c>
      <c r="F87" s="28">
        <f t="shared" si="3"/>
        <v>0.003826235655</v>
      </c>
      <c r="G87" s="105">
        <f t="shared" si="4"/>
        <v>2303.153966</v>
      </c>
      <c r="H87" s="105">
        <f t="shared" ref="H87:Q87" si="93">($C87*AI$4)+($D87*(AI$5+AI$6))*$AA87</f>
        <v>21223.61613</v>
      </c>
      <c r="I87" s="105">
        <f t="shared" si="93"/>
        <v>7376.444443</v>
      </c>
      <c r="J87" s="105">
        <f t="shared" si="93"/>
        <v>4712.885539</v>
      </c>
      <c r="K87" s="105">
        <f t="shared" si="93"/>
        <v>3842.896803</v>
      </c>
      <c r="L87" s="105">
        <f t="shared" si="93"/>
        <v>3564.810044</v>
      </c>
      <c r="M87" s="105">
        <f t="shared" si="93"/>
        <v>4483.925416</v>
      </c>
      <c r="N87" s="105">
        <f t="shared" si="93"/>
        <v>5403.040789</v>
      </c>
      <c r="O87" s="105">
        <f t="shared" si="93"/>
        <v>6927.456312</v>
      </c>
      <c r="P87" s="105">
        <f t="shared" si="93"/>
        <v>9626.743678</v>
      </c>
      <c r="Q87" s="105">
        <f t="shared" si="93"/>
        <v>12317.09893</v>
      </c>
      <c r="S87" s="105">
        <v>558.0</v>
      </c>
      <c r="T87" s="28"/>
      <c r="U87" s="106">
        <f>Feed!D87*1000</f>
        <v>410</v>
      </c>
      <c r="V87" s="106">
        <f>(('Meat Production'!C87*$AH$21)+('Meat Production'!D87*$AH$22))/1000</f>
        <v>980.9317265</v>
      </c>
      <c r="W87" s="106">
        <f>('Meat Production'!E87/1000)*$AH$23</f>
        <v>159.2783205</v>
      </c>
      <c r="X87" s="106">
        <f t="shared" si="6"/>
        <v>0</v>
      </c>
      <c r="Y87" s="106">
        <f t="shared" si="7"/>
        <v>16.184</v>
      </c>
      <c r="Z87" s="106">
        <f t="shared" si="8"/>
        <v>2303.153966</v>
      </c>
      <c r="AA87" s="107">
        <f t="shared" si="9"/>
        <v>0.06573671066</v>
      </c>
      <c r="AB87" s="113"/>
      <c r="AC87" s="118"/>
      <c r="AD87" s="113"/>
      <c r="AE87" s="113"/>
      <c r="AF87" s="113"/>
      <c r="AG87" s="113"/>
      <c r="AH87" s="119"/>
      <c r="AI87" s="119"/>
      <c r="AJ87" s="119"/>
      <c r="AK87" s="28"/>
      <c r="AL87" s="28"/>
      <c r="AM87" s="28"/>
      <c r="AN87" s="28"/>
      <c r="AO87" s="28"/>
      <c r="AP87" s="28"/>
      <c r="AQ87" s="28"/>
      <c r="AR87" s="28"/>
      <c r="AT87" s="113" t="s">
        <v>139</v>
      </c>
      <c r="AU87" s="119">
        <v>55.0</v>
      </c>
    </row>
    <row r="88">
      <c r="A88" s="104" t="s">
        <v>204</v>
      </c>
      <c r="B88" s="14" t="s">
        <v>205</v>
      </c>
      <c r="C88" s="105">
        <v>38000.0</v>
      </c>
      <c r="D88" s="105">
        <v>810.0</v>
      </c>
      <c r="E88" s="28">
        <f t="shared" si="2"/>
        <v>0.01183516727</v>
      </c>
      <c r="F88" s="28">
        <f t="shared" si="3"/>
        <v>0.000520882501</v>
      </c>
      <c r="G88" s="105">
        <f t="shared" si="4"/>
        <v>3073.906294</v>
      </c>
      <c r="H88" s="105">
        <f t="shared" ref="H88:Q88" si="94">($C88*AI$4)+($D88*(AI$5+AI$6))*$AA88</f>
        <v>22534.93618</v>
      </c>
      <c r="I88" s="105">
        <f t="shared" si="94"/>
        <v>7826.055008</v>
      </c>
      <c r="J88" s="105">
        <f t="shared" si="94"/>
        <v>5007.069981</v>
      </c>
      <c r="K88" s="105">
        <f t="shared" si="94"/>
        <v>4070.975471</v>
      </c>
      <c r="L88" s="105">
        <f t="shared" si="94"/>
        <v>3761.322078</v>
      </c>
      <c r="M88" s="105">
        <f t="shared" si="94"/>
        <v>4707.226295</v>
      </c>
      <c r="N88" s="105">
        <f t="shared" si="94"/>
        <v>5653.130511</v>
      </c>
      <c r="O88" s="105">
        <f t="shared" si="94"/>
        <v>7228.15122</v>
      </c>
      <c r="P88" s="105">
        <f t="shared" si="94"/>
        <v>10054.27058</v>
      </c>
      <c r="Q88" s="105">
        <f t="shared" si="94"/>
        <v>12878.60636</v>
      </c>
      <c r="S88" s="105">
        <v>113.0</v>
      </c>
      <c r="T88" s="28"/>
      <c r="U88" s="106">
        <f>Feed!D88*1000</f>
        <v>90</v>
      </c>
      <c r="V88" s="106">
        <f>(('Meat Production'!C88*$AH$21)+('Meat Production'!D88*$AH$22))/1000</f>
        <v>84.91072875</v>
      </c>
      <c r="W88" s="106">
        <f>('Meat Production'!E88/1000)*$AH$23</f>
        <v>314.4624875</v>
      </c>
      <c r="X88" s="106">
        <f t="shared" si="6"/>
        <v>0</v>
      </c>
      <c r="Y88" s="106">
        <f t="shared" si="7"/>
        <v>31.43488778</v>
      </c>
      <c r="Z88" s="106">
        <f t="shared" si="8"/>
        <v>3073.906294</v>
      </c>
      <c r="AA88" s="107">
        <f t="shared" si="9"/>
        <v>0.09642261785</v>
      </c>
      <c r="AB88" s="113"/>
      <c r="AC88" s="118"/>
      <c r="AD88" s="113"/>
      <c r="AE88" s="113"/>
      <c r="AF88" s="113"/>
      <c r="AG88" s="113"/>
      <c r="AH88" s="119"/>
      <c r="AI88" s="117"/>
      <c r="AJ88" s="117"/>
      <c r="AK88" s="28"/>
      <c r="AL88" s="28"/>
      <c r="AM88" s="28"/>
      <c r="AN88" s="28"/>
      <c r="AO88" s="28"/>
      <c r="AP88" s="28"/>
      <c r="AQ88" s="28"/>
      <c r="AR88" s="28"/>
      <c r="AT88" s="113" t="s">
        <v>141</v>
      </c>
      <c r="AU88" s="117">
        <v>101.0</v>
      </c>
    </row>
    <row r="89">
      <c r="A89" s="104" t="s">
        <v>206</v>
      </c>
      <c r="B89" s="14" t="s">
        <v>207</v>
      </c>
      <c r="C89" s="105">
        <v>1795.0</v>
      </c>
      <c r="D89" s="105">
        <v>2326.0</v>
      </c>
      <c r="E89" s="28">
        <f t="shared" si="2"/>
        <v>0.0005590559274</v>
      </c>
      <c r="F89" s="28">
        <f t="shared" si="3"/>
        <v>0.001495768762</v>
      </c>
      <c r="G89" s="105">
        <f t="shared" si="4"/>
        <v>2343.656645</v>
      </c>
      <c r="H89" s="105">
        <f t="shared" ref="H89:Q89" si="95">($C89*AI$4)+($D89*(AI$5+AI$6))*$AA89</f>
        <v>1922.863092</v>
      </c>
      <c r="I89" s="105">
        <f t="shared" si="95"/>
        <v>693.5965661</v>
      </c>
      <c r="J89" s="105">
        <f t="shared" si="95"/>
        <v>414.6733168</v>
      </c>
      <c r="K89" s="105">
        <f t="shared" si="95"/>
        <v>386.6510904</v>
      </c>
      <c r="L89" s="105">
        <f t="shared" si="95"/>
        <v>420.6118081</v>
      </c>
      <c r="M89" s="105">
        <f t="shared" si="95"/>
        <v>627.252557</v>
      </c>
      <c r="N89" s="105">
        <f t="shared" si="95"/>
        <v>833.8933058</v>
      </c>
      <c r="O89" s="105">
        <f t="shared" si="95"/>
        <v>1151.231141</v>
      </c>
      <c r="P89" s="105">
        <f t="shared" si="95"/>
        <v>1560.05877</v>
      </c>
      <c r="Q89" s="105">
        <f t="shared" si="95"/>
        <v>1936.410305</v>
      </c>
      <c r="S89" s="105">
        <v>2319.0</v>
      </c>
      <c r="T89" s="28"/>
      <c r="U89" s="106">
        <f>Feed!D89*1000</f>
        <v>1930</v>
      </c>
      <c r="V89" s="106">
        <f>(('Meat Production'!C89*$AH$21)+('Meat Production'!D89*$AH$22))/1000</f>
        <v>445.4570175</v>
      </c>
      <c r="W89" s="106">
        <f>('Meat Production'!E89/1000)*$AH$23</f>
        <v>494.0541084</v>
      </c>
      <c r="X89" s="106">
        <f t="shared" si="6"/>
        <v>990.4888741</v>
      </c>
      <c r="Y89" s="106">
        <f t="shared" si="7"/>
        <v>0</v>
      </c>
      <c r="Z89" s="106">
        <f t="shared" si="8"/>
        <v>2343.656645</v>
      </c>
      <c r="AA89" s="107">
        <f t="shared" si="9"/>
        <v>0.6113989611</v>
      </c>
      <c r="AB89" s="113"/>
      <c r="AC89" s="118"/>
      <c r="AD89" s="113"/>
      <c r="AE89" s="113"/>
      <c r="AF89" s="113"/>
      <c r="AG89" s="113"/>
      <c r="AH89" s="119"/>
      <c r="AI89" s="119"/>
      <c r="AJ89" s="119"/>
      <c r="AK89" s="28"/>
      <c r="AL89" s="28"/>
      <c r="AM89" s="28"/>
      <c r="AN89" s="28"/>
      <c r="AO89" s="28"/>
      <c r="AP89" s="28"/>
      <c r="AQ89" s="28"/>
      <c r="AR89" s="28"/>
      <c r="AT89" s="113" t="s">
        <v>143</v>
      </c>
      <c r="AU89" s="117">
        <v>681.0</v>
      </c>
    </row>
    <row r="90">
      <c r="A90" s="104" t="s">
        <v>208</v>
      </c>
      <c r="B90" s="14" t="s">
        <v>209</v>
      </c>
      <c r="C90" s="105">
        <v>9725.0</v>
      </c>
      <c r="D90" s="105">
        <v>620.0</v>
      </c>
      <c r="E90" s="28">
        <f t="shared" si="2"/>
        <v>0.003028868465</v>
      </c>
      <c r="F90" s="28">
        <f t="shared" si="3"/>
        <v>0.0003987001859</v>
      </c>
      <c r="G90" s="105">
        <f t="shared" si="4"/>
        <v>85496.54421</v>
      </c>
      <c r="H90" s="105">
        <f t="shared" ref="H90:Q90" si="96">($C90*AI$4)+($D90*(AI$5+AI$6))*$AA90</f>
        <v>9494.490165</v>
      </c>
      <c r="I90" s="105">
        <f t="shared" si="96"/>
        <v>3409.390189</v>
      </c>
      <c r="J90" s="105">
        <f t="shared" si="96"/>
        <v>2055.010494</v>
      </c>
      <c r="K90" s="105">
        <f t="shared" si="96"/>
        <v>1885.7711</v>
      </c>
      <c r="L90" s="105">
        <f t="shared" si="96"/>
        <v>2017.504971</v>
      </c>
      <c r="M90" s="105">
        <f t="shared" si="96"/>
        <v>2962.85075</v>
      </c>
      <c r="N90" s="105">
        <f t="shared" si="96"/>
        <v>3908.196529</v>
      </c>
      <c r="O90" s="105">
        <f t="shared" si="96"/>
        <v>5366.180952</v>
      </c>
      <c r="P90" s="105">
        <f t="shared" si="96"/>
        <v>7285.001654</v>
      </c>
      <c r="Q90" s="105">
        <f t="shared" si="96"/>
        <v>9062.712104</v>
      </c>
      <c r="S90" s="105">
        <v>21786.0</v>
      </c>
      <c r="T90" s="28"/>
      <c r="U90" s="106">
        <f>Feed!D90*1000</f>
        <v>2380</v>
      </c>
      <c r="V90" s="106">
        <f>(('Meat Production'!C90*$AH$21)+('Meat Production'!D90*$AH$22))/1000</f>
        <v>1226.436555</v>
      </c>
      <c r="W90" s="106">
        <f>('Meat Production'!E90/1000)*$AH$23</f>
        <v>6901.935894</v>
      </c>
      <c r="X90" s="106">
        <f t="shared" si="6"/>
        <v>0</v>
      </c>
      <c r="Y90" s="106">
        <f t="shared" si="7"/>
        <v>584.0823749</v>
      </c>
      <c r="Z90" s="106">
        <f t="shared" si="8"/>
        <v>85496.54421</v>
      </c>
      <c r="AA90" s="107">
        <f t="shared" si="9"/>
        <v>9.966380903</v>
      </c>
      <c r="AB90" s="113"/>
      <c r="AC90" s="118"/>
      <c r="AD90" s="113"/>
      <c r="AE90" s="113"/>
      <c r="AF90" s="113"/>
      <c r="AG90" s="113"/>
      <c r="AH90" s="119"/>
      <c r="AI90" s="117"/>
      <c r="AJ90" s="117"/>
      <c r="AK90" s="28"/>
      <c r="AL90" s="28"/>
      <c r="AM90" s="28"/>
      <c r="AN90" s="28"/>
      <c r="AO90" s="28"/>
      <c r="AP90" s="28"/>
      <c r="AQ90" s="28"/>
      <c r="AR90" s="28"/>
      <c r="AT90" s="113" t="s">
        <v>503</v>
      </c>
      <c r="AU90" s="117">
        <v>1967.0</v>
      </c>
    </row>
    <row r="91">
      <c r="A91" s="104" t="s">
        <v>210</v>
      </c>
      <c r="B91" s="14" t="s">
        <v>211</v>
      </c>
      <c r="C91" s="105">
        <v>3275.0</v>
      </c>
      <c r="D91" s="105">
        <v>1790.0</v>
      </c>
      <c r="E91" s="28">
        <f t="shared" si="2"/>
        <v>0.001020004547</v>
      </c>
      <c r="F91" s="28">
        <f t="shared" si="3"/>
        <v>0.001151086021</v>
      </c>
      <c r="G91" s="105">
        <f t="shared" si="4"/>
        <v>16013.99273</v>
      </c>
      <c r="H91" s="105">
        <f t="shared" ref="H91:Q91" si="97">($C91*AI$4)+($D91*(AI$5+AI$6))*$AA91</f>
        <v>5795.136808</v>
      </c>
      <c r="I91" s="105">
        <f t="shared" si="97"/>
        <v>2128.437513</v>
      </c>
      <c r="J91" s="105">
        <f t="shared" si="97"/>
        <v>1231.205701</v>
      </c>
      <c r="K91" s="105">
        <f t="shared" si="97"/>
        <v>1223.226892</v>
      </c>
      <c r="L91" s="105">
        <f t="shared" si="97"/>
        <v>1414.63293</v>
      </c>
      <c r="M91" s="105">
        <f t="shared" si="97"/>
        <v>2223.132508</v>
      </c>
      <c r="N91" s="105">
        <f t="shared" si="97"/>
        <v>3031.632087</v>
      </c>
      <c r="O91" s="105">
        <f t="shared" si="97"/>
        <v>4257.840359</v>
      </c>
      <c r="P91" s="105">
        <f t="shared" si="97"/>
        <v>5737.269095</v>
      </c>
      <c r="Q91" s="105">
        <f t="shared" si="97"/>
        <v>7071.1486</v>
      </c>
      <c r="S91" s="105">
        <v>1318.0</v>
      </c>
      <c r="T91" s="28"/>
      <c r="U91" s="106">
        <f>Feed!D91*1000</f>
        <v>230</v>
      </c>
      <c r="V91" s="106">
        <f>(('Meat Production'!C91*$AH$21)+('Meat Production'!D91*$AH$22))/1000</f>
        <v>712.8941689</v>
      </c>
      <c r="W91" s="106">
        <f>('Meat Production'!E91/1000)*$AH$23</f>
        <v>1499.985672</v>
      </c>
      <c r="X91" s="106">
        <f t="shared" si="6"/>
        <v>0</v>
      </c>
      <c r="Y91" s="106">
        <f t="shared" si="7"/>
        <v>152.411</v>
      </c>
      <c r="Z91" s="106">
        <f t="shared" si="8"/>
        <v>16013.99273</v>
      </c>
      <c r="AA91" s="107">
        <f t="shared" si="9"/>
        <v>3.560635256</v>
      </c>
      <c r="AB91" s="113"/>
      <c r="AC91" s="118"/>
      <c r="AD91" s="113"/>
      <c r="AE91" s="113"/>
      <c r="AF91" s="113"/>
      <c r="AG91" s="113"/>
      <c r="AH91" s="119"/>
      <c r="AI91" s="117"/>
      <c r="AJ91" s="117"/>
      <c r="AK91" s="28"/>
      <c r="AL91" s="28"/>
      <c r="AM91" s="28"/>
      <c r="AN91" s="28"/>
      <c r="AO91" s="28"/>
      <c r="AP91" s="28"/>
      <c r="AQ91" s="28"/>
      <c r="AR91" s="28"/>
      <c r="AT91" s="113" t="s">
        <v>504</v>
      </c>
      <c r="AU91" s="119">
        <v>156.0</v>
      </c>
    </row>
    <row r="92">
      <c r="A92" s="104" t="s">
        <v>212</v>
      </c>
      <c r="B92" s="14" t="s">
        <v>213</v>
      </c>
      <c r="C92" s="105">
        <v>28782.0</v>
      </c>
      <c r="D92" s="105">
        <v>17818.0</v>
      </c>
      <c r="E92" s="28">
        <f t="shared" si="2"/>
        <v>0.008964204848</v>
      </c>
      <c r="F92" s="28">
        <f t="shared" si="3"/>
        <v>0.01145812889</v>
      </c>
      <c r="G92" s="105">
        <f t="shared" si="4"/>
        <v>1823.993367</v>
      </c>
      <c r="H92" s="105">
        <f t="shared" ref="H92:Q92" si="98">($C92*AI$4)+($D92*(AI$5+AI$6))*$AA92</f>
        <v>17504.86677</v>
      </c>
      <c r="I92" s="105">
        <f t="shared" si="98"/>
        <v>6092.310026</v>
      </c>
      <c r="J92" s="105">
        <f t="shared" si="98"/>
        <v>3883.040377</v>
      </c>
      <c r="K92" s="105">
        <f t="shared" si="98"/>
        <v>3182.257248</v>
      </c>
      <c r="L92" s="105">
        <f t="shared" si="98"/>
        <v>2972.42293</v>
      </c>
      <c r="M92" s="105">
        <f t="shared" si="98"/>
        <v>3771.216299</v>
      </c>
      <c r="N92" s="105">
        <f t="shared" si="98"/>
        <v>4570.009668</v>
      </c>
      <c r="O92" s="105">
        <f t="shared" si="98"/>
        <v>5886.481913</v>
      </c>
      <c r="P92" s="105">
        <f t="shared" si="98"/>
        <v>8167.031737</v>
      </c>
      <c r="Q92" s="105">
        <f t="shared" si="98"/>
        <v>10429.76152</v>
      </c>
      <c r="S92" s="105">
        <v>1442.0</v>
      </c>
      <c r="T92" s="28"/>
      <c r="U92" s="106">
        <f>Feed!D92*1000</f>
        <v>1030</v>
      </c>
      <c r="V92" s="106">
        <f>(('Meat Production'!C92*$AH$21)+('Meat Production'!D92*$AH$22))/1000</f>
        <v>100.7286408</v>
      </c>
      <c r="W92" s="106">
        <f>('Meat Production'!E92/1000)*$AH$23</f>
        <v>676.696661</v>
      </c>
      <c r="X92" s="106">
        <f t="shared" si="6"/>
        <v>252.5746982</v>
      </c>
      <c r="Y92" s="106">
        <f t="shared" si="7"/>
        <v>0</v>
      </c>
      <c r="Z92" s="106">
        <f t="shared" si="8"/>
        <v>1823.993367</v>
      </c>
      <c r="AA92" s="107">
        <f t="shared" si="9"/>
        <v>0.04379458479</v>
      </c>
      <c r="AB92" s="113"/>
      <c r="AC92" s="118"/>
      <c r="AD92" s="113"/>
      <c r="AE92" s="113"/>
      <c r="AF92" s="113"/>
      <c r="AG92" s="113"/>
      <c r="AH92" s="119"/>
      <c r="AI92" s="117"/>
      <c r="AJ92" s="117"/>
      <c r="AK92" s="28"/>
      <c r="AL92" s="28"/>
      <c r="AM92" s="28"/>
      <c r="AN92" s="28"/>
      <c r="AO92" s="28"/>
      <c r="AP92" s="28"/>
      <c r="AQ92" s="28"/>
      <c r="AR92" s="28"/>
      <c r="AT92" s="113" t="s">
        <v>145</v>
      </c>
      <c r="AU92" s="117">
        <v>187631.0</v>
      </c>
    </row>
    <row r="93">
      <c r="A93" s="104" t="s">
        <v>214</v>
      </c>
      <c r="B93" s="14" t="s">
        <v>215</v>
      </c>
      <c r="C93" s="105">
        <v>28623.0</v>
      </c>
      <c r="D93" s="105">
        <v>40500.0</v>
      </c>
      <c r="E93" s="28">
        <f t="shared" si="2"/>
        <v>0.008914684017</v>
      </c>
      <c r="F93" s="28">
        <f t="shared" si="3"/>
        <v>0.02604412505</v>
      </c>
      <c r="G93" s="105">
        <f t="shared" si="4"/>
        <v>0</v>
      </c>
      <c r="H93" s="105">
        <f t="shared" ref="H93:Q93" si="99">($C93*AI$4)+($D93*(AI$5+AI$6))*$AA93</f>
        <v>16938.54247</v>
      </c>
      <c r="I93" s="105">
        <f t="shared" si="99"/>
        <v>5881.438356</v>
      </c>
      <c r="J93" s="105">
        <f t="shared" si="99"/>
        <v>3764.120548</v>
      </c>
      <c r="K93" s="105">
        <f t="shared" si="99"/>
        <v>3058.347945</v>
      </c>
      <c r="L93" s="105">
        <f t="shared" si="99"/>
        <v>2823.090411</v>
      </c>
      <c r="M93" s="105">
        <f t="shared" si="99"/>
        <v>3528.863014</v>
      </c>
      <c r="N93" s="105">
        <f t="shared" si="99"/>
        <v>4234.635616</v>
      </c>
      <c r="O93" s="105">
        <f t="shared" si="99"/>
        <v>5410.923288</v>
      </c>
      <c r="P93" s="105">
        <f t="shared" si="99"/>
        <v>7528.241096</v>
      </c>
      <c r="Q93" s="105">
        <f t="shared" si="99"/>
        <v>9645.558904</v>
      </c>
      <c r="S93" s="105">
        <v>521.0</v>
      </c>
      <c r="T93" s="28"/>
      <c r="U93" s="106">
        <f>Feed!D93*1000</f>
        <v>15170</v>
      </c>
      <c r="V93" s="106">
        <f>(('Meat Production'!C93*$AH$21)+('Meat Production'!D93*$AH$22))/1000</f>
        <v>2582.730772</v>
      </c>
      <c r="W93" s="106">
        <f>('Meat Production'!E93/1000)*$AH$23</f>
        <v>3212.316193</v>
      </c>
      <c r="X93" s="106">
        <f t="shared" si="6"/>
        <v>9374.953035</v>
      </c>
      <c r="Y93" s="106">
        <f t="shared" si="7"/>
        <v>0</v>
      </c>
      <c r="Z93" s="106">
        <f t="shared" si="8"/>
        <v>0</v>
      </c>
      <c r="AA93" s="107">
        <f t="shared" si="9"/>
        <v>0</v>
      </c>
      <c r="AB93" s="113"/>
      <c r="AC93" s="118"/>
      <c r="AD93" s="113"/>
      <c r="AE93" s="113"/>
      <c r="AF93" s="113"/>
      <c r="AG93" s="113"/>
      <c r="AH93" s="119"/>
      <c r="AI93" s="117"/>
      <c r="AJ93" s="117"/>
      <c r="AK93" s="28"/>
      <c r="AL93" s="28"/>
      <c r="AM93" s="28"/>
      <c r="AN93" s="28"/>
      <c r="AO93" s="28"/>
      <c r="AP93" s="28"/>
      <c r="AQ93" s="28"/>
      <c r="AR93" s="28"/>
      <c r="AT93" s="113" t="s">
        <v>147</v>
      </c>
      <c r="AU93" s="117">
        <v>1560.0</v>
      </c>
    </row>
    <row r="94">
      <c r="A94" s="104" t="s">
        <v>216</v>
      </c>
      <c r="B94" s="14" t="s">
        <v>217</v>
      </c>
      <c r="C94" s="105">
        <v>805.0</v>
      </c>
      <c r="D94" s="105">
        <v>460.0</v>
      </c>
      <c r="E94" s="28">
        <f t="shared" si="2"/>
        <v>0.000250718675</v>
      </c>
      <c r="F94" s="28">
        <f t="shared" si="3"/>
        <v>0.0002958098154</v>
      </c>
      <c r="G94" s="105">
        <f t="shared" si="4"/>
        <v>444.8572571</v>
      </c>
      <c r="H94" s="105">
        <f t="shared" ref="H94:Q94" si="100">($C94*AI$4)+($D94*(AI$5+AI$6))*$AA94</f>
        <v>586.3779617</v>
      </c>
      <c r="I94" s="105">
        <f t="shared" si="100"/>
        <v>206.9182797</v>
      </c>
      <c r="J94" s="105">
        <f t="shared" si="100"/>
        <v>128.6920401</v>
      </c>
      <c r="K94" s="105">
        <f t="shared" si="100"/>
        <v>110.9180911</v>
      </c>
      <c r="L94" s="105">
        <f t="shared" si="100"/>
        <v>110.5277509</v>
      </c>
      <c r="M94" s="105">
        <f t="shared" si="100"/>
        <v>151.1307263</v>
      </c>
      <c r="N94" s="105">
        <f t="shared" si="100"/>
        <v>191.7337018</v>
      </c>
      <c r="O94" s="105">
        <f t="shared" si="100"/>
        <v>255.9463842</v>
      </c>
      <c r="P94" s="105">
        <f t="shared" si="100"/>
        <v>350.775552</v>
      </c>
      <c r="Q94" s="105">
        <f t="shared" si="100"/>
        <v>441.4539878</v>
      </c>
      <c r="S94" s="105">
        <v>443.0</v>
      </c>
      <c r="T94" s="28"/>
      <c r="U94" s="106">
        <f>Feed!D94*1000</f>
        <v>310</v>
      </c>
      <c r="V94" s="106">
        <f>(('Meat Production'!C94*$AH$21)+('Meat Production'!D94*$AH$22))/1000</f>
        <v>79.71439116</v>
      </c>
      <c r="W94" s="106">
        <f>('Meat Production'!E94/1000)*$AH$23</f>
        <v>38.24490568</v>
      </c>
      <c r="X94" s="106">
        <f t="shared" si="6"/>
        <v>192.0407032</v>
      </c>
      <c r="Y94" s="106">
        <f t="shared" si="7"/>
        <v>0</v>
      </c>
      <c r="Z94" s="106">
        <f t="shared" si="8"/>
        <v>444.8572571</v>
      </c>
      <c r="AA94" s="107">
        <f t="shared" si="9"/>
        <v>0.3951276977</v>
      </c>
      <c r="AB94" s="113"/>
      <c r="AC94" s="118"/>
      <c r="AD94" s="113"/>
      <c r="AE94" s="113"/>
      <c r="AF94" s="113"/>
      <c r="AG94" s="113"/>
      <c r="AH94" s="119"/>
      <c r="AI94" s="117"/>
      <c r="AJ94" s="117"/>
      <c r="AK94" s="28"/>
      <c r="AL94" s="28"/>
      <c r="AM94" s="28"/>
      <c r="AN94" s="28"/>
      <c r="AO94" s="28"/>
      <c r="AP94" s="28"/>
      <c r="AQ94" s="28"/>
      <c r="AR94" s="28"/>
      <c r="AT94" s="113" t="s">
        <v>149</v>
      </c>
      <c r="AU94" s="117">
        <v>7531.0</v>
      </c>
    </row>
    <row r="95">
      <c r="A95" s="104" t="s">
        <v>218</v>
      </c>
      <c r="B95" s="14" t="s">
        <v>219</v>
      </c>
      <c r="C95" s="105">
        <v>661.0</v>
      </c>
      <c r="D95" s="105">
        <v>803.0</v>
      </c>
      <c r="E95" s="28">
        <f t="shared" si="2"/>
        <v>0.0002058696201</v>
      </c>
      <c r="F95" s="28">
        <f t="shared" si="3"/>
        <v>0.0005163810473</v>
      </c>
      <c r="G95" s="105">
        <f t="shared" si="4"/>
        <v>5986.643785</v>
      </c>
      <c r="H95" s="105">
        <f t="shared" ref="H95:Q95" si="101">($C95*AI$4)+($D95*(AI$5+AI$6))*$AA95</f>
        <v>2534.83272</v>
      </c>
      <c r="I95" s="105">
        <f t="shared" si="101"/>
        <v>944.7523317</v>
      </c>
      <c r="J95" s="105">
        <f t="shared" si="101"/>
        <v>531.8377551</v>
      </c>
      <c r="K95" s="105">
        <f t="shared" si="101"/>
        <v>555.9856456</v>
      </c>
      <c r="L95" s="105">
        <f t="shared" si="101"/>
        <v>671.892331</v>
      </c>
      <c r="M95" s="105">
        <f t="shared" si="101"/>
        <v>1092.656168</v>
      </c>
      <c r="N95" s="105">
        <f t="shared" si="101"/>
        <v>1513.420005</v>
      </c>
      <c r="O95" s="105">
        <f t="shared" si="101"/>
        <v>2147.282199</v>
      </c>
      <c r="P95" s="105">
        <f t="shared" si="101"/>
        <v>2883.768941</v>
      </c>
      <c r="Q95" s="105">
        <f t="shared" si="101"/>
        <v>3539.362642</v>
      </c>
      <c r="S95" s="105">
        <v>1547.0</v>
      </c>
      <c r="T95" s="28"/>
      <c r="U95" s="106">
        <f>Feed!D95*1000</f>
        <v>1560</v>
      </c>
      <c r="V95" s="106">
        <f>(('Meat Production'!C95*$AH$21)+('Meat Production'!D95*$AH$22))/1000</f>
        <v>1111.591206</v>
      </c>
      <c r="W95" s="106">
        <f>('Meat Production'!E95/1000)*$AH$23</f>
        <v>847.6275725</v>
      </c>
      <c r="X95" s="106">
        <f t="shared" si="6"/>
        <v>0</v>
      </c>
      <c r="Y95" s="106">
        <f t="shared" si="7"/>
        <v>40.56394293</v>
      </c>
      <c r="Z95" s="106">
        <f t="shared" si="8"/>
        <v>5986.643785</v>
      </c>
      <c r="AA95" s="107">
        <f t="shared" si="9"/>
        <v>4.411296233</v>
      </c>
      <c r="AB95" s="113"/>
      <c r="AC95" s="118"/>
      <c r="AD95" s="113"/>
      <c r="AE95" s="113"/>
      <c r="AF95" s="113"/>
      <c r="AG95" s="113"/>
      <c r="AH95" s="119"/>
      <c r="AI95" s="117"/>
      <c r="AJ95" s="117"/>
      <c r="AK95" s="28"/>
      <c r="AL95" s="28"/>
      <c r="AM95" s="28"/>
      <c r="AN95" s="28"/>
      <c r="AO95" s="28"/>
      <c r="AP95" s="28"/>
      <c r="AQ95" s="28"/>
      <c r="AR95" s="28"/>
      <c r="AT95" s="113" t="s">
        <v>151</v>
      </c>
      <c r="AU95" s="117">
        <v>397.0</v>
      </c>
    </row>
    <row r="96">
      <c r="A96" s="104" t="s">
        <v>220</v>
      </c>
      <c r="B96" s="14" t="s">
        <v>221</v>
      </c>
      <c r="C96" s="105">
        <v>1401.0</v>
      </c>
      <c r="D96" s="105">
        <v>110.0</v>
      </c>
      <c r="E96" s="28">
        <f t="shared" si="2"/>
        <v>0.00043634393</v>
      </c>
      <c r="F96" s="28">
        <f t="shared" si="3"/>
        <v>0.00007073712977</v>
      </c>
      <c r="G96" s="105">
        <f t="shared" si="4"/>
        <v>180.0682043</v>
      </c>
      <c r="H96" s="105">
        <f t="shared" ref="H96:Q96" si="102">($C96*AI$4)+($D96*(AI$5+AI$6))*$AA96</f>
        <v>838.6219742</v>
      </c>
      <c r="I96" s="105">
        <f t="shared" si="102"/>
        <v>291.4755964</v>
      </c>
      <c r="J96" s="105">
        <f t="shared" si="102"/>
        <v>186.2204821</v>
      </c>
      <c r="K96" s="105">
        <f t="shared" si="102"/>
        <v>151.8552208</v>
      </c>
      <c r="L96" s="105">
        <f t="shared" si="102"/>
        <v>140.8799849</v>
      </c>
      <c r="M96" s="105">
        <f t="shared" si="102"/>
        <v>177.2246324</v>
      </c>
      <c r="N96" s="105">
        <f t="shared" si="102"/>
        <v>213.5692799</v>
      </c>
      <c r="O96" s="105">
        <f t="shared" si="102"/>
        <v>273.8437854</v>
      </c>
      <c r="P96" s="105">
        <f t="shared" si="102"/>
        <v>380.5384533</v>
      </c>
      <c r="Q96" s="105">
        <f t="shared" si="102"/>
        <v>486.8732327</v>
      </c>
      <c r="S96" s="105">
        <v>236.0</v>
      </c>
      <c r="T96" s="28"/>
      <c r="U96" s="106">
        <f>Feed!D96*1000</f>
        <v>340</v>
      </c>
      <c r="V96" s="106">
        <f>(('Meat Production'!C96*$AH$21)+('Meat Production'!D96*$AH$22))/1000</f>
        <v>30.38669445</v>
      </c>
      <c r="W96" s="106">
        <f>('Meat Production'!E96/1000)*$AH$23</f>
        <v>150.9030208</v>
      </c>
      <c r="X96" s="106">
        <f t="shared" si="6"/>
        <v>158.7102848</v>
      </c>
      <c r="Y96" s="106">
        <f t="shared" si="7"/>
        <v>0</v>
      </c>
      <c r="Z96" s="106">
        <f t="shared" si="8"/>
        <v>180.0682043</v>
      </c>
      <c r="AA96" s="107">
        <f t="shared" si="9"/>
        <v>0.1432668694</v>
      </c>
      <c r="AB96" s="113"/>
      <c r="AC96" s="118"/>
      <c r="AD96" s="113"/>
      <c r="AE96" s="113"/>
      <c r="AF96" s="113"/>
      <c r="AG96" s="113"/>
      <c r="AH96" s="119"/>
      <c r="AI96" s="119"/>
      <c r="AJ96" s="119"/>
      <c r="AK96" s="28"/>
      <c r="AL96" s="28"/>
      <c r="AM96" s="28"/>
      <c r="AN96" s="28"/>
      <c r="AO96" s="28"/>
      <c r="AP96" s="28"/>
      <c r="AQ96" s="28"/>
      <c r="AR96" s="28"/>
      <c r="AT96" s="113" t="s">
        <v>505</v>
      </c>
      <c r="AU96" s="117">
        <v>8245.0</v>
      </c>
    </row>
    <row r="97">
      <c r="A97" s="104" t="s">
        <v>222</v>
      </c>
      <c r="B97" s="14" t="s">
        <v>223</v>
      </c>
      <c r="C97" s="105">
        <v>5000.0</v>
      </c>
      <c r="D97" s="105">
        <v>31300.0</v>
      </c>
      <c r="E97" s="28">
        <f t="shared" si="2"/>
        <v>0.001557258851</v>
      </c>
      <c r="F97" s="28">
        <f t="shared" si="3"/>
        <v>0.02012792874</v>
      </c>
      <c r="G97" s="105">
        <f t="shared" si="4"/>
        <v>172952.9911</v>
      </c>
      <c r="H97" s="105">
        <f t="shared" ref="H97:Q97" si="103">($C97*AI$4)+($D97*(AI$5+AI$6))*$AA97</f>
        <v>94140.46479</v>
      </c>
      <c r="I97" s="105">
        <f t="shared" si="103"/>
        <v>35435.53336</v>
      </c>
      <c r="J97" s="105">
        <f t="shared" si="103"/>
        <v>19582.0091</v>
      </c>
      <c r="K97" s="105">
        <f t="shared" si="103"/>
        <v>21179.12824</v>
      </c>
      <c r="L97" s="105">
        <f t="shared" si="103"/>
        <v>26299.25276</v>
      </c>
      <c r="M97" s="105">
        <f t="shared" si="103"/>
        <v>43626.60849</v>
      </c>
      <c r="N97" s="105">
        <f t="shared" si="103"/>
        <v>60953.96421</v>
      </c>
      <c r="O97" s="105">
        <f t="shared" si="103"/>
        <v>86965.54574</v>
      </c>
      <c r="P97" s="105">
        <f t="shared" si="103"/>
        <v>116582.3244</v>
      </c>
      <c r="Q97" s="105">
        <f t="shared" si="103"/>
        <v>142758.2895</v>
      </c>
      <c r="S97" s="105">
        <v>58851.0</v>
      </c>
      <c r="T97" s="28"/>
      <c r="U97" s="106">
        <f>Feed!D97*1000</f>
        <v>9930</v>
      </c>
      <c r="V97" s="106">
        <f>(('Meat Production'!C97*$AH$21)+('Meat Production'!D97*$AH$22))/1000</f>
        <v>7690.660257</v>
      </c>
      <c r="W97" s="106">
        <f>('Meat Production'!E97/1000)*$AH$23</f>
        <v>11603.38235</v>
      </c>
      <c r="X97" s="106">
        <f t="shared" si="6"/>
        <v>0</v>
      </c>
      <c r="Y97" s="106">
        <f t="shared" si="7"/>
        <v>951.4644868</v>
      </c>
      <c r="Z97" s="106">
        <f t="shared" si="8"/>
        <v>172952.9911</v>
      </c>
      <c r="AA97" s="107">
        <f t="shared" si="9"/>
        <v>4.813793033</v>
      </c>
      <c r="AB97" s="113"/>
      <c r="AC97" s="118"/>
      <c r="AD97" s="113"/>
      <c r="AE97" s="113"/>
      <c r="AF97" s="113"/>
      <c r="AG97" s="113"/>
      <c r="AH97" s="119"/>
      <c r="AI97" s="119"/>
      <c r="AJ97" s="119"/>
      <c r="AK97" s="28"/>
      <c r="AL97" s="28"/>
      <c r="AM97" s="28"/>
      <c r="AN97" s="28"/>
      <c r="AO97" s="28"/>
      <c r="AP97" s="28"/>
      <c r="AQ97" s="28"/>
      <c r="AR97" s="28"/>
      <c r="AT97" s="113" t="s">
        <v>506</v>
      </c>
      <c r="AU97" s="119">
        <v>0.0</v>
      </c>
    </row>
    <row r="98">
      <c r="A98" s="104" t="s">
        <v>224</v>
      </c>
      <c r="B98" s="14" t="s">
        <v>225</v>
      </c>
      <c r="C98" s="105">
        <v>1538.0</v>
      </c>
      <c r="D98" s="105">
        <v>750.0</v>
      </c>
      <c r="E98" s="28">
        <f t="shared" si="2"/>
        <v>0.0004790128225</v>
      </c>
      <c r="F98" s="28">
        <f t="shared" si="3"/>
        <v>0.000482298612</v>
      </c>
      <c r="G98" s="105">
        <f t="shared" si="4"/>
        <v>6867.087305</v>
      </c>
      <c r="H98" s="105">
        <f t="shared" ref="H98:Q98" si="104">($C98*AI$4)+($D98*(AI$5+AI$6))*$AA98</f>
        <v>2453.186282</v>
      </c>
      <c r="I98" s="105">
        <f t="shared" si="104"/>
        <v>898.3018796</v>
      </c>
      <c r="J98" s="105">
        <f t="shared" si="104"/>
        <v>522.5084995</v>
      </c>
      <c r="K98" s="105">
        <f t="shared" si="104"/>
        <v>513.698936</v>
      </c>
      <c r="L98" s="105">
        <f t="shared" si="104"/>
        <v>588.3990124</v>
      </c>
      <c r="M98" s="105">
        <f t="shared" si="104"/>
        <v>917.4595413</v>
      </c>
      <c r="N98" s="105">
        <f t="shared" si="104"/>
        <v>1246.52007</v>
      </c>
      <c r="O98" s="105">
        <f t="shared" si="104"/>
        <v>1746.431411</v>
      </c>
      <c r="P98" s="105">
        <f t="shared" si="104"/>
        <v>2355.134584</v>
      </c>
      <c r="Q98" s="105">
        <f t="shared" si="104"/>
        <v>2905.610309</v>
      </c>
      <c r="S98" s="105">
        <v>189.0</v>
      </c>
      <c r="T98" s="28"/>
      <c r="U98" s="106">
        <f>Feed!D98*1000</f>
        <v>690</v>
      </c>
      <c r="V98" s="106">
        <f>(('Meat Production'!C98*$AH$21)+('Meat Production'!D98*$AH$22))/1000</f>
        <v>1183.557108</v>
      </c>
      <c r="W98" s="106">
        <f>('Meat Production'!E98/1000)*$AH$23</f>
        <v>700.8580721</v>
      </c>
      <c r="X98" s="106">
        <f t="shared" si="6"/>
        <v>0</v>
      </c>
      <c r="Y98" s="106">
        <f t="shared" si="7"/>
        <v>71.213</v>
      </c>
      <c r="Z98" s="106">
        <f t="shared" si="8"/>
        <v>6867.087305</v>
      </c>
      <c r="AA98" s="107">
        <f t="shared" si="9"/>
        <v>3.399672629</v>
      </c>
      <c r="AB98" s="113"/>
      <c r="AC98" s="118"/>
      <c r="AD98" s="113"/>
      <c r="AE98" s="113"/>
      <c r="AF98" s="113"/>
      <c r="AG98" s="113"/>
      <c r="AH98" s="117"/>
      <c r="AI98" s="117"/>
      <c r="AJ98" s="117"/>
      <c r="AK98" s="28"/>
      <c r="AL98" s="28"/>
      <c r="AM98" s="28"/>
      <c r="AN98" s="28"/>
      <c r="AO98" s="28"/>
      <c r="AP98" s="28"/>
      <c r="AQ98" s="28"/>
      <c r="AR98" s="28"/>
      <c r="AT98" s="113" t="s">
        <v>153</v>
      </c>
      <c r="AU98" s="117">
        <v>1584.0</v>
      </c>
    </row>
    <row r="99">
      <c r="A99" s="104" t="s">
        <v>226</v>
      </c>
      <c r="B99" s="14" t="s">
        <v>227</v>
      </c>
      <c r="C99" s="105">
        <v>190.0</v>
      </c>
      <c r="D99" s="105">
        <v>1000.0</v>
      </c>
      <c r="E99" s="28">
        <f t="shared" si="2"/>
        <v>0.00005917583633</v>
      </c>
      <c r="F99" s="28">
        <f t="shared" si="3"/>
        <v>0.000643064816</v>
      </c>
      <c r="G99" s="105">
        <f t="shared" si="4"/>
        <v>289.6654725</v>
      </c>
      <c r="H99" s="105">
        <f t="shared" ref="H99:Q99" si="105">($C99*AI$4)+($D99*(AI$5+AI$6))*$AA99</f>
        <v>261.9310313</v>
      </c>
      <c r="I99" s="105">
        <f t="shared" si="105"/>
        <v>95.45342615</v>
      </c>
      <c r="J99" s="105">
        <f t="shared" si="105"/>
        <v>56.01308301</v>
      </c>
      <c r="K99" s="105">
        <f t="shared" si="105"/>
        <v>54.14876802</v>
      </c>
      <c r="L99" s="105">
        <f t="shared" si="105"/>
        <v>61.04897372</v>
      </c>
      <c r="M99" s="105">
        <f t="shared" si="105"/>
        <v>93.94007035</v>
      </c>
      <c r="N99" s="105">
        <f t="shared" si="105"/>
        <v>126.831167</v>
      </c>
      <c r="O99" s="105">
        <f t="shared" si="105"/>
        <v>176.9486339</v>
      </c>
      <c r="P99" s="105">
        <f t="shared" si="105"/>
        <v>238.9539091</v>
      </c>
      <c r="Q99" s="105">
        <f t="shared" si="105"/>
        <v>295.3179513</v>
      </c>
      <c r="S99" s="105">
        <v>0.0</v>
      </c>
      <c r="T99" s="28"/>
      <c r="U99" s="106">
        <f>Feed!D99*1000</f>
        <v>180</v>
      </c>
      <c r="V99" s="106">
        <f>(('Meat Production'!C99*$AH$21)+('Meat Production'!D99*$AH$22))/1000</f>
        <v>435.1853347</v>
      </c>
      <c r="W99" s="106">
        <f>('Meat Production'!E99/1000)*$AH$23</f>
        <v>30.78488548</v>
      </c>
      <c r="X99" s="106">
        <f t="shared" si="6"/>
        <v>0</v>
      </c>
      <c r="Y99" s="106">
        <f t="shared" si="7"/>
        <v>3.128</v>
      </c>
      <c r="Z99" s="106">
        <f t="shared" si="8"/>
        <v>289.6654725</v>
      </c>
      <c r="AA99" s="107">
        <f t="shared" si="9"/>
        <v>0.247027125</v>
      </c>
      <c r="AB99" s="113"/>
      <c r="AC99" s="118"/>
      <c r="AD99" s="113"/>
      <c r="AE99" s="113"/>
      <c r="AF99" s="113"/>
      <c r="AG99" s="113"/>
      <c r="AH99" s="119"/>
      <c r="AI99" s="119"/>
      <c r="AJ99" s="119"/>
      <c r="AK99" s="28"/>
      <c r="AL99" s="28"/>
      <c r="AM99" s="28"/>
      <c r="AN99" s="28"/>
      <c r="AO99" s="28"/>
      <c r="AP99" s="28"/>
      <c r="AQ99" s="28"/>
      <c r="AR99" s="28"/>
      <c r="AT99" s="113" t="s">
        <v>507</v>
      </c>
      <c r="AU99" s="117">
        <v>13300.0</v>
      </c>
    </row>
    <row r="100">
      <c r="A100" s="104" t="s">
        <v>228</v>
      </c>
      <c r="B100" s="14" t="s">
        <v>229</v>
      </c>
      <c r="C100" s="105">
        <v>17000.0</v>
      </c>
      <c r="D100" s="105">
        <v>4824.0</v>
      </c>
      <c r="E100" s="28">
        <f t="shared" si="2"/>
        <v>0.005294680092</v>
      </c>
      <c r="F100" s="28">
        <f t="shared" si="3"/>
        <v>0.003102144673</v>
      </c>
      <c r="G100" s="105">
        <f t="shared" si="4"/>
        <v>11484.75978</v>
      </c>
      <c r="H100" s="105">
        <f t="shared" ref="H100:Q100" si="106">($C100*AI$4)+($D100*(AI$5+AI$6))*$AA100</f>
        <v>11843.58618</v>
      </c>
      <c r="I100" s="105">
        <f t="shared" si="106"/>
        <v>4166.098688</v>
      </c>
      <c r="J100" s="105">
        <f t="shared" si="106"/>
        <v>2605.73784</v>
      </c>
      <c r="K100" s="105">
        <f t="shared" si="106"/>
        <v>2220.207158</v>
      </c>
      <c r="L100" s="105">
        <f t="shared" si="106"/>
        <v>2181.423331</v>
      </c>
      <c r="M100" s="105">
        <f t="shared" si="106"/>
        <v>2937.075415</v>
      </c>
      <c r="N100" s="105">
        <f t="shared" si="106"/>
        <v>3692.727499</v>
      </c>
      <c r="O100" s="105">
        <f t="shared" si="106"/>
        <v>4896.068638</v>
      </c>
      <c r="P100" s="105">
        <f t="shared" si="106"/>
        <v>6725.608688</v>
      </c>
      <c r="Q100" s="105">
        <f t="shared" si="106"/>
        <v>8487.853937</v>
      </c>
      <c r="S100" s="105">
        <v>480.0</v>
      </c>
      <c r="T100" s="28"/>
      <c r="U100" s="106">
        <f>Feed!D100*1000</f>
        <v>4580</v>
      </c>
      <c r="V100" s="106">
        <f>(('Meat Production'!C100*$AH$21)+('Meat Production'!D100*$AH$22))/1000</f>
        <v>652.5196445</v>
      </c>
      <c r="W100" s="106">
        <f>('Meat Production'!E100/1000)*$AH$23</f>
        <v>5074.506513</v>
      </c>
      <c r="X100" s="106">
        <f t="shared" si="6"/>
        <v>0</v>
      </c>
      <c r="Y100" s="106">
        <f t="shared" si="7"/>
        <v>116.5473824</v>
      </c>
      <c r="Z100" s="106">
        <f t="shared" si="8"/>
        <v>11484.75978</v>
      </c>
      <c r="AA100" s="107">
        <f t="shared" si="9"/>
        <v>0.6108643969</v>
      </c>
      <c r="AB100" s="113"/>
      <c r="AC100" s="118"/>
      <c r="AD100" s="113"/>
      <c r="AE100" s="113"/>
      <c r="AF100" s="113"/>
      <c r="AG100" s="113"/>
      <c r="AH100" s="119"/>
      <c r="AI100" s="119"/>
      <c r="AJ100" s="119"/>
      <c r="AK100" s="28"/>
      <c r="AL100" s="28"/>
      <c r="AM100" s="28"/>
      <c r="AN100" s="28"/>
      <c r="AO100" s="28"/>
      <c r="AP100" s="28"/>
      <c r="AQ100" s="28"/>
      <c r="AR100" s="28"/>
      <c r="AT100" s="113" t="s">
        <v>155</v>
      </c>
      <c r="AU100" s="119">
        <v>202.0</v>
      </c>
    </row>
    <row r="101">
      <c r="A101" s="104" t="s">
        <v>230</v>
      </c>
      <c r="B101" s="14" t="s">
        <v>231</v>
      </c>
      <c r="C101" s="105">
        <v>18800.0</v>
      </c>
      <c r="D101" s="105">
        <v>5678.0</v>
      </c>
      <c r="E101" s="28">
        <f t="shared" si="2"/>
        <v>0.005855293279</v>
      </c>
      <c r="F101" s="28">
        <f t="shared" si="3"/>
        <v>0.003651322026</v>
      </c>
      <c r="G101" s="105">
        <f t="shared" si="4"/>
        <v>20121.7318</v>
      </c>
      <c r="H101" s="105">
        <f t="shared" ref="H101:Q101" si="107">($C101*AI$4)+($D101*(AI$5+AI$6))*$AA101</f>
        <v>14396.0012</v>
      </c>
      <c r="I101" s="105">
        <f t="shared" si="107"/>
        <v>5097.172847</v>
      </c>
      <c r="J101" s="105">
        <f t="shared" si="107"/>
        <v>3151.116299</v>
      </c>
      <c r="K101" s="105">
        <f t="shared" si="107"/>
        <v>2749.262613</v>
      </c>
      <c r="L101" s="105">
        <f t="shared" si="107"/>
        <v>2779.865937</v>
      </c>
      <c r="M101" s="105">
        <f t="shared" si="107"/>
        <v>3860.507155</v>
      </c>
      <c r="N101" s="105">
        <f t="shared" si="107"/>
        <v>4941.148373</v>
      </c>
      <c r="O101" s="105">
        <f t="shared" si="107"/>
        <v>6639.370475</v>
      </c>
      <c r="P101" s="105">
        <f t="shared" si="107"/>
        <v>9079.090683</v>
      </c>
      <c r="Q101" s="105">
        <f t="shared" si="107"/>
        <v>11395.39498</v>
      </c>
      <c r="S101" s="105">
        <v>2142.0</v>
      </c>
      <c r="T101" s="28"/>
      <c r="U101" s="106">
        <f>Feed!D101*1000</f>
        <v>6420</v>
      </c>
      <c r="V101" s="106">
        <f>(('Meat Production'!C101*$AH$21)+('Meat Production'!D101*$AH$22))/1000</f>
        <v>8827.053576</v>
      </c>
      <c r="W101" s="106">
        <f>('Meat Production'!E101/1000)*$AH$23</f>
        <v>1810.294955</v>
      </c>
      <c r="X101" s="106">
        <f t="shared" si="6"/>
        <v>0</v>
      </c>
      <c r="Y101" s="106">
        <f t="shared" si="7"/>
        <v>183.941</v>
      </c>
      <c r="Z101" s="106">
        <f t="shared" si="8"/>
        <v>20121.7318</v>
      </c>
      <c r="AA101" s="107">
        <f t="shared" si="9"/>
        <v>0.9518014956</v>
      </c>
      <c r="AB101" s="113"/>
      <c r="AC101" s="118"/>
      <c r="AD101" s="113"/>
      <c r="AE101" s="113"/>
      <c r="AF101" s="113"/>
      <c r="AG101" s="113"/>
      <c r="AH101" s="119"/>
      <c r="AI101" s="119"/>
      <c r="AJ101" s="119"/>
      <c r="AK101" s="28"/>
      <c r="AL101" s="28"/>
      <c r="AM101" s="28"/>
      <c r="AN101" s="28"/>
      <c r="AO101" s="28"/>
      <c r="AP101" s="28"/>
      <c r="AQ101" s="28"/>
      <c r="AR101" s="28"/>
      <c r="AT101" s="113" t="s">
        <v>157</v>
      </c>
      <c r="AU101" s="117">
        <v>7316.0</v>
      </c>
    </row>
    <row r="102">
      <c r="A102" s="104" t="s">
        <v>232</v>
      </c>
      <c r="B102" s="14" t="s">
        <v>233</v>
      </c>
      <c r="C102" s="105">
        <v>1500.0</v>
      </c>
      <c r="D102" s="105">
        <v>10940.0</v>
      </c>
      <c r="E102" s="28">
        <f t="shared" si="2"/>
        <v>0.0004671776552</v>
      </c>
      <c r="F102" s="28">
        <f t="shared" si="3"/>
        <v>0.007035129088</v>
      </c>
      <c r="G102" s="105">
        <f t="shared" si="4"/>
        <v>10630.62293</v>
      </c>
      <c r="H102" s="105">
        <f t="shared" ref="H102:Q102" si="108">($C102*AI$4)+($D102*(AI$5+AI$6))*$AA102</f>
        <v>6583.970463</v>
      </c>
      <c r="I102" s="105">
        <f t="shared" si="108"/>
        <v>2457.766057</v>
      </c>
      <c r="J102" s="105">
        <f t="shared" si="108"/>
        <v>1379.511058</v>
      </c>
      <c r="K102" s="105">
        <f t="shared" si="108"/>
        <v>1450.0021</v>
      </c>
      <c r="L102" s="105">
        <f t="shared" si="108"/>
        <v>1760.105365</v>
      </c>
      <c r="M102" s="105">
        <f t="shared" si="108"/>
        <v>2871.865106</v>
      </c>
      <c r="N102" s="105">
        <f t="shared" si="108"/>
        <v>3983.624847</v>
      </c>
      <c r="O102" s="105">
        <f t="shared" si="108"/>
        <v>5657.428842</v>
      </c>
      <c r="P102" s="105">
        <f t="shared" si="108"/>
        <v>7595.502594</v>
      </c>
      <c r="Q102" s="105">
        <f t="shared" si="108"/>
        <v>9318.621657</v>
      </c>
      <c r="S102" s="105">
        <v>15.0</v>
      </c>
      <c r="T102" s="28"/>
      <c r="U102" s="106">
        <f>Feed!D102*1000</f>
        <v>10160</v>
      </c>
      <c r="V102" s="106">
        <f>(('Meat Production'!C102*$AH$21)+('Meat Production'!D102*$AH$22))/1000</f>
        <v>13779.50601</v>
      </c>
      <c r="W102" s="106">
        <f>('Meat Production'!E102/1000)*$AH$23</f>
        <v>1127.496431</v>
      </c>
      <c r="X102" s="106">
        <f t="shared" si="6"/>
        <v>0</v>
      </c>
      <c r="Y102" s="106">
        <f t="shared" si="7"/>
        <v>114.563</v>
      </c>
      <c r="Z102" s="106">
        <f t="shared" si="8"/>
        <v>10630.62293</v>
      </c>
      <c r="AA102" s="107">
        <f t="shared" si="9"/>
        <v>0.8603996066</v>
      </c>
      <c r="AB102" s="113"/>
      <c r="AC102" s="118"/>
      <c r="AD102" s="113"/>
      <c r="AE102" s="113"/>
      <c r="AF102" s="113"/>
      <c r="AG102" s="113"/>
      <c r="AH102" s="119"/>
      <c r="AI102" s="117"/>
      <c r="AJ102" s="117"/>
      <c r="AK102" s="28"/>
      <c r="AL102" s="28"/>
      <c r="AM102" s="28"/>
      <c r="AN102" s="28"/>
      <c r="AO102" s="28"/>
      <c r="AP102" s="28"/>
      <c r="AQ102" s="28"/>
      <c r="AR102" s="28"/>
      <c r="AT102" s="113" t="s">
        <v>159</v>
      </c>
      <c r="AU102" s="119">
        <v>457.0</v>
      </c>
    </row>
    <row r="103">
      <c r="A103" s="104" t="s">
        <v>234</v>
      </c>
      <c r="B103" s="14" t="s">
        <v>235</v>
      </c>
      <c r="C103" s="105">
        <v>50.0</v>
      </c>
      <c r="D103" s="105">
        <v>17.0</v>
      </c>
      <c r="E103" s="28">
        <f t="shared" si="2"/>
        <v>0.00001557258851</v>
      </c>
      <c r="F103" s="28">
        <f t="shared" si="3"/>
        <v>0.00001093210187</v>
      </c>
      <c r="G103" s="105">
        <f t="shared" si="4"/>
        <v>214.9839922</v>
      </c>
      <c r="H103" s="105">
        <f t="shared" ref="H103:Q103" si="109">($C103*AI$4)+($D103*(AI$5+AI$6))*$AA103</f>
        <v>67.61917814</v>
      </c>
      <c r="I103" s="105">
        <f t="shared" si="109"/>
        <v>24.62496771</v>
      </c>
      <c r="J103" s="105">
        <f t="shared" si="109"/>
        <v>14.46838978</v>
      </c>
      <c r="K103" s="105">
        <f t="shared" si="109"/>
        <v>13.95306282</v>
      </c>
      <c r="L103" s="105">
        <f t="shared" si="109"/>
        <v>15.69475318</v>
      </c>
      <c r="M103" s="105">
        <f t="shared" si="109"/>
        <v>24.10312745</v>
      </c>
      <c r="N103" s="105">
        <f t="shared" si="109"/>
        <v>32.51150172</v>
      </c>
      <c r="O103" s="105">
        <f t="shared" si="109"/>
        <v>45.32954257</v>
      </c>
      <c r="P103" s="105">
        <f t="shared" si="109"/>
        <v>61.22651855</v>
      </c>
      <c r="Q103" s="105">
        <f t="shared" si="109"/>
        <v>75.68839502</v>
      </c>
      <c r="S103" s="105">
        <v>52.0</v>
      </c>
      <c r="T103" s="28"/>
      <c r="U103" s="106">
        <f>Feed!D103*1000</f>
        <v>0</v>
      </c>
      <c r="V103" s="106">
        <f>(('Meat Production'!C103*$AH$21)+('Meat Production'!D103*$AH$22))/1000</f>
        <v>161.336778</v>
      </c>
      <c r="W103" s="106">
        <f>('Meat Production'!E103/1000)*$AH$23</f>
        <v>14.88067354</v>
      </c>
      <c r="X103" s="106">
        <f t="shared" si="6"/>
        <v>0</v>
      </c>
      <c r="Y103" s="106">
        <f t="shared" si="7"/>
        <v>1.512</v>
      </c>
      <c r="Z103" s="106">
        <f t="shared" si="8"/>
        <v>214.9839922</v>
      </c>
      <c r="AA103" s="107">
        <f t="shared" si="9"/>
        <v>3.696610555</v>
      </c>
      <c r="AB103" s="113"/>
      <c r="AC103" s="118"/>
      <c r="AD103" s="113"/>
      <c r="AE103" s="113"/>
      <c r="AF103" s="113"/>
      <c r="AG103" s="113"/>
      <c r="AH103" s="119"/>
      <c r="AI103" s="117"/>
      <c r="AJ103" s="117"/>
      <c r="AK103" s="28"/>
      <c r="AL103" s="28"/>
      <c r="AM103" s="28"/>
      <c r="AN103" s="28"/>
      <c r="AO103" s="28"/>
      <c r="AP103" s="28"/>
      <c r="AQ103" s="28"/>
      <c r="AR103" s="28"/>
      <c r="AT103" s="113" t="s">
        <v>161</v>
      </c>
      <c r="AU103" s="117">
        <v>5856.0</v>
      </c>
    </row>
    <row r="104">
      <c r="A104" s="104" t="s">
        <v>236</v>
      </c>
      <c r="B104" s="19" t="s">
        <v>237</v>
      </c>
      <c r="C104" s="105">
        <v>92052.0</v>
      </c>
      <c r="D104" s="105">
        <v>123442.0</v>
      </c>
      <c r="E104" s="28">
        <f t="shared" si="2"/>
        <v>0.02866975834</v>
      </c>
      <c r="F104" s="28">
        <f t="shared" si="3"/>
        <v>0.07938120702</v>
      </c>
      <c r="G104" s="105">
        <f t="shared" si="4"/>
        <v>196493.1446</v>
      </c>
      <c r="H104" s="105">
        <f t="shared" ref="H104:Q104" si="110">($C104*AI$4)+($D104*(AI$5+AI$6))*$AA104</f>
        <v>127571.544</v>
      </c>
      <c r="I104" s="105">
        <f t="shared" si="110"/>
        <v>46498.54386</v>
      </c>
      <c r="J104" s="105">
        <f t="shared" si="110"/>
        <v>27276.53063</v>
      </c>
      <c r="K104" s="105">
        <f t="shared" si="110"/>
        <v>26385.94276</v>
      </c>
      <c r="L104" s="105">
        <f t="shared" si="110"/>
        <v>29766.91338</v>
      </c>
      <c r="M104" s="105">
        <f t="shared" si="110"/>
        <v>45828.56339</v>
      </c>
      <c r="N104" s="105">
        <f t="shared" si="110"/>
        <v>61890.21341</v>
      </c>
      <c r="O104" s="105">
        <f t="shared" si="110"/>
        <v>86360.98432</v>
      </c>
      <c r="P104" s="105">
        <f t="shared" si="110"/>
        <v>116616.4973</v>
      </c>
      <c r="Q104" s="105">
        <f t="shared" si="110"/>
        <v>144113.6353</v>
      </c>
      <c r="S104" s="105">
        <v>31354.0</v>
      </c>
      <c r="T104" s="28"/>
      <c r="U104" s="106">
        <f>Feed!D104*1000</f>
        <v>40300</v>
      </c>
      <c r="V104" s="106">
        <f>(('Meat Production'!C104*$AH$21)+('Meat Production'!D104*$AH$22))/1000</f>
        <v>42113.92718</v>
      </c>
      <c r="W104" s="106">
        <f>('Meat Production'!E104/1000)*$AH$23</f>
        <v>16078.82365</v>
      </c>
      <c r="X104" s="106">
        <f t="shared" si="6"/>
        <v>0</v>
      </c>
      <c r="Y104" s="106">
        <f t="shared" si="7"/>
        <v>1633.742</v>
      </c>
      <c r="Z104" s="106">
        <f t="shared" si="8"/>
        <v>196493.1446</v>
      </c>
      <c r="AA104" s="107">
        <f t="shared" si="9"/>
        <v>0.9785002755</v>
      </c>
      <c r="AB104" s="113"/>
      <c r="AC104" s="118"/>
      <c r="AD104" s="113"/>
      <c r="AE104" s="113"/>
      <c r="AF104" s="113"/>
      <c r="AG104" s="113"/>
      <c r="AH104" s="119"/>
      <c r="AI104" s="119"/>
      <c r="AJ104" s="119"/>
      <c r="AK104" s="28"/>
      <c r="AL104" s="28"/>
      <c r="AM104" s="28"/>
      <c r="AN104" s="28"/>
      <c r="AO104" s="28"/>
      <c r="AP104" s="28"/>
      <c r="AQ104" s="28"/>
      <c r="AR104" s="28"/>
      <c r="AT104" s="113" t="s">
        <v>163</v>
      </c>
      <c r="AU104" s="117">
        <v>5457.0</v>
      </c>
    </row>
    <row r="105">
      <c r="A105" s="104" t="s">
        <v>238</v>
      </c>
      <c r="B105" s="14" t="s">
        <v>239</v>
      </c>
      <c r="C105" s="105">
        <v>410.0</v>
      </c>
      <c r="D105" s="105">
        <v>1402.0</v>
      </c>
      <c r="E105" s="28">
        <f t="shared" si="2"/>
        <v>0.0001276952258</v>
      </c>
      <c r="F105" s="28">
        <f t="shared" si="3"/>
        <v>0.0009015768721</v>
      </c>
      <c r="G105" s="105">
        <f t="shared" si="4"/>
        <v>3583.698488</v>
      </c>
      <c r="H105" s="105">
        <f t="shared" ref="H105:Q105" si="111">($C105*AI$4)+($D105*(AI$5+AI$6))*$AA105</f>
        <v>1968.88502</v>
      </c>
      <c r="I105" s="105">
        <f t="shared" si="111"/>
        <v>735.6635124</v>
      </c>
      <c r="J105" s="105">
        <f t="shared" si="111"/>
        <v>412.1971236</v>
      </c>
      <c r="K105" s="105">
        <f t="shared" si="111"/>
        <v>434.6583814</v>
      </c>
      <c r="L105" s="105">
        <f t="shared" si="111"/>
        <v>529.001059</v>
      </c>
      <c r="M105" s="105">
        <f t="shared" si="111"/>
        <v>864.8191166</v>
      </c>
      <c r="N105" s="105">
        <f t="shared" si="111"/>
        <v>1200.637174</v>
      </c>
      <c r="O105" s="105">
        <f t="shared" si="111"/>
        <v>1706.049192</v>
      </c>
      <c r="P105" s="105">
        <f t="shared" si="111"/>
        <v>2290.082356</v>
      </c>
      <c r="Q105" s="105">
        <f t="shared" si="111"/>
        <v>2808.973826</v>
      </c>
      <c r="S105" s="105">
        <v>252.0</v>
      </c>
      <c r="T105" s="28"/>
      <c r="U105" s="106">
        <f>Feed!D105*1000</f>
        <v>50</v>
      </c>
      <c r="V105" s="106">
        <f>(('Meat Production'!C105*$AH$21)+('Meat Production'!D105*$AH$22))/1000</f>
        <v>155.7829452</v>
      </c>
      <c r="W105" s="106">
        <f>('Meat Production'!E105/1000)*$AH$23</f>
        <v>342.2554915</v>
      </c>
      <c r="X105" s="106">
        <f t="shared" si="6"/>
        <v>0</v>
      </c>
      <c r="Y105" s="106">
        <f t="shared" si="7"/>
        <v>34.776</v>
      </c>
      <c r="Z105" s="106">
        <f t="shared" si="8"/>
        <v>3583.698488</v>
      </c>
      <c r="AA105" s="107">
        <f t="shared" si="9"/>
        <v>2.034612164</v>
      </c>
      <c r="AB105" s="113"/>
      <c r="AC105" s="118"/>
      <c r="AD105" s="113"/>
      <c r="AE105" s="113"/>
      <c r="AF105" s="113"/>
      <c r="AG105" s="113"/>
      <c r="AH105" s="119"/>
      <c r="AI105" s="117"/>
      <c r="AJ105" s="117"/>
      <c r="AK105" s="28"/>
      <c r="AL105" s="28"/>
      <c r="AM105" s="28"/>
      <c r="AN105" s="28"/>
      <c r="AO105" s="28"/>
      <c r="AP105" s="28"/>
      <c r="AQ105" s="28"/>
      <c r="AR105" s="28"/>
      <c r="AT105" s="113" t="s">
        <v>169</v>
      </c>
      <c r="AU105" s="119">
        <v>77.0</v>
      </c>
    </row>
    <row r="106">
      <c r="A106" s="104" t="s">
        <v>240</v>
      </c>
      <c r="B106" s="14" t="s">
        <v>241</v>
      </c>
      <c r="C106" s="105">
        <v>170000.0</v>
      </c>
      <c r="D106" s="105">
        <v>3598.0</v>
      </c>
      <c r="E106" s="28">
        <f t="shared" si="2"/>
        <v>0.05294680092</v>
      </c>
      <c r="F106" s="28">
        <f t="shared" si="3"/>
        <v>0.002313747208</v>
      </c>
      <c r="G106" s="105">
        <f t="shared" si="4"/>
        <v>0</v>
      </c>
      <c r="H106" s="105">
        <f t="shared" ref="H106:Q106" si="112">($C106*AI$4)+($D106*(AI$5+AI$6))*$AA106</f>
        <v>100602.7397</v>
      </c>
      <c r="I106" s="105">
        <f t="shared" si="112"/>
        <v>34931.50685</v>
      </c>
      <c r="J106" s="105">
        <f t="shared" si="112"/>
        <v>22356.16438</v>
      </c>
      <c r="K106" s="105">
        <f t="shared" si="112"/>
        <v>18164.38356</v>
      </c>
      <c r="L106" s="105">
        <f t="shared" si="112"/>
        <v>16767.12329</v>
      </c>
      <c r="M106" s="105">
        <f t="shared" si="112"/>
        <v>20958.90411</v>
      </c>
      <c r="N106" s="105">
        <f t="shared" si="112"/>
        <v>25150.68493</v>
      </c>
      <c r="O106" s="105">
        <f t="shared" si="112"/>
        <v>32136.9863</v>
      </c>
      <c r="P106" s="105">
        <f t="shared" si="112"/>
        <v>44712.32877</v>
      </c>
      <c r="Q106" s="105">
        <f t="shared" si="112"/>
        <v>57287.67123</v>
      </c>
      <c r="S106" s="105">
        <v>2682.0</v>
      </c>
      <c r="T106" s="28"/>
      <c r="U106" s="106">
        <f>Feed!D106*1000</f>
        <v>10510</v>
      </c>
      <c r="V106" s="106">
        <f>(('Meat Production'!C106*$AH$21)+('Meat Production'!D106*$AH$22))/1000</f>
        <v>4177.184207</v>
      </c>
      <c r="W106" s="106">
        <f>('Meat Production'!E106/1000)*$AH$23</f>
        <v>413.3520429</v>
      </c>
      <c r="X106" s="106">
        <f t="shared" si="6"/>
        <v>5919.46375</v>
      </c>
      <c r="Y106" s="106">
        <f t="shared" si="7"/>
        <v>0</v>
      </c>
      <c r="Z106" s="106">
        <f t="shared" si="8"/>
        <v>0</v>
      </c>
      <c r="AA106" s="107">
        <f t="shared" si="9"/>
        <v>0</v>
      </c>
      <c r="AB106" s="113"/>
      <c r="AC106" s="118"/>
      <c r="AD106" s="113"/>
      <c r="AE106" s="113"/>
      <c r="AF106" s="113"/>
      <c r="AG106" s="113"/>
      <c r="AH106" s="119"/>
      <c r="AI106" s="119"/>
      <c r="AJ106" s="119"/>
      <c r="AK106" s="28"/>
      <c r="AL106" s="28"/>
      <c r="AM106" s="28"/>
      <c r="AN106" s="28"/>
      <c r="AO106" s="28"/>
      <c r="AP106" s="28"/>
      <c r="AQ106" s="28"/>
      <c r="AR106" s="28"/>
      <c r="AT106" s="113" t="s">
        <v>171</v>
      </c>
      <c r="AU106" s="117">
        <v>1667.0</v>
      </c>
    </row>
    <row r="107">
      <c r="A107" s="104" t="s">
        <v>242</v>
      </c>
      <c r="B107" s="14" t="s">
        <v>243</v>
      </c>
      <c r="C107" s="105">
        <v>5600.0</v>
      </c>
      <c r="D107" s="105">
        <v>3278.0</v>
      </c>
      <c r="E107" s="28">
        <f t="shared" si="2"/>
        <v>0.001744129913</v>
      </c>
      <c r="F107" s="28">
        <f t="shared" si="3"/>
        <v>0.002107966467</v>
      </c>
      <c r="G107" s="105">
        <f t="shared" si="4"/>
        <v>7493.018512</v>
      </c>
      <c r="H107" s="105">
        <f t="shared" ref="H107:Q107" si="113">($C107*AI$4)+($D107*(AI$5+AI$6))*$AA107</f>
        <v>5192.803486</v>
      </c>
      <c r="I107" s="105">
        <f t="shared" si="113"/>
        <v>1859.677718</v>
      </c>
      <c r="J107" s="105">
        <f t="shared" si="113"/>
        <v>1126.384389</v>
      </c>
      <c r="K107" s="105">
        <f t="shared" si="113"/>
        <v>1023.751836</v>
      </c>
      <c r="L107" s="105">
        <f t="shared" si="113"/>
        <v>1084.073357</v>
      </c>
      <c r="M107" s="105">
        <f t="shared" si="113"/>
        <v>1576.651942</v>
      </c>
      <c r="N107" s="105">
        <f t="shared" si="113"/>
        <v>2069.230527</v>
      </c>
      <c r="O107" s="105">
        <f t="shared" si="113"/>
        <v>2831.112102</v>
      </c>
      <c r="P107" s="105">
        <f t="shared" si="113"/>
        <v>3848.002546</v>
      </c>
      <c r="Q107" s="105">
        <f t="shared" si="113"/>
        <v>4793.993711</v>
      </c>
      <c r="S107" s="105">
        <v>251.0</v>
      </c>
      <c r="T107" s="28"/>
      <c r="U107" s="106">
        <f>Feed!D107*1000</f>
        <v>470</v>
      </c>
      <c r="V107" s="106">
        <f>(('Meat Production'!C107*$AH$21)+('Meat Production'!D107*$AH$22))/1000</f>
        <v>664.9720345</v>
      </c>
      <c r="W107" s="106">
        <f>('Meat Production'!E107/1000)*$AH$23</f>
        <v>757.8809706</v>
      </c>
      <c r="X107" s="106">
        <f t="shared" si="6"/>
        <v>0</v>
      </c>
      <c r="Y107" s="106">
        <f t="shared" si="7"/>
        <v>77.007</v>
      </c>
      <c r="Z107" s="106">
        <f t="shared" si="8"/>
        <v>7493.018512</v>
      </c>
      <c r="AA107" s="107">
        <f t="shared" si="9"/>
        <v>0.9471166496</v>
      </c>
      <c r="AB107" s="113"/>
      <c r="AC107" s="118"/>
      <c r="AD107" s="113"/>
      <c r="AE107" s="113"/>
      <c r="AF107" s="113"/>
      <c r="AG107" s="113"/>
      <c r="AH107" s="119"/>
      <c r="AI107" s="119"/>
      <c r="AJ107" s="119"/>
      <c r="AK107" s="28"/>
      <c r="AL107" s="28"/>
      <c r="AM107" s="28"/>
      <c r="AN107" s="28"/>
      <c r="AO107" s="28"/>
      <c r="AP107" s="28"/>
      <c r="AQ107" s="28"/>
      <c r="AR107" s="28"/>
      <c r="AT107" s="113" t="s">
        <v>173</v>
      </c>
      <c r="AU107" s="117">
        <v>7.0</v>
      </c>
    </row>
    <row r="108">
      <c r="A108" s="104" t="s">
        <v>244</v>
      </c>
      <c r="B108" s="14" t="s">
        <v>245</v>
      </c>
      <c r="C108" s="105">
        <v>675.0</v>
      </c>
      <c r="D108" s="105">
        <v>2785.0</v>
      </c>
      <c r="E108" s="28">
        <f t="shared" si="2"/>
        <v>0.0002102299448</v>
      </c>
      <c r="F108" s="28">
        <f t="shared" si="3"/>
        <v>0.001790935513</v>
      </c>
      <c r="G108" s="105">
        <f t="shared" si="4"/>
        <v>0</v>
      </c>
      <c r="H108" s="105">
        <f t="shared" ref="H108:Q108" si="114">($C108*AI$4)+($D108*(AI$5+AI$6))*$AA108</f>
        <v>399.4520548</v>
      </c>
      <c r="I108" s="105">
        <f t="shared" si="114"/>
        <v>138.6986301</v>
      </c>
      <c r="J108" s="105">
        <f t="shared" si="114"/>
        <v>88.76712329</v>
      </c>
      <c r="K108" s="105">
        <f t="shared" si="114"/>
        <v>72.12328767</v>
      </c>
      <c r="L108" s="105">
        <f t="shared" si="114"/>
        <v>66.57534247</v>
      </c>
      <c r="M108" s="105">
        <f t="shared" si="114"/>
        <v>83.21917808</v>
      </c>
      <c r="N108" s="105">
        <f t="shared" si="114"/>
        <v>99.8630137</v>
      </c>
      <c r="O108" s="105">
        <f t="shared" si="114"/>
        <v>127.6027397</v>
      </c>
      <c r="P108" s="105">
        <f t="shared" si="114"/>
        <v>177.5342466</v>
      </c>
      <c r="Q108" s="105">
        <f t="shared" si="114"/>
        <v>227.4657534</v>
      </c>
      <c r="S108" s="105">
        <v>1597.0</v>
      </c>
      <c r="T108" s="28"/>
      <c r="U108" s="106">
        <f>Feed!D108*1000</f>
        <v>5060</v>
      </c>
      <c r="V108" s="106">
        <f>(('Meat Production'!C108*$AH$21)+('Meat Production'!D108*$AH$22))/1000</f>
        <v>2008.645798</v>
      </c>
      <c r="W108" s="106">
        <f>('Meat Production'!E108/1000)*$AH$23</f>
        <v>658.6666386</v>
      </c>
      <c r="X108" s="106">
        <f t="shared" si="6"/>
        <v>2392.687564</v>
      </c>
      <c r="Y108" s="106">
        <f t="shared" si="7"/>
        <v>0</v>
      </c>
      <c r="Z108" s="106">
        <f t="shared" si="8"/>
        <v>0</v>
      </c>
      <c r="AA108" s="107">
        <f t="shared" si="9"/>
        <v>0</v>
      </c>
      <c r="AB108" s="113"/>
      <c r="AC108" s="118"/>
      <c r="AD108" s="113"/>
      <c r="AE108" s="113"/>
      <c r="AF108" s="113"/>
      <c r="AG108" s="113"/>
      <c r="AH108" s="119"/>
      <c r="AI108" s="119"/>
      <c r="AJ108" s="119"/>
      <c r="AK108" s="28"/>
      <c r="AL108" s="28"/>
      <c r="AM108" s="28"/>
      <c r="AN108" s="28"/>
      <c r="AO108" s="28"/>
      <c r="AP108" s="28"/>
      <c r="AQ108" s="28"/>
      <c r="AR108" s="28"/>
      <c r="AT108" s="113" t="s">
        <v>508</v>
      </c>
      <c r="AU108" s="117">
        <v>981.0</v>
      </c>
    </row>
    <row r="109">
      <c r="A109" s="104" t="s">
        <v>246</v>
      </c>
      <c r="B109" s="14" t="s">
        <v>247</v>
      </c>
      <c r="C109" s="105">
        <v>2200.0</v>
      </c>
      <c r="D109" s="105">
        <v>1749.0</v>
      </c>
      <c r="E109" s="28">
        <f t="shared" si="2"/>
        <v>0.0006851938943</v>
      </c>
      <c r="F109" s="28">
        <f t="shared" si="3"/>
        <v>0.001124720363</v>
      </c>
      <c r="G109" s="105">
        <f t="shared" si="4"/>
        <v>1082.12527</v>
      </c>
      <c r="H109" s="105">
        <f t="shared" ref="H109:Q109" si="115">($C109*AI$4)+($D109*(AI$5+AI$6))*$AA109</f>
        <v>1622.096591</v>
      </c>
      <c r="I109" s="105">
        <f t="shared" si="115"/>
        <v>572.8769768</v>
      </c>
      <c r="J109" s="105">
        <f t="shared" si="115"/>
        <v>355.7672688</v>
      </c>
      <c r="K109" s="105">
        <f t="shared" si="115"/>
        <v>307.5618025</v>
      </c>
      <c r="L109" s="105">
        <f t="shared" si="115"/>
        <v>307.6029381</v>
      </c>
      <c r="M109" s="105">
        <f t="shared" si="115"/>
        <v>422.2606046</v>
      </c>
      <c r="N109" s="105">
        <f t="shared" si="115"/>
        <v>536.9182711</v>
      </c>
      <c r="O109" s="105">
        <f t="shared" si="115"/>
        <v>717.9458667</v>
      </c>
      <c r="P109" s="105">
        <f t="shared" si="115"/>
        <v>983.3844477</v>
      </c>
      <c r="Q109" s="105">
        <f t="shared" si="115"/>
        <v>1236.74081</v>
      </c>
      <c r="S109" s="105">
        <v>147.0</v>
      </c>
      <c r="T109" s="28"/>
      <c r="U109" s="106">
        <f>Feed!D109*1000</f>
        <v>70</v>
      </c>
      <c r="V109" s="106">
        <f>(('Meat Production'!C109*$AH$21)+('Meat Production'!D109*$AH$22))/1000</f>
        <v>99.66919812</v>
      </c>
      <c r="W109" s="106">
        <f>('Meat Production'!E109/1000)*$AH$23</f>
        <v>92.48259874</v>
      </c>
      <c r="X109" s="106">
        <f t="shared" si="6"/>
        <v>0</v>
      </c>
      <c r="Y109" s="106">
        <f t="shared" si="7"/>
        <v>9.397</v>
      </c>
      <c r="Z109" s="106">
        <f t="shared" si="8"/>
        <v>1082.12527</v>
      </c>
      <c r="AA109" s="107">
        <f t="shared" si="9"/>
        <v>0.3025014567</v>
      </c>
      <c r="AB109" s="113"/>
      <c r="AC109" s="118"/>
      <c r="AD109" s="113"/>
      <c r="AE109" s="113"/>
      <c r="AF109" s="113"/>
      <c r="AG109" s="113"/>
      <c r="AH109" s="119"/>
      <c r="AI109" s="117"/>
      <c r="AJ109" s="117"/>
      <c r="AK109" s="28"/>
      <c r="AL109" s="28"/>
      <c r="AM109" s="28"/>
      <c r="AN109" s="28"/>
      <c r="AO109" s="28"/>
      <c r="AP109" s="28"/>
      <c r="AQ109" s="28"/>
      <c r="AR109" s="28"/>
      <c r="AT109" s="113" t="s">
        <v>175</v>
      </c>
      <c r="AU109" s="119">
        <v>399.0</v>
      </c>
    </row>
    <row r="110">
      <c r="A110" s="104" t="s">
        <v>248</v>
      </c>
      <c r="B110" s="14" t="s">
        <v>249</v>
      </c>
      <c r="C110" s="105">
        <v>0.0</v>
      </c>
      <c r="D110" s="105">
        <v>0.0</v>
      </c>
      <c r="E110" s="28">
        <f t="shared" si="2"/>
        <v>0</v>
      </c>
      <c r="F110" s="28">
        <f t="shared" si="3"/>
        <v>0</v>
      </c>
      <c r="G110" s="105">
        <f t="shared" si="4"/>
        <v>0</v>
      </c>
      <c r="H110" s="105">
        <f t="shared" ref="H110:Q110" si="116">($C110*AI$4)+($D110*(AI$5+AI$6))*$AA110</f>
        <v>0</v>
      </c>
      <c r="I110" s="105">
        <f t="shared" si="116"/>
        <v>0</v>
      </c>
      <c r="J110" s="105">
        <f t="shared" si="116"/>
        <v>0</v>
      </c>
      <c r="K110" s="105">
        <f t="shared" si="116"/>
        <v>0</v>
      </c>
      <c r="L110" s="105">
        <f t="shared" si="116"/>
        <v>0</v>
      </c>
      <c r="M110" s="105">
        <f t="shared" si="116"/>
        <v>0</v>
      </c>
      <c r="N110" s="105">
        <f t="shared" si="116"/>
        <v>0</v>
      </c>
      <c r="O110" s="105">
        <f t="shared" si="116"/>
        <v>0</v>
      </c>
      <c r="P110" s="105">
        <f t="shared" si="116"/>
        <v>0</v>
      </c>
      <c r="Q110" s="105">
        <f t="shared" si="116"/>
        <v>0</v>
      </c>
      <c r="S110" s="105">
        <v>0.0</v>
      </c>
      <c r="T110" s="28"/>
      <c r="U110" s="106">
        <f>Feed!D110*1000</f>
        <v>10</v>
      </c>
      <c r="V110" s="106">
        <f>(('Meat Production'!C110*$AH$21)+('Meat Production'!D110*$AH$22))/1000</f>
        <v>579.8281423</v>
      </c>
      <c r="W110" s="106">
        <f>('Meat Production'!E110/1000)*$AH$23</f>
        <v>0.3444600357</v>
      </c>
      <c r="X110" s="106">
        <f t="shared" si="6"/>
        <v>0</v>
      </c>
      <c r="Y110" s="106">
        <f t="shared" si="7"/>
        <v>0.035</v>
      </c>
      <c r="Z110" s="106">
        <f t="shared" si="8"/>
        <v>3.241141796</v>
      </c>
      <c r="AA110" s="134">
        <v>0.0</v>
      </c>
      <c r="AB110" s="113"/>
      <c r="AC110" s="118"/>
      <c r="AD110" s="113"/>
      <c r="AE110" s="113"/>
      <c r="AF110" s="113"/>
      <c r="AG110" s="113"/>
      <c r="AH110" s="119"/>
      <c r="AI110" s="117"/>
      <c r="AJ110" s="117"/>
      <c r="AK110" s="28"/>
      <c r="AL110" s="28"/>
      <c r="AM110" s="28"/>
      <c r="AN110" s="28"/>
      <c r="AO110" s="28"/>
      <c r="AP110" s="28"/>
      <c r="AQ110" s="28"/>
      <c r="AR110" s="28"/>
      <c r="AT110" s="113" t="s">
        <v>177</v>
      </c>
      <c r="AU110" s="119">
        <v>180.0</v>
      </c>
    </row>
    <row r="111">
      <c r="A111" s="104" t="s">
        <v>250</v>
      </c>
      <c r="B111" s="14" t="s">
        <v>251</v>
      </c>
      <c r="C111" s="105">
        <v>43000.0</v>
      </c>
      <c r="D111" s="105">
        <v>1125.0</v>
      </c>
      <c r="E111" s="28">
        <f t="shared" si="2"/>
        <v>0.01339242612</v>
      </c>
      <c r="F111" s="28">
        <f t="shared" si="3"/>
        <v>0.0007234479181</v>
      </c>
      <c r="G111" s="105">
        <f t="shared" si="4"/>
        <v>8273.539488</v>
      </c>
      <c r="H111" s="105">
        <f t="shared" ref="H111:Q111" si="117">($C111*AI$4)+($D111*(AI$5+AI$6))*$AA111</f>
        <v>25601.80596</v>
      </c>
      <c r="I111" s="105">
        <f t="shared" si="117"/>
        <v>8894.194032</v>
      </c>
      <c r="J111" s="105">
        <f t="shared" si="117"/>
        <v>5687.012197</v>
      </c>
      <c r="K111" s="105">
        <f t="shared" si="117"/>
        <v>4629.667104</v>
      </c>
      <c r="L111" s="105">
        <f t="shared" si="117"/>
        <v>4285.029085</v>
      </c>
      <c r="M111" s="105">
        <f t="shared" si="117"/>
        <v>5374.591855</v>
      </c>
      <c r="N111" s="105">
        <f t="shared" si="117"/>
        <v>6464.154624</v>
      </c>
      <c r="O111" s="105">
        <f t="shared" si="117"/>
        <v>8275.211106</v>
      </c>
      <c r="P111" s="105">
        <f t="shared" si="117"/>
        <v>11505.82398</v>
      </c>
      <c r="Q111" s="105">
        <f t="shared" si="117"/>
        <v>14730.57909</v>
      </c>
      <c r="S111" s="105">
        <v>2206.0</v>
      </c>
      <c r="T111" s="28"/>
      <c r="U111" s="106">
        <f>Feed!D111*1000</f>
        <v>0</v>
      </c>
      <c r="V111" s="106">
        <f>(('Meat Production'!C111*$AH$21)+('Meat Production'!D111*$AH$22))/1000</f>
        <v>18.5382541</v>
      </c>
      <c r="W111" s="106">
        <f>('Meat Production'!E111/1000)*$AH$23</f>
        <v>541.2943419</v>
      </c>
      <c r="X111" s="106">
        <f t="shared" si="6"/>
        <v>0</v>
      </c>
      <c r="Y111" s="106">
        <f t="shared" si="7"/>
        <v>55</v>
      </c>
      <c r="Z111" s="106">
        <f t="shared" si="8"/>
        <v>8273.539488</v>
      </c>
      <c r="AA111" s="107">
        <f t="shared" ref="AA111:AA138" si="119">Z111/(E111*$AH$9+F111*($AH$10+$AH$11))</f>
        <v>0.2280077484</v>
      </c>
      <c r="AB111" s="113"/>
      <c r="AC111" s="118"/>
      <c r="AD111" s="113"/>
      <c r="AE111" s="113"/>
      <c r="AF111" s="113"/>
      <c r="AG111" s="113"/>
      <c r="AH111" s="119"/>
      <c r="AI111" s="117"/>
      <c r="AJ111" s="117"/>
      <c r="AK111" s="28"/>
      <c r="AL111" s="28"/>
      <c r="AM111" s="28"/>
      <c r="AN111" s="28"/>
      <c r="AO111" s="28"/>
      <c r="AP111" s="28"/>
      <c r="AQ111" s="28"/>
      <c r="AR111" s="28"/>
      <c r="AT111" s="113" t="s">
        <v>179</v>
      </c>
      <c r="AU111" s="119">
        <v>9.0</v>
      </c>
    </row>
    <row r="112">
      <c r="A112" s="104" t="s">
        <v>252</v>
      </c>
      <c r="B112" s="14" t="s">
        <v>253</v>
      </c>
      <c r="C112" s="105">
        <v>83928.0</v>
      </c>
      <c r="D112" s="105">
        <v>12413.0</v>
      </c>
      <c r="E112" s="28">
        <f t="shared" si="2"/>
        <v>0.02613952416</v>
      </c>
      <c r="F112" s="28">
        <f t="shared" si="3"/>
        <v>0.007982363562</v>
      </c>
      <c r="G112" s="105">
        <f t="shared" si="4"/>
        <v>101770.2918</v>
      </c>
      <c r="H112" s="105">
        <f t="shared" ref="H112:Q112" si="118">($C112*AI$4)+($D112*(AI$5+AI$6))*$AA112</f>
        <v>59079.7981</v>
      </c>
      <c r="I112" s="105">
        <f t="shared" si="118"/>
        <v>20797.48597</v>
      </c>
      <c r="J112" s="105">
        <f t="shared" si="118"/>
        <v>12990.71044</v>
      </c>
      <c r="K112" s="105">
        <f t="shared" si="118"/>
        <v>11098.85323</v>
      </c>
      <c r="L112" s="105">
        <f t="shared" si="118"/>
        <v>10941.83503</v>
      </c>
      <c r="M112" s="105">
        <f t="shared" si="118"/>
        <v>14787.29582</v>
      </c>
      <c r="N112" s="105">
        <f t="shared" si="118"/>
        <v>18632.75662</v>
      </c>
      <c r="O112" s="105">
        <f t="shared" si="118"/>
        <v>24745.8574</v>
      </c>
      <c r="P112" s="105">
        <f t="shared" si="118"/>
        <v>33973.43555</v>
      </c>
      <c r="Q112" s="105">
        <f t="shared" si="118"/>
        <v>42845.81304</v>
      </c>
      <c r="S112" s="105">
        <v>3873.0</v>
      </c>
      <c r="T112" s="28"/>
      <c r="U112" s="106">
        <f>Feed!D112*1000</f>
        <v>6230</v>
      </c>
      <c r="V112" s="106">
        <f>(('Meat Production'!C112*$AH$21)+('Meat Production'!D112*$AH$22))/1000</f>
        <v>10166.41987</v>
      </c>
      <c r="W112" s="106">
        <f>('Meat Production'!E112/1000)*$AH$23</f>
        <v>10222.47159</v>
      </c>
      <c r="X112" s="106">
        <f t="shared" si="6"/>
        <v>0</v>
      </c>
      <c r="Y112" s="106">
        <f t="shared" si="7"/>
        <v>1038.688</v>
      </c>
      <c r="Z112" s="106">
        <f t="shared" si="8"/>
        <v>101770.2918</v>
      </c>
      <c r="AA112" s="107">
        <f t="shared" si="119"/>
        <v>1.253047699</v>
      </c>
      <c r="AB112" s="113"/>
      <c r="AC112" s="118"/>
      <c r="AD112" s="113"/>
      <c r="AE112" s="113"/>
      <c r="AF112" s="113"/>
      <c r="AG112" s="113"/>
      <c r="AH112" s="119"/>
      <c r="AI112" s="119"/>
      <c r="AJ112" s="119"/>
      <c r="AK112" s="28"/>
      <c r="AL112" s="28"/>
      <c r="AM112" s="28"/>
      <c r="AN112" s="28"/>
      <c r="AO112" s="28"/>
      <c r="AP112" s="28"/>
      <c r="AQ112" s="28"/>
      <c r="AR112" s="28"/>
      <c r="AT112" s="113" t="s">
        <v>181</v>
      </c>
      <c r="AU112" s="117">
        <v>227.0</v>
      </c>
    </row>
    <row r="113">
      <c r="A113" s="104" t="s">
        <v>254</v>
      </c>
      <c r="B113" s="14" t="s">
        <v>255</v>
      </c>
      <c r="C113" s="105">
        <v>25773.0</v>
      </c>
      <c r="D113" s="105">
        <v>2478.0</v>
      </c>
      <c r="E113" s="28">
        <f t="shared" si="2"/>
        <v>0.008027046472</v>
      </c>
      <c r="F113" s="28">
        <f t="shared" si="3"/>
        <v>0.001593514614</v>
      </c>
      <c r="G113" s="105">
        <f t="shared" si="4"/>
        <v>17851.84549</v>
      </c>
      <c r="H113" s="105">
        <f t="shared" ref="H113:Q113" si="120">($C113*AI$4)+($D113*(AI$5+AI$6))*$AA113</f>
        <v>16387.09263</v>
      </c>
      <c r="I113" s="105">
        <f t="shared" si="120"/>
        <v>5724.171164</v>
      </c>
      <c r="J113" s="105">
        <f t="shared" si="120"/>
        <v>3624.918113</v>
      </c>
      <c r="K113" s="105">
        <f t="shared" si="120"/>
        <v>3010.836945</v>
      </c>
      <c r="L113" s="105">
        <f t="shared" si="120"/>
        <v>2863.256455</v>
      </c>
      <c r="M113" s="105">
        <f t="shared" si="120"/>
        <v>3712.929709</v>
      </c>
      <c r="N113" s="105">
        <f t="shared" si="120"/>
        <v>4562.602962</v>
      </c>
      <c r="O113" s="105">
        <f t="shared" si="120"/>
        <v>5943.029281</v>
      </c>
      <c r="P113" s="105">
        <f t="shared" si="120"/>
        <v>8213.622031</v>
      </c>
      <c r="Q113" s="105">
        <f t="shared" si="120"/>
        <v>10441.37986</v>
      </c>
      <c r="S113" s="105">
        <v>3086.0</v>
      </c>
      <c r="T113" s="28"/>
      <c r="U113" s="106">
        <f>Feed!D113*1000</f>
        <v>0</v>
      </c>
      <c r="V113" s="106">
        <f>(('Meat Production'!C113*$AH$21)+('Meat Production'!D113*$AH$22))/1000</f>
        <v>94.19086256</v>
      </c>
      <c r="W113" s="106">
        <f>('Meat Production'!E113/1000)*$AH$23</f>
        <v>1424.420981</v>
      </c>
      <c r="X113" s="106">
        <f t="shared" si="6"/>
        <v>0</v>
      </c>
      <c r="Y113" s="106">
        <f t="shared" si="7"/>
        <v>144.733</v>
      </c>
      <c r="Z113" s="106">
        <f t="shared" si="8"/>
        <v>17851.84549</v>
      </c>
      <c r="AA113" s="107">
        <f t="shared" si="119"/>
        <v>0.7569502022</v>
      </c>
      <c r="AB113" s="113"/>
      <c r="AC113" s="118"/>
      <c r="AD113" s="113"/>
      <c r="AE113" s="113"/>
      <c r="AF113" s="113"/>
      <c r="AG113" s="113"/>
      <c r="AH113" s="119"/>
      <c r="AI113" s="119"/>
      <c r="AJ113" s="119"/>
      <c r="AK113" s="28"/>
      <c r="AL113" s="28"/>
      <c r="AM113" s="28"/>
      <c r="AN113" s="28"/>
      <c r="AO113" s="28"/>
      <c r="AP113" s="28"/>
      <c r="AQ113" s="28"/>
      <c r="AR113" s="28"/>
      <c r="AT113" s="113" t="s">
        <v>509</v>
      </c>
      <c r="AU113" s="119">
        <v>0.0</v>
      </c>
    </row>
    <row r="114">
      <c r="A114" s="104" t="s">
        <v>256</v>
      </c>
      <c r="B114" s="14" t="s">
        <v>257</v>
      </c>
      <c r="C114" s="105">
        <v>440.0</v>
      </c>
      <c r="D114" s="105">
        <v>2372.0</v>
      </c>
      <c r="E114" s="28">
        <f t="shared" si="2"/>
        <v>0.0001370387789</v>
      </c>
      <c r="F114" s="28">
        <f t="shared" si="3"/>
        <v>0.001525349744</v>
      </c>
      <c r="G114" s="105">
        <f t="shared" si="4"/>
        <v>2721.634733</v>
      </c>
      <c r="H114" s="105">
        <f t="shared" ref="H114:Q114" si="121">($C114*AI$4)+($D114*(AI$5+AI$6))*$AA114</f>
        <v>1669.406292</v>
      </c>
      <c r="I114" s="105">
        <f t="shared" si="121"/>
        <v>622.1176497</v>
      </c>
      <c r="J114" s="105">
        <f t="shared" si="121"/>
        <v>350.3016936</v>
      </c>
      <c r="K114" s="105">
        <f t="shared" si="121"/>
        <v>366.0377131</v>
      </c>
      <c r="L114" s="105">
        <f t="shared" si="121"/>
        <v>442.1772784</v>
      </c>
      <c r="M114" s="105">
        <f t="shared" si="121"/>
        <v>718.8799389</v>
      </c>
      <c r="N114" s="105">
        <f t="shared" si="121"/>
        <v>995.5825993</v>
      </c>
      <c r="O114" s="105">
        <f t="shared" si="121"/>
        <v>1412.444809</v>
      </c>
      <c r="P114" s="105">
        <f t="shared" si="121"/>
        <v>1896.943442</v>
      </c>
      <c r="Q114" s="105">
        <f t="shared" si="121"/>
        <v>2328.271405</v>
      </c>
      <c r="S114" s="105">
        <v>463.0</v>
      </c>
      <c r="T114" s="28"/>
      <c r="U114" s="106">
        <f>Feed!D114*1000</f>
        <v>620</v>
      </c>
      <c r="V114" s="106">
        <f>(('Meat Production'!C114*$AH$21)+('Meat Production'!D114*$AH$22))/1000</f>
        <v>1049.353978</v>
      </c>
      <c r="W114" s="106">
        <f>('Meat Production'!E114/1000)*$AH$23</f>
        <v>218.3089289</v>
      </c>
      <c r="X114" s="106">
        <f t="shared" si="6"/>
        <v>0</v>
      </c>
      <c r="Y114" s="106">
        <f t="shared" si="7"/>
        <v>22.182</v>
      </c>
      <c r="Z114" s="106">
        <f t="shared" si="8"/>
        <v>2721.634733</v>
      </c>
      <c r="AA114" s="107">
        <f t="shared" si="119"/>
        <v>0.9815852975</v>
      </c>
      <c r="AB114" s="113"/>
      <c r="AC114" s="118"/>
      <c r="AD114" s="113"/>
      <c r="AE114" s="113"/>
      <c r="AF114" s="113"/>
      <c r="AG114" s="113"/>
      <c r="AH114" s="119"/>
      <c r="AI114" s="119"/>
      <c r="AJ114" s="119"/>
      <c r="AK114" s="28"/>
      <c r="AL114" s="28"/>
      <c r="AM114" s="28"/>
      <c r="AN114" s="28"/>
      <c r="AO114" s="28"/>
      <c r="AP114" s="28"/>
      <c r="AQ114" s="28"/>
      <c r="AR114" s="28"/>
      <c r="AT114" s="113" t="s">
        <v>510</v>
      </c>
      <c r="AU114" s="117">
        <v>1551.0</v>
      </c>
    </row>
    <row r="115">
      <c r="A115" s="104" t="s">
        <v>258</v>
      </c>
      <c r="B115" s="14" t="s">
        <v>259</v>
      </c>
      <c r="C115" s="105">
        <v>48195.0</v>
      </c>
      <c r="D115" s="105">
        <v>19991.0</v>
      </c>
      <c r="E115" s="28">
        <f t="shared" si="2"/>
        <v>0.01501041806</v>
      </c>
      <c r="F115" s="28">
        <f t="shared" si="3"/>
        <v>0.01285550874</v>
      </c>
      <c r="G115" s="105">
        <f t="shared" si="4"/>
        <v>32117.10424</v>
      </c>
      <c r="H115" s="105">
        <f t="shared" ref="H115:Q115" si="122">($C115*AI$4)+($D115*(AI$5+AI$6))*$AA115</f>
        <v>35026.54352</v>
      </c>
      <c r="I115" s="105">
        <f t="shared" si="122"/>
        <v>12358.0508</v>
      </c>
      <c r="J115" s="105">
        <f t="shared" si="122"/>
        <v>7688.205336</v>
      </c>
      <c r="K115" s="105">
        <f t="shared" si="122"/>
        <v>6622.583903</v>
      </c>
      <c r="L115" s="105">
        <f t="shared" si="122"/>
        <v>6594.705906</v>
      </c>
      <c r="M115" s="105">
        <f t="shared" si="122"/>
        <v>9010.560072</v>
      </c>
      <c r="N115" s="105">
        <f t="shared" si="122"/>
        <v>11426.41424</v>
      </c>
      <c r="O115" s="105">
        <f t="shared" si="122"/>
        <v>15248.25713</v>
      </c>
      <c r="P115" s="105">
        <f t="shared" si="122"/>
        <v>20900.09003</v>
      </c>
      <c r="Q115" s="105">
        <f t="shared" si="122"/>
        <v>26306.42608</v>
      </c>
      <c r="S115" s="105">
        <v>4623.0</v>
      </c>
      <c r="T115" s="28"/>
      <c r="U115" s="106">
        <f>Feed!D115*1000</f>
        <v>1500</v>
      </c>
      <c r="V115" s="106">
        <f>(('Meat Production'!C115*$AH$21)+('Meat Production'!D115*$AH$22))/1000</f>
        <v>372.9622126</v>
      </c>
      <c r="W115" s="106">
        <f>('Meat Production'!E115/1000)*$AH$23</f>
        <v>3832.039164</v>
      </c>
      <c r="X115" s="106">
        <f t="shared" si="6"/>
        <v>0</v>
      </c>
      <c r="Y115" s="106">
        <f t="shared" si="7"/>
        <v>274.850602</v>
      </c>
      <c r="Z115" s="106">
        <f t="shared" si="8"/>
        <v>32117.10424</v>
      </c>
      <c r="AA115" s="107">
        <f t="shared" si="119"/>
        <v>0.5377519917</v>
      </c>
      <c r="AB115" s="113"/>
      <c r="AC115" s="118"/>
      <c r="AD115" s="113"/>
      <c r="AE115" s="113"/>
      <c r="AF115" s="113"/>
      <c r="AG115" s="113"/>
      <c r="AH115" s="119"/>
      <c r="AI115" s="117"/>
      <c r="AJ115" s="117"/>
      <c r="AK115" s="28"/>
      <c r="AL115" s="28"/>
      <c r="AM115" s="28"/>
      <c r="AN115" s="28"/>
      <c r="AO115" s="28"/>
      <c r="AP115" s="28"/>
      <c r="AQ115" s="28"/>
      <c r="AR115" s="28"/>
      <c r="AT115" s="113" t="s">
        <v>511</v>
      </c>
      <c r="AU115" s="119">
        <v>424.0</v>
      </c>
    </row>
    <row r="116">
      <c r="A116" s="104" t="s">
        <v>260</v>
      </c>
      <c r="B116" s="14" t="s">
        <v>261</v>
      </c>
      <c r="C116" s="105">
        <v>16.0</v>
      </c>
      <c r="D116" s="105">
        <v>68.0</v>
      </c>
      <c r="E116" s="28">
        <f t="shared" si="2"/>
        <v>0.000004983228322</v>
      </c>
      <c r="F116" s="28">
        <f t="shared" si="3"/>
        <v>0.00004372840749</v>
      </c>
      <c r="G116" s="105">
        <f t="shared" si="4"/>
        <v>163.9743844</v>
      </c>
      <c r="H116" s="105">
        <f t="shared" ref="H116:Q116" si="123">($C116*AI$4)+($D116*(AI$5+AI$6))*$AA116</f>
        <v>91.50391454</v>
      </c>
      <c r="I116" s="105">
        <f t="shared" si="123"/>
        <v>34.24443402</v>
      </c>
      <c r="J116" s="105">
        <f t="shared" si="123"/>
        <v>19.13032912</v>
      </c>
      <c r="K116" s="105">
        <f t="shared" si="123"/>
        <v>20.28364671</v>
      </c>
      <c r="L116" s="105">
        <f t="shared" si="123"/>
        <v>24.79565428</v>
      </c>
      <c r="M116" s="105">
        <f t="shared" si="123"/>
        <v>40.66855622</v>
      </c>
      <c r="N116" s="105">
        <f t="shared" si="123"/>
        <v>56.54145817</v>
      </c>
      <c r="O116" s="105">
        <f t="shared" si="123"/>
        <v>80.4165645</v>
      </c>
      <c r="P116" s="105">
        <f t="shared" si="123"/>
        <v>107.9133745</v>
      </c>
      <c r="Q116" s="105">
        <f t="shared" si="123"/>
        <v>132.3145083</v>
      </c>
      <c r="S116" s="105">
        <v>3.0</v>
      </c>
      <c r="T116" s="28"/>
      <c r="U116" s="106">
        <f>Feed!D116*1000</f>
        <v>40</v>
      </c>
      <c r="V116" s="106">
        <f>(('Meat Production'!C116*$AH$21)+('Meat Production'!D116*$AH$22))/1000</f>
        <v>55.90427704</v>
      </c>
      <c r="W116" s="106">
        <f>('Meat Production'!E116/1000)*$AH$23</f>
        <v>16.96711719</v>
      </c>
      <c r="X116" s="106">
        <f t="shared" si="6"/>
        <v>0</v>
      </c>
      <c r="Y116" s="106">
        <f t="shared" si="7"/>
        <v>1.724</v>
      </c>
      <c r="Z116" s="106">
        <f t="shared" si="8"/>
        <v>163.9743844</v>
      </c>
      <c r="AA116" s="107">
        <f t="shared" si="119"/>
        <v>1.993504548</v>
      </c>
      <c r="AB116" s="113"/>
      <c r="AC116" s="118"/>
      <c r="AD116" s="113"/>
      <c r="AE116" s="113"/>
      <c r="AF116" s="113"/>
      <c r="AG116" s="113"/>
      <c r="AH116" s="119"/>
      <c r="AI116" s="117"/>
      <c r="AJ116" s="117"/>
      <c r="AK116" s="28"/>
      <c r="AL116" s="28"/>
      <c r="AM116" s="28"/>
      <c r="AN116" s="28"/>
      <c r="AO116" s="28"/>
      <c r="AP116" s="28"/>
      <c r="AQ116" s="28"/>
      <c r="AR116" s="28"/>
      <c r="AT116" s="113" t="s">
        <v>183</v>
      </c>
      <c r="AU116" s="117">
        <v>481.0</v>
      </c>
    </row>
    <row r="117">
      <c r="A117" s="104" t="s">
        <v>262</v>
      </c>
      <c r="B117" s="14" t="s">
        <v>263</v>
      </c>
      <c r="C117" s="105">
        <v>1210.0</v>
      </c>
      <c r="D117" s="105">
        <v>424.0</v>
      </c>
      <c r="E117" s="28">
        <f t="shared" si="2"/>
        <v>0.0003768566419</v>
      </c>
      <c r="F117" s="28">
        <f t="shared" si="3"/>
        <v>0.000272659482</v>
      </c>
      <c r="G117" s="105">
        <f t="shared" si="4"/>
        <v>18813.82582</v>
      </c>
      <c r="H117" s="105">
        <f t="shared" ref="H117:Q117" si="124">($C117*AI$4)+($D117*(AI$5+AI$6))*$AA117</f>
        <v>4115.146546</v>
      </c>
      <c r="I117" s="105">
        <f t="shared" si="124"/>
        <v>1531.30627</v>
      </c>
      <c r="J117" s="105">
        <f t="shared" si="124"/>
        <v>864.5951606</v>
      </c>
      <c r="K117" s="105">
        <f t="shared" si="124"/>
        <v>898.8933508</v>
      </c>
      <c r="L117" s="105">
        <f t="shared" si="124"/>
        <v>1081.349565</v>
      </c>
      <c r="M117" s="105">
        <f t="shared" si="124"/>
        <v>1752.523248</v>
      </c>
      <c r="N117" s="105">
        <f t="shared" si="124"/>
        <v>2423.696931</v>
      </c>
      <c r="O117" s="105">
        <f t="shared" si="124"/>
        <v>3435.430058</v>
      </c>
      <c r="P117" s="105">
        <f t="shared" si="124"/>
        <v>4615.21162</v>
      </c>
      <c r="Q117" s="105">
        <f t="shared" si="124"/>
        <v>5666.725568</v>
      </c>
      <c r="S117" s="105">
        <v>3822.0</v>
      </c>
      <c r="T117" s="28"/>
      <c r="U117" s="106">
        <f>Feed!D117*1000</f>
        <v>1220</v>
      </c>
      <c r="V117" s="106">
        <f>(('Meat Production'!C117*$AH$21)+('Meat Production'!D117*$AH$22))/1000</f>
        <v>1571.726546</v>
      </c>
      <c r="W117" s="106">
        <f>('Meat Production'!E117/1000)*$AH$23</f>
        <v>1413.890346</v>
      </c>
      <c r="X117" s="106">
        <f t="shared" si="6"/>
        <v>0</v>
      </c>
      <c r="Y117" s="106">
        <f t="shared" si="7"/>
        <v>143.663</v>
      </c>
      <c r="Z117" s="106">
        <f t="shared" si="8"/>
        <v>18813.82582</v>
      </c>
      <c r="AA117" s="107">
        <f t="shared" si="119"/>
        <v>13.24712887</v>
      </c>
      <c r="AB117" s="113"/>
      <c r="AC117" s="118"/>
      <c r="AD117" s="113"/>
      <c r="AE117" s="113"/>
      <c r="AF117" s="113"/>
      <c r="AG117" s="113"/>
      <c r="AH117" s="119"/>
      <c r="AI117" s="119"/>
      <c r="AJ117" s="119"/>
      <c r="AK117" s="28"/>
      <c r="AL117" s="28"/>
      <c r="AM117" s="28"/>
      <c r="AN117" s="28"/>
      <c r="AO117" s="28"/>
      <c r="AP117" s="28"/>
      <c r="AQ117" s="28"/>
      <c r="AR117" s="28"/>
      <c r="AT117" s="113" t="s">
        <v>185</v>
      </c>
      <c r="AU117" s="117">
        <v>203.0</v>
      </c>
    </row>
    <row r="118">
      <c r="A118" s="104" t="s">
        <v>264</v>
      </c>
      <c r="B118" s="19" t="s">
        <v>265</v>
      </c>
      <c r="C118" s="105">
        <v>8188.0</v>
      </c>
      <c r="D118" s="105">
        <v>5733.0</v>
      </c>
      <c r="E118" s="28">
        <f t="shared" si="2"/>
        <v>0.002550167094</v>
      </c>
      <c r="F118" s="28">
        <f t="shared" si="3"/>
        <v>0.00368669059</v>
      </c>
      <c r="G118" s="105">
        <f t="shared" si="4"/>
        <v>8536.335071</v>
      </c>
      <c r="H118" s="105">
        <f t="shared" ref="H118:Q118" si="125">($C118*AI$4)+($D118*(AI$5+AI$6))*$AA118</f>
        <v>7210.256613</v>
      </c>
      <c r="I118" s="105">
        <f t="shared" si="125"/>
        <v>2574.826223</v>
      </c>
      <c r="J118" s="105">
        <f t="shared" si="125"/>
        <v>1567.57634</v>
      </c>
      <c r="K118" s="105">
        <f t="shared" si="125"/>
        <v>1410.298473</v>
      </c>
      <c r="L118" s="105">
        <f t="shared" si="125"/>
        <v>1476.853914</v>
      </c>
      <c r="M118" s="105">
        <f t="shared" si="125"/>
        <v>2124.930039</v>
      </c>
      <c r="N118" s="105">
        <f t="shared" si="125"/>
        <v>2773.006164</v>
      </c>
      <c r="O118" s="105">
        <f t="shared" si="125"/>
        <v>3778.769666</v>
      </c>
      <c r="P118" s="105">
        <f t="shared" si="125"/>
        <v>5142.963736</v>
      </c>
      <c r="Q118" s="105">
        <f t="shared" si="125"/>
        <v>6417.921759</v>
      </c>
      <c r="S118" s="105">
        <v>1785.0</v>
      </c>
      <c r="T118" s="28"/>
      <c r="U118" s="106">
        <f>Feed!D118*1000</f>
        <v>0</v>
      </c>
      <c r="V118" s="106">
        <f>(('Meat Production'!C118*$AH$21)+('Meat Production'!D118*$AH$22))/1000</f>
        <v>579.1062532</v>
      </c>
      <c r="W118" s="106">
        <f>('Meat Production'!E118/1000)*$AH$23</f>
        <v>633.727732</v>
      </c>
      <c r="X118" s="106">
        <f t="shared" si="6"/>
        <v>0</v>
      </c>
      <c r="Y118" s="106">
        <f t="shared" si="7"/>
        <v>64.392</v>
      </c>
      <c r="Z118" s="106">
        <f t="shared" si="8"/>
        <v>8536.335071</v>
      </c>
      <c r="AA118" s="107">
        <f t="shared" si="119"/>
        <v>0.6815990642</v>
      </c>
      <c r="AB118" s="113"/>
      <c r="AC118" s="118"/>
      <c r="AD118" s="113"/>
      <c r="AE118" s="113"/>
      <c r="AF118" s="113"/>
      <c r="AG118" s="113"/>
      <c r="AH118" s="119"/>
      <c r="AI118" s="119"/>
      <c r="AJ118" s="119"/>
      <c r="AK118" s="28"/>
      <c r="AL118" s="28"/>
      <c r="AM118" s="28"/>
      <c r="AN118" s="28"/>
      <c r="AO118" s="28"/>
      <c r="AP118" s="28"/>
      <c r="AQ118" s="28"/>
      <c r="AR118" s="28"/>
      <c r="AT118" s="113" t="s">
        <v>187</v>
      </c>
      <c r="AU118" s="117">
        <v>48.0</v>
      </c>
    </row>
    <row r="119">
      <c r="A119" s="104" t="s">
        <v>266</v>
      </c>
      <c r="B119" s="6" t="s">
        <v>512</v>
      </c>
      <c r="C119" s="105">
        <v>0.0</v>
      </c>
      <c r="D119" s="21">
        <v>790.2</v>
      </c>
      <c r="E119" s="28">
        <f t="shared" si="2"/>
        <v>0</v>
      </c>
      <c r="F119" s="28">
        <f t="shared" si="3"/>
        <v>0.0005081498176</v>
      </c>
      <c r="G119" s="105">
        <f t="shared" si="4"/>
        <v>1285.97326</v>
      </c>
      <c r="H119" s="105">
        <f t="shared" ref="H119:Q119" si="126">($C119*AI$4)+($D119*(AI$5+AI$6))*$AA119</f>
        <v>764.9727766</v>
      </c>
      <c r="I119" s="105">
        <f t="shared" si="126"/>
        <v>288.6689723</v>
      </c>
      <c r="J119" s="105">
        <f t="shared" si="126"/>
        <v>158.7679348</v>
      </c>
      <c r="K119" s="105">
        <f t="shared" si="126"/>
        <v>173.2013834</v>
      </c>
      <c r="L119" s="105">
        <f t="shared" si="126"/>
        <v>216.5017292</v>
      </c>
      <c r="M119" s="105">
        <f t="shared" si="126"/>
        <v>360.8362154</v>
      </c>
      <c r="N119" s="105">
        <f t="shared" si="126"/>
        <v>505.1707015</v>
      </c>
      <c r="O119" s="105">
        <f t="shared" si="126"/>
        <v>721.6724307</v>
      </c>
      <c r="P119" s="105">
        <f t="shared" si="126"/>
        <v>967.0410572</v>
      </c>
      <c r="Q119" s="105">
        <f t="shared" si="126"/>
        <v>1183.542786</v>
      </c>
      <c r="S119" s="105">
        <v>445.0</v>
      </c>
      <c r="T119" s="28"/>
      <c r="U119" s="106">
        <f>Feed!D119*1000</f>
        <v>5850</v>
      </c>
      <c r="V119" s="106">
        <f>(('Meat Production'!C119*$AH$21)+('Meat Production'!D119*$AH$22))/1000</f>
        <v>7162.620625</v>
      </c>
      <c r="W119" s="106">
        <f>('Meat Production'!E119/1000)*$AH$23</f>
        <v>68.48849682</v>
      </c>
      <c r="X119" s="106">
        <f t="shared" si="6"/>
        <v>0</v>
      </c>
      <c r="Y119" s="106">
        <f t="shared" si="7"/>
        <v>6.959</v>
      </c>
      <c r="Z119" s="106">
        <f t="shared" si="8"/>
        <v>1285.97326</v>
      </c>
      <c r="AA119" s="107">
        <f t="shared" si="119"/>
        <v>1.599682099</v>
      </c>
      <c r="AB119" s="113"/>
      <c r="AC119" s="118"/>
      <c r="AD119" s="113"/>
      <c r="AE119" s="113"/>
      <c r="AF119" s="113"/>
      <c r="AG119" s="113"/>
      <c r="AH119" s="119"/>
      <c r="AI119" s="117"/>
      <c r="AJ119" s="117"/>
      <c r="AK119" s="28"/>
      <c r="AL119" s="28"/>
      <c r="AM119" s="28"/>
      <c r="AN119" s="28"/>
      <c r="AO119" s="28"/>
      <c r="AP119" s="28"/>
      <c r="AQ119" s="28"/>
      <c r="AR119" s="28"/>
      <c r="AT119" s="113" t="s">
        <v>513</v>
      </c>
      <c r="AU119" s="119">
        <v>0.0</v>
      </c>
    </row>
    <row r="120">
      <c r="A120" s="104" t="s">
        <v>268</v>
      </c>
      <c r="B120" s="14" t="s">
        <v>269</v>
      </c>
      <c r="C120" s="105">
        <v>3875.0</v>
      </c>
      <c r="D120" s="105">
        <v>853.0</v>
      </c>
      <c r="E120" s="28">
        <f t="shared" si="2"/>
        <v>0.001206875609</v>
      </c>
      <c r="F120" s="28">
        <f t="shared" si="3"/>
        <v>0.0005485342881</v>
      </c>
      <c r="G120" s="105">
        <f t="shared" si="4"/>
        <v>3485.026493</v>
      </c>
      <c r="H120" s="105">
        <f t="shared" ref="H120:Q120" si="127">($C120*AI$4)+($D120*(AI$5+AI$6))*$AA120</f>
        <v>2739.040387</v>
      </c>
      <c r="I120" s="105">
        <f t="shared" si="127"/>
        <v>964.4931415</v>
      </c>
      <c r="J120" s="105">
        <f t="shared" si="127"/>
        <v>602.1321867</v>
      </c>
      <c r="K120" s="105">
        <f t="shared" si="127"/>
        <v>514.9972547</v>
      </c>
      <c r="L120" s="105">
        <f t="shared" si="127"/>
        <v>508.3869794</v>
      </c>
      <c r="M120" s="105">
        <f t="shared" si="127"/>
        <v>688.065057</v>
      </c>
      <c r="N120" s="105">
        <f t="shared" si="127"/>
        <v>867.7431345</v>
      </c>
      <c r="O120" s="105">
        <f t="shared" si="127"/>
        <v>1153.184908</v>
      </c>
      <c r="P120" s="105">
        <f t="shared" si="127"/>
        <v>1582.849969</v>
      </c>
      <c r="Q120" s="105">
        <f t="shared" si="127"/>
        <v>1995.689003</v>
      </c>
      <c r="S120" s="105">
        <v>1055.0</v>
      </c>
      <c r="T120" s="28"/>
      <c r="U120" s="106">
        <f>Feed!D120*1000</f>
        <v>1450</v>
      </c>
      <c r="V120" s="106">
        <f>(('Meat Production'!C120*$AH$21)+('Meat Production'!D120*$AH$22))/1000</f>
        <v>21.83238953</v>
      </c>
      <c r="W120" s="106">
        <f>('Meat Production'!E120/1000)*$AH$23</f>
        <v>1636.903615</v>
      </c>
      <c r="X120" s="106">
        <f t="shared" si="6"/>
        <v>0</v>
      </c>
      <c r="Y120" s="106">
        <f t="shared" si="7"/>
        <v>21.20931138</v>
      </c>
      <c r="Z120" s="106">
        <f t="shared" si="8"/>
        <v>3485.026493</v>
      </c>
      <c r="AA120" s="107">
        <f t="shared" si="119"/>
        <v>0.8637799935</v>
      </c>
      <c r="AB120" s="113"/>
      <c r="AC120" s="118"/>
      <c r="AD120" s="113"/>
      <c r="AE120" s="113"/>
      <c r="AF120" s="113"/>
      <c r="AG120" s="113"/>
      <c r="AH120" s="119"/>
      <c r="AI120" s="119"/>
      <c r="AJ120" s="119"/>
      <c r="AK120" s="28"/>
      <c r="AL120" s="28"/>
      <c r="AM120" s="28"/>
      <c r="AN120" s="28"/>
      <c r="AO120" s="28"/>
      <c r="AP120" s="28"/>
      <c r="AQ120" s="28"/>
      <c r="AR120" s="28"/>
      <c r="AT120" s="113" t="s">
        <v>189</v>
      </c>
      <c r="AU120" s="117">
        <v>967.0</v>
      </c>
    </row>
    <row r="121">
      <c r="A121" s="104" t="s">
        <v>270</v>
      </c>
      <c r="B121" s="19" t="s">
        <v>271</v>
      </c>
      <c r="C121" s="105">
        <v>24000.0</v>
      </c>
      <c r="D121" s="105">
        <v>15650.0</v>
      </c>
      <c r="E121" s="28">
        <f t="shared" si="2"/>
        <v>0.007474842483</v>
      </c>
      <c r="F121" s="28">
        <f t="shared" si="3"/>
        <v>0.01006396437</v>
      </c>
      <c r="G121" s="105">
        <f t="shared" si="4"/>
        <v>39687.41799</v>
      </c>
      <c r="H121" s="105">
        <f t="shared" ref="H121:Q121" si="128">($C121*AI$4)+($D121*(AI$5+AI$6))*$AA121</f>
        <v>24780.26223</v>
      </c>
      <c r="I121" s="105">
        <f t="shared" si="128"/>
        <v>8923.024775</v>
      </c>
      <c r="J121" s="105">
        <f t="shared" si="128"/>
        <v>5351.499243</v>
      </c>
      <c r="K121" s="105">
        <f t="shared" si="128"/>
        <v>4959.294317</v>
      </c>
      <c r="L121" s="105">
        <f t="shared" si="128"/>
        <v>5360.761732</v>
      </c>
      <c r="M121" s="105">
        <f t="shared" si="128"/>
        <v>7948.301516</v>
      </c>
      <c r="N121" s="105">
        <f t="shared" si="128"/>
        <v>10535.8413</v>
      </c>
      <c r="O121" s="105">
        <f t="shared" si="128"/>
        <v>14515.78111</v>
      </c>
      <c r="P121" s="105">
        <f t="shared" si="128"/>
        <v>19683.91382</v>
      </c>
      <c r="Q121" s="105">
        <f t="shared" si="128"/>
        <v>24452.89473</v>
      </c>
      <c r="S121" s="105">
        <v>2888.0</v>
      </c>
      <c r="T121" s="28"/>
      <c r="U121" s="106">
        <f>Feed!D121*1000</f>
        <v>1490</v>
      </c>
      <c r="V121" s="106">
        <f>(('Meat Production'!C121*$AH$21)+('Meat Production'!D121*$AH$22))/1000</f>
        <v>475.0680007</v>
      </c>
      <c r="W121" s="106">
        <f>('Meat Production'!E121/1000)*$AH$23</f>
        <v>4790.317141</v>
      </c>
      <c r="X121" s="106">
        <f t="shared" si="6"/>
        <v>0</v>
      </c>
      <c r="Y121" s="106">
        <f t="shared" si="7"/>
        <v>383.6104809</v>
      </c>
      <c r="Z121" s="106">
        <f t="shared" si="8"/>
        <v>39687.41799</v>
      </c>
      <c r="AA121" s="107">
        <f t="shared" si="119"/>
        <v>1.116848708</v>
      </c>
      <c r="AB121" s="113"/>
      <c r="AC121" s="118"/>
      <c r="AD121" s="113"/>
      <c r="AE121" s="113"/>
      <c r="AF121" s="113"/>
      <c r="AG121" s="113"/>
      <c r="AH121" s="119"/>
      <c r="AI121" s="119"/>
      <c r="AJ121" s="119"/>
      <c r="AK121" s="28"/>
      <c r="AL121" s="28"/>
      <c r="AM121" s="28"/>
      <c r="AN121" s="28"/>
      <c r="AO121" s="28"/>
      <c r="AP121" s="28"/>
      <c r="AQ121" s="28"/>
      <c r="AR121" s="28"/>
      <c r="AT121" s="113" t="s">
        <v>514</v>
      </c>
      <c r="AU121" s="119">
        <v>0.0</v>
      </c>
    </row>
    <row r="122">
      <c r="A122" s="104" t="s">
        <v>272</v>
      </c>
      <c r="B122" s="14" t="s">
        <v>273</v>
      </c>
      <c r="C122" s="105">
        <v>800.0</v>
      </c>
      <c r="D122" s="105">
        <v>21310.0</v>
      </c>
      <c r="E122" s="28">
        <f t="shared" si="2"/>
        <v>0.0002491614161</v>
      </c>
      <c r="F122" s="28">
        <f t="shared" si="3"/>
        <v>0.01370371123</v>
      </c>
      <c r="G122" s="105">
        <f t="shared" si="4"/>
        <v>11033.0707</v>
      </c>
      <c r="H122" s="105">
        <f t="shared" ref="H122:Q122" si="129">($C122*AI$4)+($D122*(AI$5+AI$6))*$AA122</f>
        <v>6844.411077</v>
      </c>
      <c r="I122" s="105">
        <f t="shared" si="129"/>
        <v>2568.52938</v>
      </c>
      <c r="J122" s="105">
        <f t="shared" si="129"/>
        <v>1427.48568</v>
      </c>
      <c r="K122" s="105">
        <f t="shared" si="129"/>
        <v>1527.966943</v>
      </c>
      <c r="L122" s="105">
        <f t="shared" si="129"/>
        <v>1882.013474</v>
      </c>
      <c r="M122" s="105">
        <f t="shared" si="129"/>
        <v>3103.81241</v>
      </c>
      <c r="N122" s="105">
        <f t="shared" si="129"/>
        <v>4325.611347</v>
      </c>
      <c r="O122" s="105">
        <f t="shared" si="129"/>
        <v>6161.597424</v>
      </c>
      <c r="P122" s="105">
        <f t="shared" si="129"/>
        <v>8264.299452</v>
      </c>
      <c r="Q122" s="105">
        <f t="shared" si="129"/>
        <v>10126.5869</v>
      </c>
      <c r="S122" s="105">
        <v>1200.0</v>
      </c>
      <c r="T122" s="28"/>
      <c r="U122" s="106">
        <f>Feed!D122*1000</f>
        <v>12750</v>
      </c>
      <c r="V122" s="106">
        <f>(('Meat Production'!C122*$AH$21)+('Meat Production'!D122*$AH$22))/1000</f>
        <v>12626.49367</v>
      </c>
      <c r="W122" s="106">
        <f>('Meat Production'!E122/1000)*$AH$23</f>
        <v>1112.212247</v>
      </c>
      <c r="X122" s="106">
        <f t="shared" si="6"/>
        <v>0</v>
      </c>
      <c r="Y122" s="106">
        <f t="shared" si="7"/>
        <v>100.4607311</v>
      </c>
      <c r="Z122" s="106">
        <f t="shared" si="8"/>
        <v>11033.0707</v>
      </c>
      <c r="AA122" s="107">
        <f t="shared" si="119"/>
        <v>0.4940239</v>
      </c>
      <c r="AB122" s="113"/>
      <c r="AC122" s="118"/>
      <c r="AD122" s="113"/>
      <c r="AE122" s="113"/>
      <c r="AF122" s="113"/>
      <c r="AG122" s="113"/>
      <c r="AH122" s="119"/>
      <c r="AI122" s="117"/>
      <c r="AJ122" s="117"/>
      <c r="AK122" s="28"/>
      <c r="AL122" s="28"/>
      <c r="AM122" s="28"/>
      <c r="AN122" s="28"/>
      <c r="AO122" s="28"/>
      <c r="AP122" s="28"/>
      <c r="AQ122" s="28"/>
      <c r="AR122" s="28"/>
      <c r="AT122" s="113" t="s">
        <v>515</v>
      </c>
      <c r="AU122" s="119">
        <v>0.0</v>
      </c>
    </row>
    <row r="123">
      <c r="A123" s="104" t="s">
        <v>274</v>
      </c>
      <c r="B123" s="14" t="s">
        <v>275</v>
      </c>
      <c r="C123" s="105">
        <v>1000.0</v>
      </c>
      <c r="D123" s="105">
        <v>2820.0</v>
      </c>
      <c r="E123" s="28">
        <f t="shared" si="2"/>
        <v>0.0003114517701</v>
      </c>
      <c r="F123" s="28">
        <f t="shared" si="3"/>
        <v>0.001813442781</v>
      </c>
      <c r="G123" s="105">
        <f t="shared" si="4"/>
        <v>0</v>
      </c>
      <c r="H123" s="105">
        <f t="shared" ref="H123:Q123" si="130">($C123*AI$4)+($D123*(AI$5+AI$6))*$AA123</f>
        <v>591.7808219</v>
      </c>
      <c r="I123" s="105">
        <f t="shared" si="130"/>
        <v>205.4794521</v>
      </c>
      <c r="J123" s="105">
        <f t="shared" si="130"/>
        <v>131.5068493</v>
      </c>
      <c r="K123" s="105">
        <f t="shared" si="130"/>
        <v>106.8493151</v>
      </c>
      <c r="L123" s="105">
        <f t="shared" si="130"/>
        <v>98.63013699</v>
      </c>
      <c r="M123" s="105">
        <f t="shared" si="130"/>
        <v>123.2876712</v>
      </c>
      <c r="N123" s="105">
        <f t="shared" si="130"/>
        <v>147.9452055</v>
      </c>
      <c r="O123" s="105">
        <f t="shared" si="130"/>
        <v>189.0410959</v>
      </c>
      <c r="P123" s="105">
        <f t="shared" si="130"/>
        <v>263.0136986</v>
      </c>
      <c r="Q123" s="105">
        <f t="shared" si="130"/>
        <v>336.9863014</v>
      </c>
      <c r="S123" s="105">
        <v>12.0</v>
      </c>
      <c r="T123" s="28"/>
      <c r="U123" s="106">
        <f>Feed!D123*1000</f>
        <v>460</v>
      </c>
      <c r="V123" s="106">
        <f>(('Meat Production'!C123*$AH$21)+('Meat Production'!D123*$AH$22))/1000</f>
        <v>301.1842314</v>
      </c>
      <c r="W123" s="106">
        <f>('Meat Production'!E123/1000)*$AH$23</f>
        <v>63.44953858</v>
      </c>
      <c r="X123" s="106">
        <f t="shared" si="6"/>
        <v>95.36622998</v>
      </c>
      <c r="Y123" s="106">
        <f t="shared" si="7"/>
        <v>0</v>
      </c>
      <c r="Z123" s="106">
        <f t="shared" si="8"/>
        <v>0</v>
      </c>
      <c r="AA123" s="107">
        <f t="shared" si="119"/>
        <v>0</v>
      </c>
      <c r="AB123" s="113"/>
      <c r="AC123" s="118"/>
      <c r="AD123" s="113"/>
      <c r="AE123" s="113"/>
      <c r="AF123" s="113"/>
      <c r="AG123" s="113"/>
      <c r="AH123" s="119"/>
      <c r="AI123" s="119"/>
      <c r="AJ123" s="119"/>
      <c r="AK123" s="28"/>
      <c r="AL123" s="28"/>
      <c r="AM123" s="28"/>
      <c r="AN123" s="28"/>
      <c r="AO123" s="28"/>
      <c r="AP123" s="28"/>
      <c r="AQ123" s="28"/>
      <c r="AR123" s="28"/>
      <c r="AT123" s="113" t="s">
        <v>191</v>
      </c>
      <c r="AU123" s="119">
        <v>362.0</v>
      </c>
    </row>
    <row r="124">
      <c r="A124" s="104" t="s">
        <v>276</v>
      </c>
      <c r="B124" s="14" t="s">
        <v>277</v>
      </c>
      <c r="C124" s="105">
        <v>7.0</v>
      </c>
      <c r="D124" s="105">
        <v>47.0</v>
      </c>
      <c r="E124" s="28">
        <f t="shared" si="2"/>
        <v>0.000002180162391</v>
      </c>
      <c r="F124" s="28">
        <f t="shared" si="3"/>
        <v>0.00003022404635</v>
      </c>
      <c r="G124" s="105">
        <f t="shared" si="4"/>
        <v>93.78051356</v>
      </c>
      <c r="H124" s="105">
        <f t="shared" ref="H124:Q124" si="131">($C124*AI$4)+($D124*(AI$5+AI$6))*$AA124</f>
        <v>53.96736243</v>
      </c>
      <c r="I124" s="105">
        <f t="shared" si="131"/>
        <v>20.24020397</v>
      </c>
      <c r="J124" s="105">
        <f t="shared" si="131"/>
        <v>11.26156424</v>
      </c>
      <c r="K124" s="105">
        <f t="shared" si="131"/>
        <v>12.02905389</v>
      </c>
      <c r="L124" s="105">
        <f t="shared" si="131"/>
        <v>14.79179681</v>
      </c>
      <c r="M124" s="105">
        <f t="shared" si="131"/>
        <v>24.36532345</v>
      </c>
      <c r="N124" s="105">
        <f t="shared" si="131"/>
        <v>33.9388501</v>
      </c>
      <c r="O124" s="105">
        <f t="shared" si="131"/>
        <v>48.32790718</v>
      </c>
      <c r="P124" s="105">
        <f t="shared" si="131"/>
        <v>64.82728603</v>
      </c>
      <c r="Q124" s="105">
        <f t="shared" si="131"/>
        <v>79.44648011</v>
      </c>
      <c r="S124" s="105">
        <v>3.0</v>
      </c>
      <c r="T124" s="28"/>
      <c r="U124" s="106">
        <f>Feed!D124*1000</f>
        <v>130</v>
      </c>
      <c r="V124" s="106">
        <f>(('Meat Production'!C124*$AH$21)+('Meat Production'!D124*$AH$22))/1000</f>
        <v>303.5929766</v>
      </c>
      <c r="W124" s="106">
        <f>('Meat Production'!E124/1000)*$AH$23</f>
        <v>9.507096986</v>
      </c>
      <c r="X124" s="106">
        <f t="shared" si="6"/>
        <v>0</v>
      </c>
      <c r="Y124" s="106">
        <f t="shared" si="7"/>
        <v>0.966</v>
      </c>
      <c r="Z124" s="106">
        <f t="shared" si="8"/>
        <v>93.78051356</v>
      </c>
      <c r="AA124" s="107">
        <f t="shared" si="119"/>
        <v>1.75175465</v>
      </c>
      <c r="AB124" s="113"/>
      <c r="AC124" s="118"/>
      <c r="AD124" s="113"/>
      <c r="AE124" s="113"/>
      <c r="AF124" s="113"/>
      <c r="AG124" s="113"/>
      <c r="AH124" s="119"/>
      <c r="AI124" s="119"/>
      <c r="AJ124" s="119"/>
      <c r="AK124" s="28"/>
      <c r="AL124" s="28"/>
      <c r="AM124" s="28"/>
      <c r="AN124" s="28"/>
      <c r="AO124" s="28"/>
      <c r="AP124" s="28"/>
      <c r="AQ124" s="28"/>
      <c r="AR124" s="28"/>
      <c r="AT124" s="113" t="s">
        <v>193</v>
      </c>
      <c r="AU124" s="119">
        <v>3.0</v>
      </c>
    </row>
    <row r="125">
      <c r="A125" s="104" t="s">
        <v>278</v>
      </c>
      <c r="B125" s="14" t="s">
        <v>279</v>
      </c>
      <c r="C125" s="105">
        <v>4750.0</v>
      </c>
      <c r="D125" s="105">
        <v>4993.0</v>
      </c>
      <c r="E125" s="28">
        <f t="shared" si="2"/>
        <v>0.001479395908</v>
      </c>
      <c r="F125" s="28">
        <f t="shared" si="3"/>
        <v>0.003210822627</v>
      </c>
      <c r="G125" s="105">
        <f t="shared" si="4"/>
        <v>190.100939</v>
      </c>
      <c r="H125" s="105">
        <f t="shared" ref="H125:Q125" si="132">($C125*AI$4)+($D125*(AI$5+AI$6))*$AA125</f>
        <v>2875.056613</v>
      </c>
      <c r="I125" s="105">
        <f t="shared" si="132"/>
        <v>1000.215212</v>
      </c>
      <c r="J125" s="105">
        <f t="shared" si="132"/>
        <v>637.9608324</v>
      </c>
      <c r="K125" s="105">
        <f t="shared" si="132"/>
        <v>522.0469355</v>
      </c>
      <c r="L125" s="105">
        <f t="shared" si="132"/>
        <v>486.6340118</v>
      </c>
      <c r="M125" s="105">
        <f t="shared" si="132"/>
        <v>615.8512069</v>
      </c>
      <c r="N125" s="105">
        <f t="shared" si="132"/>
        <v>745.0684019</v>
      </c>
      <c r="O125" s="105">
        <f t="shared" si="132"/>
        <v>958.4147425</v>
      </c>
      <c r="P125" s="105">
        <f t="shared" si="132"/>
        <v>1330.344248</v>
      </c>
      <c r="Q125" s="105">
        <f t="shared" si="132"/>
        <v>1699.854972</v>
      </c>
      <c r="S125" s="105">
        <v>1407.0</v>
      </c>
      <c r="T125" s="28"/>
      <c r="U125" s="106">
        <f>Feed!D125*1000</f>
        <v>2900</v>
      </c>
      <c r="V125" s="106">
        <f>(('Meat Production'!C125*$AH$21)+('Meat Production'!D125*$AH$22))/1000</f>
        <v>668.958819</v>
      </c>
      <c r="W125" s="106">
        <f>('Meat Production'!E125/1000)*$AH$23</f>
        <v>409.4153568</v>
      </c>
      <c r="X125" s="106">
        <f t="shared" si="6"/>
        <v>1821.625824</v>
      </c>
      <c r="Y125" s="106">
        <f t="shared" si="7"/>
        <v>0</v>
      </c>
      <c r="Z125" s="106">
        <f t="shared" si="8"/>
        <v>190.100939</v>
      </c>
      <c r="AA125" s="107">
        <f t="shared" si="119"/>
        <v>0.02121317491</v>
      </c>
      <c r="AB125" s="113"/>
      <c r="AC125" s="118"/>
      <c r="AD125" s="113"/>
      <c r="AE125" s="113"/>
      <c r="AF125" s="113"/>
      <c r="AG125" s="113"/>
      <c r="AH125" s="117"/>
      <c r="AI125" s="117"/>
      <c r="AJ125" s="117"/>
      <c r="AK125" s="28"/>
      <c r="AL125" s="28"/>
      <c r="AM125" s="28"/>
      <c r="AN125" s="28"/>
      <c r="AO125" s="28"/>
      <c r="AP125" s="28"/>
      <c r="AQ125" s="28"/>
      <c r="AR125" s="28"/>
      <c r="AT125" s="113" t="s">
        <v>516</v>
      </c>
      <c r="AU125" s="119">
        <v>0.0</v>
      </c>
    </row>
    <row r="126">
      <c r="A126" s="104" t="s">
        <v>280</v>
      </c>
      <c r="B126" s="19" t="s">
        <v>281</v>
      </c>
      <c r="C126" s="105">
        <v>14617.0</v>
      </c>
      <c r="D126" s="105">
        <v>23099.0</v>
      </c>
      <c r="E126" s="28">
        <f t="shared" si="2"/>
        <v>0.004552490524</v>
      </c>
      <c r="F126" s="28">
        <f t="shared" si="3"/>
        <v>0.01485415419</v>
      </c>
      <c r="G126" s="105">
        <f t="shared" si="4"/>
        <v>48327.07467</v>
      </c>
      <c r="H126" s="105">
        <f t="shared" ref="H126:Q126" si="133">($C126*AI$4)+($D126*(AI$5+AI$6))*$AA126</f>
        <v>27709.2261</v>
      </c>
      <c r="I126" s="105">
        <f t="shared" si="133"/>
        <v>10195.6312</v>
      </c>
      <c r="J126" s="105">
        <f t="shared" si="133"/>
        <v>5877.911543</v>
      </c>
      <c r="K126" s="105">
        <f t="shared" si="133"/>
        <v>5877.099268</v>
      </c>
      <c r="L126" s="105">
        <f t="shared" si="133"/>
        <v>6835.780249</v>
      </c>
      <c r="M126" s="105">
        <f t="shared" si="133"/>
        <v>10792.26845</v>
      </c>
      <c r="N126" s="105">
        <f t="shared" si="133"/>
        <v>14748.75665</v>
      </c>
      <c r="O126" s="105">
        <f t="shared" si="133"/>
        <v>20743.55882</v>
      </c>
      <c r="P126" s="105">
        <f t="shared" si="133"/>
        <v>27938.1337</v>
      </c>
      <c r="Q126" s="105">
        <f t="shared" si="133"/>
        <v>34413.49477</v>
      </c>
      <c r="S126" s="105">
        <v>22960.0</v>
      </c>
      <c r="T126" s="28"/>
      <c r="U126" s="106">
        <f>Feed!D126*1000</f>
        <v>17770</v>
      </c>
      <c r="V126" s="106">
        <f>(('Meat Production'!C126*$AH$21)+('Meat Production'!D126*$AH$22))/1000</f>
        <v>9925.226383</v>
      </c>
      <c r="W126" s="106">
        <f>('Meat Production'!E126/1000)*$AH$23</f>
        <v>9462.99626</v>
      </c>
      <c r="X126" s="106">
        <f t="shared" si="6"/>
        <v>0</v>
      </c>
      <c r="Y126" s="106">
        <f t="shared" si="7"/>
        <v>164.4248582</v>
      </c>
      <c r="Z126" s="106">
        <f t="shared" si="8"/>
        <v>48327.07467</v>
      </c>
      <c r="AA126" s="107">
        <f t="shared" si="119"/>
        <v>1.363438145</v>
      </c>
      <c r="AB126" s="113"/>
      <c r="AC126" s="118"/>
      <c r="AD126" s="113"/>
      <c r="AE126" s="113"/>
      <c r="AF126" s="113"/>
      <c r="AG126" s="113"/>
      <c r="AH126" s="119"/>
      <c r="AI126" s="119"/>
      <c r="AJ126" s="119"/>
      <c r="AK126" s="28"/>
      <c r="AL126" s="28"/>
      <c r="AM126" s="28"/>
      <c r="AN126" s="28"/>
      <c r="AO126" s="28"/>
      <c r="AP126" s="28"/>
      <c r="AQ126" s="28"/>
      <c r="AR126" s="28"/>
      <c r="AT126" s="113" t="s">
        <v>195</v>
      </c>
      <c r="AU126" s="117">
        <v>12494.0</v>
      </c>
    </row>
    <row r="127">
      <c r="A127" s="104" t="s">
        <v>282</v>
      </c>
      <c r="B127" s="14" t="s">
        <v>283</v>
      </c>
      <c r="C127" s="105">
        <v>31838.0</v>
      </c>
      <c r="D127" s="105">
        <v>2000.0</v>
      </c>
      <c r="E127" s="28">
        <f t="shared" si="2"/>
        <v>0.009916001458</v>
      </c>
      <c r="F127" s="28">
        <f t="shared" si="3"/>
        <v>0.001286129632</v>
      </c>
      <c r="G127" s="105">
        <f t="shared" si="4"/>
        <v>11261.02971</v>
      </c>
      <c r="H127" s="105">
        <f t="shared" ref="H127:Q127" si="134">($C127*AI$4)+($D127*(AI$5+AI$6))*$AA127</f>
        <v>19326.94832</v>
      </c>
      <c r="I127" s="105">
        <f t="shared" si="134"/>
        <v>6725.387063</v>
      </c>
      <c r="J127" s="105">
        <f t="shared" si="134"/>
        <v>4287.747816</v>
      </c>
      <c r="K127" s="105">
        <f t="shared" si="134"/>
        <v>3511.867854</v>
      </c>
      <c r="L127" s="105">
        <f t="shared" si="134"/>
        <v>3277.685503</v>
      </c>
      <c r="M127" s="105">
        <f t="shared" si="134"/>
        <v>4154.398212</v>
      </c>
      <c r="N127" s="105">
        <f t="shared" si="134"/>
        <v>5031.110922</v>
      </c>
      <c r="O127" s="105">
        <f t="shared" si="134"/>
        <v>6477.021082</v>
      </c>
      <c r="P127" s="105">
        <f t="shared" si="134"/>
        <v>8987.993236</v>
      </c>
      <c r="Q127" s="105">
        <f t="shared" si="134"/>
        <v>11480.63216</v>
      </c>
      <c r="S127" s="105">
        <v>1900.0</v>
      </c>
      <c r="T127" s="28"/>
      <c r="U127" s="106">
        <f>Feed!D127*1000</f>
        <v>610</v>
      </c>
      <c r="V127" s="106">
        <f>(('Meat Production'!C127*$AH$21)+('Meat Production'!D127*$AH$22))/1000</f>
        <v>94.3800605</v>
      </c>
      <c r="W127" s="106">
        <f>('Meat Production'!E127/1000)*$AH$23</f>
        <v>1421.301158</v>
      </c>
      <c r="X127" s="106">
        <f t="shared" si="6"/>
        <v>0</v>
      </c>
      <c r="Y127" s="106">
        <f t="shared" si="7"/>
        <v>92.02473248</v>
      </c>
      <c r="Z127" s="106">
        <f t="shared" si="8"/>
        <v>11261.02971</v>
      </c>
      <c r="AA127" s="107">
        <f t="shared" si="119"/>
        <v>0.4014019894</v>
      </c>
      <c r="AB127" s="113"/>
      <c r="AC127" s="118"/>
      <c r="AD127" s="113"/>
      <c r="AE127" s="113"/>
      <c r="AF127" s="113"/>
      <c r="AG127" s="113"/>
      <c r="AH127" s="119"/>
      <c r="AI127" s="117"/>
      <c r="AJ127" s="117"/>
      <c r="AK127" s="28"/>
      <c r="AL127" s="28"/>
      <c r="AM127" s="28"/>
      <c r="AN127" s="28"/>
      <c r="AO127" s="28"/>
      <c r="AP127" s="28"/>
      <c r="AQ127" s="28"/>
      <c r="AR127" s="28"/>
      <c r="AT127" s="113" t="s">
        <v>517</v>
      </c>
      <c r="AU127" s="119">
        <v>0.0</v>
      </c>
    </row>
    <row r="128">
      <c r="A128" s="104" t="s">
        <v>284</v>
      </c>
      <c r="B128" s="14" t="s">
        <v>285</v>
      </c>
      <c r="C128" s="105">
        <v>5315.0</v>
      </c>
      <c r="D128" s="105">
        <v>9100.0</v>
      </c>
      <c r="E128" s="28">
        <f t="shared" si="2"/>
        <v>0.001655366158</v>
      </c>
      <c r="F128" s="28">
        <f t="shared" si="3"/>
        <v>0.005851889826</v>
      </c>
      <c r="G128" s="105">
        <f t="shared" si="4"/>
        <v>17663.66036</v>
      </c>
      <c r="H128" s="105">
        <f t="shared" ref="H128:Q128" si="135">($C128*AI$4)+($D128*(AI$5+AI$6))*$AA128</f>
        <v>10297.10413</v>
      </c>
      <c r="I128" s="105">
        <f t="shared" si="135"/>
        <v>3790.911613</v>
      </c>
      <c r="J128" s="105">
        <f t="shared" si="135"/>
        <v>2183.292483</v>
      </c>
      <c r="K128" s="105">
        <f t="shared" si="135"/>
        <v>2187.177104</v>
      </c>
      <c r="L128" s="105">
        <f t="shared" si="135"/>
        <v>2548.310422</v>
      </c>
      <c r="M128" s="105">
        <f t="shared" si="135"/>
        <v>4028.759379</v>
      </c>
      <c r="N128" s="105">
        <f t="shared" si="135"/>
        <v>5509.208336</v>
      </c>
      <c r="O128" s="105">
        <f t="shared" si="135"/>
        <v>7751.724237</v>
      </c>
      <c r="P128" s="105">
        <f t="shared" si="135"/>
        <v>10438.8587</v>
      </c>
      <c r="Q128" s="105">
        <f t="shared" si="135"/>
        <v>12856.11432</v>
      </c>
      <c r="S128" s="105">
        <v>1725.0</v>
      </c>
      <c r="T128" s="28"/>
      <c r="U128" s="106">
        <f>Feed!D128*1000</f>
        <v>400</v>
      </c>
      <c r="V128" s="106">
        <f>(('Meat Production'!C128*$AH$21)+('Meat Production'!D128*$AH$22))/1000</f>
        <v>964.5854535</v>
      </c>
      <c r="W128" s="106">
        <f>('Meat Production'!E128/1000)*$AH$23</f>
        <v>1612.94888</v>
      </c>
      <c r="X128" s="106">
        <f t="shared" si="6"/>
        <v>0</v>
      </c>
      <c r="Y128" s="106">
        <f t="shared" si="7"/>
        <v>163.889</v>
      </c>
      <c r="Z128" s="106">
        <f t="shared" si="8"/>
        <v>17663.66036</v>
      </c>
      <c r="AA128" s="107">
        <f t="shared" si="119"/>
        <v>1.298667686</v>
      </c>
      <c r="AB128" s="113"/>
      <c r="AC128" s="118"/>
      <c r="AD128" s="113"/>
      <c r="AE128" s="113"/>
      <c r="AF128" s="113"/>
      <c r="AG128" s="113"/>
      <c r="AH128" s="119"/>
      <c r="AI128" s="119"/>
      <c r="AJ128" s="119"/>
      <c r="AK128" s="28"/>
      <c r="AL128" s="28"/>
      <c r="AM128" s="28"/>
      <c r="AN128" s="28"/>
      <c r="AO128" s="28"/>
      <c r="AP128" s="28"/>
      <c r="AQ128" s="28"/>
      <c r="AR128" s="28"/>
      <c r="AT128" s="113" t="s">
        <v>199</v>
      </c>
      <c r="AU128" s="117">
        <v>1074.0</v>
      </c>
    </row>
    <row r="129">
      <c r="A129" s="104" t="s">
        <v>286</v>
      </c>
      <c r="B129" s="14" t="s">
        <v>287</v>
      </c>
      <c r="C129" s="105">
        <v>8455.0</v>
      </c>
      <c r="D129" s="105">
        <v>33777.0</v>
      </c>
      <c r="E129" s="28">
        <f t="shared" si="2"/>
        <v>0.002633324717</v>
      </c>
      <c r="F129" s="28">
        <f t="shared" si="3"/>
        <v>0.02172080029</v>
      </c>
      <c r="G129" s="105">
        <f t="shared" si="4"/>
        <v>8638.277099</v>
      </c>
      <c r="H129" s="105">
        <f t="shared" ref="H129:Q129" si="136">($C129*AI$4)+($D129*(AI$5+AI$6))*$AA129</f>
        <v>9281.75903</v>
      </c>
      <c r="I129" s="105">
        <f t="shared" si="136"/>
        <v>3351.763552</v>
      </c>
      <c r="J129" s="105">
        <f t="shared" si="136"/>
        <v>1999.829543</v>
      </c>
      <c r="K129" s="105">
        <f t="shared" si="136"/>
        <v>1872.07183</v>
      </c>
      <c r="L129" s="105">
        <f t="shared" si="136"/>
        <v>2044.743897</v>
      </c>
      <c r="M129" s="105">
        <f t="shared" si="136"/>
        <v>3060.440742</v>
      </c>
      <c r="N129" s="105">
        <f t="shared" si="136"/>
        <v>4076.137587</v>
      </c>
      <c r="O129" s="105">
        <f t="shared" si="136"/>
        <v>5634.429429</v>
      </c>
      <c r="P129" s="105">
        <f t="shared" si="136"/>
        <v>7632.137353</v>
      </c>
      <c r="Q129" s="105">
        <f t="shared" si="136"/>
        <v>9468.401798</v>
      </c>
      <c r="S129" s="105">
        <v>9663.0</v>
      </c>
      <c r="T129" s="28"/>
      <c r="U129" s="106">
        <f>Feed!D129*1000</f>
        <v>18280</v>
      </c>
      <c r="V129" s="106">
        <f>(('Meat Production'!C129*$AH$21)+('Meat Production'!D129*$AH$22))/1000</f>
        <v>9636.197973</v>
      </c>
      <c r="W129" s="106">
        <f>('Meat Production'!E129/1000)*$AH$23</f>
        <v>3399.328467</v>
      </c>
      <c r="X129" s="106">
        <f t="shared" si="6"/>
        <v>5244.47356</v>
      </c>
      <c r="Y129" s="106">
        <f t="shared" si="7"/>
        <v>0</v>
      </c>
      <c r="Z129" s="106">
        <f t="shared" si="8"/>
        <v>8638.277099</v>
      </c>
      <c r="AA129" s="107">
        <f t="shared" si="119"/>
        <v>0.2093003896</v>
      </c>
      <c r="AB129" s="113"/>
      <c r="AC129" s="118"/>
      <c r="AD129" s="113"/>
      <c r="AE129" s="113"/>
      <c r="AF129" s="113"/>
      <c r="AG129" s="113"/>
      <c r="AH129" s="119"/>
      <c r="AI129" s="119"/>
      <c r="AJ129" s="119"/>
      <c r="AK129" s="28"/>
      <c r="AL129" s="28"/>
      <c r="AM129" s="28"/>
      <c r="AN129" s="28"/>
      <c r="AO129" s="28"/>
      <c r="AP129" s="28"/>
      <c r="AQ129" s="28"/>
      <c r="AR129" s="28"/>
      <c r="AT129" s="113" t="s">
        <v>518</v>
      </c>
      <c r="AU129" s="119">
        <v>174.0</v>
      </c>
    </row>
    <row r="130">
      <c r="A130" s="104" t="s">
        <v>288</v>
      </c>
      <c r="B130" s="14" t="s">
        <v>289</v>
      </c>
      <c r="C130" s="105">
        <v>300.0</v>
      </c>
      <c r="D130" s="105">
        <v>90.0</v>
      </c>
      <c r="E130" s="28">
        <f t="shared" si="2"/>
        <v>0.00009343553104</v>
      </c>
      <c r="F130" s="28">
        <f t="shared" si="3"/>
        <v>0.00005787583344</v>
      </c>
      <c r="G130" s="105">
        <f t="shared" si="4"/>
        <v>0</v>
      </c>
      <c r="H130" s="105">
        <f t="shared" ref="H130:Q130" si="137">($C130*AI$4)+($D130*(AI$5+AI$6))*$AA130</f>
        <v>177.5342466</v>
      </c>
      <c r="I130" s="105">
        <f t="shared" si="137"/>
        <v>61.64383562</v>
      </c>
      <c r="J130" s="105">
        <f t="shared" si="137"/>
        <v>39.45205479</v>
      </c>
      <c r="K130" s="105">
        <f t="shared" si="137"/>
        <v>32.05479452</v>
      </c>
      <c r="L130" s="105">
        <f t="shared" si="137"/>
        <v>29.5890411</v>
      </c>
      <c r="M130" s="105">
        <f t="shared" si="137"/>
        <v>36.98630137</v>
      </c>
      <c r="N130" s="105">
        <f t="shared" si="137"/>
        <v>44.38356164</v>
      </c>
      <c r="O130" s="105">
        <f t="shared" si="137"/>
        <v>56.71232877</v>
      </c>
      <c r="P130" s="105">
        <f t="shared" si="137"/>
        <v>78.90410959</v>
      </c>
      <c r="Q130" s="105">
        <f t="shared" si="137"/>
        <v>101.0958904</v>
      </c>
      <c r="S130" s="105">
        <v>163.0</v>
      </c>
      <c r="T130" s="28"/>
      <c r="U130" s="106">
        <f>Feed!D130*1000</f>
        <v>1510</v>
      </c>
      <c r="V130" s="106">
        <f>(('Meat Production'!C130*$AH$21)+('Meat Production'!D130*$AH$22))/1000</f>
        <v>237.4311503</v>
      </c>
      <c r="W130" s="106">
        <f>('Meat Production'!E130/1000)*$AH$23</f>
        <v>177.997263</v>
      </c>
      <c r="X130" s="106">
        <f t="shared" si="6"/>
        <v>1094.571587</v>
      </c>
      <c r="Y130" s="106">
        <f t="shared" si="7"/>
        <v>0</v>
      </c>
      <c r="Z130" s="106">
        <f t="shared" si="8"/>
        <v>0</v>
      </c>
      <c r="AA130" s="107">
        <f t="shared" si="119"/>
        <v>0</v>
      </c>
      <c r="AB130" s="113"/>
      <c r="AC130" s="118"/>
      <c r="AD130" s="113"/>
      <c r="AE130" s="113"/>
      <c r="AF130" s="113"/>
      <c r="AG130" s="113"/>
      <c r="AH130" s="119"/>
      <c r="AI130" s="117"/>
      <c r="AJ130" s="117"/>
      <c r="AK130" s="28"/>
      <c r="AL130" s="28"/>
      <c r="AM130" s="28"/>
      <c r="AN130" s="28"/>
      <c r="AO130" s="28"/>
      <c r="AP130" s="28"/>
      <c r="AQ130" s="28"/>
      <c r="AR130" s="28"/>
      <c r="AT130" s="113" t="s">
        <v>519</v>
      </c>
      <c r="AU130" s="119">
        <v>0.0</v>
      </c>
    </row>
    <row r="131">
      <c r="A131" s="104" t="s">
        <v>290</v>
      </c>
      <c r="B131" s="19" t="s">
        <v>291</v>
      </c>
      <c r="C131" s="105">
        <v>250969.0</v>
      </c>
      <c r="D131" s="105">
        <v>160437.0</v>
      </c>
      <c r="E131" s="28">
        <f t="shared" si="2"/>
        <v>0.0781647393</v>
      </c>
      <c r="F131" s="28">
        <f t="shared" si="3"/>
        <v>0.1031713899</v>
      </c>
      <c r="G131" s="105">
        <f t="shared" si="4"/>
        <v>962858.512</v>
      </c>
      <c r="H131" s="105">
        <f t="shared" ref="H131:Q131" si="138">($C131*AI$4)+($D131*(AI$5+AI$6))*$AA131</f>
        <v>402332.485</v>
      </c>
      <c r="I131" s="105">
        <f t="shared" si="138"/>
        <v>147347.7816</v>
      </c>
      <c r="J131" s="105">
        <f t="shared" si="138"/>
        <v>85682.48743</v>
      </c>
      <c r="K131" s="105">
        <f t="shared" si="138"/>
        <v>84283.15116</v>
      </c>
      <c r="L131" s="105">
        <f t="shared" si="138"/>
        <v>96587.21361</v>
      </c>
      <c r="M131" s="105">
        <f t="shared" si="138"/>
        <v>150664.8948</v>
      </c>
      <c r="N131" s="105">
        <f t="shared" si="138"/>
        <v>204742.5761</v>
      </c>
      <c r="O131" s="105">
        <f t="shared" si="138"/>
        <v>286890.4773</v>
      </c>
      <c r="P131" s="105">
        <f t="shared" si="138"/>
        <v>386867.2951</v>
      </c>
      <c r="Q131" s="105">
        <f t="shared" si="138"/>
        <v>477266.232</v>
      </c>
      <c r="S131" s="105">
        <v>99109.0</v>
      </c>
      <c r="T131" s="28"/>
      <c r="U131" s="106">
        <f>Feed!D131*1000</f>
        <v>192190</v>
      </c>
      <c r="V131" s="106">
        <f>(('Meat Production'!C131*$AH$21)+('Meat Production'!D131*$AH$22))/1000</f>
        <v>157718.5753</v>
      </c>
      <c r="W131" s="106">
        <f>('Meat Production'!E131/1000)*$AH$23</f>
        <v>121616.3593</v>
      </c>
      <c r="X131" s="106">
        <f t="shared" si="6"/>
        <v>0</v>
      </c>
      <c r="Y131" s="106">
        <f t="shared" si="7"/>
        <v>8854.649001</v>
      </c>
      <c r="Z131" s="106">
        <f t="shared" si="8"/>
        <v>962858.512</v>
      </c>
      <c r="AA131" s="107">
        <f t="shared" si="119"/>
        <v>2.614180098</v>
      </c>
      <c r="AB131" s="113"/>
      <c r="AC131" s="118"/>
      <c r="AD131" s="113"/>
      <c r="AE131" s="113"/>
      <c r="AF131" s="113"/>
      <c r="AG131" s="113"/>
      <c r="AH131" s="119"/>
      <c r="AI131" s="117"/>
      <c r="AJ131" s="117"/>
      <c r="AK131" s="28"/>
      <c r="AL131" s="28"/>
      <c r="AM131" s="28"/>
      <c r="AN131" s="28"/>
      <c r="AO131" s="28"/>
      <c r="AP131" s="28"/>
      <c r="AQ131" s="28"/>
      <c r="AR131" s="28"/>
      <c r="AT131" s="113" t="s">
        <v>201</v>
      </c>
      <c r="AU131" s="117">
        <v>2641.0</v>
      </c>
    </row>
    <row r="132">
      <c r="A132" s="104" t="s">
        <v>292</v>
      </c>
      <c r="B132" s="14" t="s">
        <v>293</v>
      </c>
      <c r="C132" s="105">
        <v>12540.0</v>
      </c>
      <c r="D132" s="105">
        <v>2047.0</v>
      </c>
      <c r="E132" s="28">
        <f t="shared" si="2"/>
        <v>0.003905605198</v>
      </c>
      <c r="F132" s="28">
        <f t="shared" si="3"/>
        <v>0.001316353678</v>
      </c>
      <c r="G132" s="105">
        <f t="shared" si="4"/>
        <v>41048.65484</v>
      </c>
      <c r="H132" s="105">
        <f t="shared" ref="H132:Q132" si="139">($C132*AI$4)+($D132*(AI$5+AI$6))*$AA132</f>
        <v>11544.76867</v>
      </c>
      <c r="I132" s="105">
        <f t="shared" si="139"/>
        <v>4132.877298</v>
      </c>
      <c r="J132" s="105">
        <f t="shared" si="139"/>
        <v>2504.986623</v>
      </c>
      <c r="K132" s="105">
        <f t="shared" si="139"/>
        <v>2273.589392</v>
      </c>
      <c r="L132" s="105">
        <f t="shared" si="139"/>
        <v>2403.945645</v>
      </c>
      <c r="M132" s="105">
        <f t="shared" si="139"/>
        <v>3491.233609</v>
      </c>
      <c r="N132" s="105">
        <f t="shared" si="139"/>
        <v>4578.521573</v>
      </c>
      <c r="O132" s="105">
        <f t="shared" si="139"/>
        <v>6260.987765</v>
      </c>
      <c r="P132" s="105">
        <f t="shared" si="139"/>
        <v>8511.344427</v>
      </c>
      <c r="Q132" s="105">
        <f t="shared" si="139"/>
        <v>10606.08459</v>
      </c>
      <c r="S132" s="105">
        <v>2168.0</v>
      </c>
      <c r="T132" s="28"/>
      <c r="U132" s="106">
        <f>Feed!D132*1000</f>
        <v>1150</v>
      </c>
      <c r="V132" s="106">
        <f>(('Meat Production'!C132*$AH$21)+('Meat Production'!D132*$AH$22))/1000</f>
        <v>192.6769895</v>
      </c>
      <c r="W132" s="106">
        <f>('Meat Production'!E132/1000)*$AH$23</f>
        <v>4987.692742</v>
      </c>
      <c r="X132" s="106">
        <f t="shared" si="6"/>
        <v>0</v>
      </c>
      <c r="Y132" s="106">
        <f t="shared" si="7"/>
        <v>409.5190326</v>
      </c>
      <c r="Z132" s="106">
        <f t="shared" si="8"/>
        <v>41048.65484</v>
      </c>
      <c r="AA132" s="107">
        <f t="shared" si="119"/>
        <v>3.328958615</v>
      </c>
      <c r="AB132" s="113"/>
      <c r="AC132" s="118"/>
      <c r="AD132" s="113"/>
      <c r="AE132" s="113"/>
      <c r="AF132" s="113"/>
      <c r="AG132" s="113"/>
      <c r="AH132" s="119"/>
      <c r="AI132" s="119"/>
      <c r="AJ132" s="119"/>
      <c r="AK132" s="28"/>
      <c r="AL132" s="28"/>
      <c r="AM132" s="28"/>
      <c r="AN132" s="28"/>
      <c r="AO132" s="28"/>
      <c r="AP132" s="28"/>
      <c r="AQ132" s="28"/>
      <c r="AR132" s="28"/>
      <c r="AT132" s="113" t="s">
        <v>203</v>
      </c>
      <c r="AU132" s="117">
        <v>558.0</v>
      </c>
    </row>
    <row r="133">
      <c r="A133" s="104" t="s">
        <v>294</v>
      </c>
      <c r="B133" s="14" t="s">
        <v>295</v>
      </c>
      <c r="C133" s="105">
        <v>21118.0</v>
      </c>
      <c r="D133" s="105">
        <v>4437.0</v>
      </c>
      <c r="E133" s="28">
        <f t="shared" si="2"/>
        <v>0.006577238482</v>
      </c>
      <c r="F133" s="28">
        <f t="shared" si="3"/>
        <v>0.002853278589</v>
      </c>
      <c r="G133" s="105">
        <f t="shared" si="4"/>
        <v>67283.69059</v>
      </c>
      <c r="H133" s="105">
        <f t="shared" ref="H133:Q133" si="140">($C133*AI$4)+($D133*(AI$5+AI$6))*$AA133</f>
        <v>20795.06627</v>
      </c>
      <c r="I133" s="105">
        <f t="shared" si="140"/>
        <v>7470.575021</v>
      </c>
      <c r="J133" s="105">
        <f t="shared" si="140"/>
        <v>4499.354618</v>
      </c>
      <c r="K133" s="105">
        <f t="shared" si="140"/>
        <v>4135.199807</v>
      </c>
      <c r="L133" s="105">
        <f t="shared" si="140"/>
        <v>4431.316197</v>
      </c>
      <c r="M133" s="105">
        <f t="shared" si="140"/>
        <v>6517.663981</v>
      </c>
      <c r="N133" s="105">
        <f t="shared" si="140"/>
        <v>8604.011766</v>
      </c>
      <c r="O133" s="105">
        <f t="shared" si="140"/>
        <v>11820.31974</v>
      </c>
      <c r="P133" s="105">
        <f t="shared" si="140"/>
        <v>16044.04413</v>
      </c>
      <c r="Q133" s="105">
        <f t="shared" si="140"/>
        <v>19954.64252</v>
      </c>
      <c r="S133" s="105">
        <v>10662.0</v>
      </c>
      <c r="T133" s="28"/>
      <c r="U133" s="106">
        <f>Feed!D133*1000</f>
        <v>4280</v>
      </c>
      <c r="V133" s="106">
        <f>(('Meat Production'!C133*$AH$21)+('Meat Production'!D133*$AH$22))/1000</f>
        <v>331.6528568</v>
      </c>
      <c r="W133" s="106">
        <f>('Meat Production'!E133/1000)*$AH$23</f>
        <v>9465.486214</v>
      </c>
      <c r="X133" s="106">
        <f t="shared" si="6"/>
        <v>0</v>
      </c>
      <c r="Y133" s="106">
        <f t="shared" si="7"/>
        <v>560.5871435</v>
      </c>
      <c r="Z133" s="106">
        <f t="shared" si="8"/>
        <v>67283.69059</v>
      </c>
      <c r="AA133" s="107">
        <f t="shared" si="119"/>
        <v>3.09029756</v>
      </c>
      <c r="AB133" s="113"/>
      <c r="AC133" s="118"/>
      <c r="AD133" s="113"/>
      <c r="AE133" s="113"/>
      <c r="AF133" s="113"/>
      <c r="AG133" s="113"/>
      <c r="AH133" s="119"/>
      <c r="AI133" s="117"/>
      <c r="AJ133" s="117"/>
      <c r="AK133" s="28"/>
      <c r="AL133" s="28"/>
      <c r="AM133" s="28"/>
      <c r="AN133" s="28"/>
      <c r="AO133" s="28"/>
      <c r="AP133" s="28"/>
      <c r="AQ133" s="28"/>
      <c r="AR133" s="28"/>
      <c r="AT133" s="113" t="s">
        <v>73</v>
      </c>
      <c r="AU133" s="117">
        <v>2529.0</v>
      </c>
    </row>
    <row r="134">
      <c r="A134" s="104" t="s">
        <v>296</v>
      </c>
      <c r="B134" s="19" t="s">
        <v>297</v>
      </c>
      <c r="C134" s="105">
        <v>18200.0</v>
      </c>
      <c r="D134" s="105">
        <v>3300.0</v>
      </c>
      <c r="E134" s="28">
        <f t="shared" si="2"/>
        <v>0.005668422216</v>
      </c>
      <c r="F134" s="28">
        <f t="shared" si="3"/>
        <v>0.002122113893</v>
      </c>
      <c r="G134" s="105">
        <f t="shared" si="4"/>
        <v>40813.99839</v>
      </c>
      <c r="H134" s="105">
        <f t="shared" ref="H134:Q134" si="141">($C134*AI$4)+($D134*(AI$5+AI$6))*$AA134</f>
        <v>15241.2075</v>
      </c>
      <c r="I134" s="105">
        <f t="shared" si="141"/>
        <v>5426.819061</v>
      </c>
      <c r="J134" s="105">
        <f t="shared" si="141"/>
        <v>3321.325826</v>
      </c>
      <c r="K134" s="105">
        <f t="shared" si="141"/>
        <v>2956.913354</v>
      </c>
      <c r="L134" s="105">
        <f t="shared" si="141"/>
        <v>3060.388268</v>
      </c>
      <c r="M134" s="105">
        <f t="shared" si="141"/>
        <v>4352.701908</v>
      </c>
      <c r="N134" s="105">
        <f t="shared" si="141"/>
        <v>5645.015548</v>
      </c>
      <c r="O134" s="105">
        <f t="shared" si="141"/>
        <v>7658.280528</v>
      </c>
      <c r="P134" s="105">
        <f t="shared" si="141"/>
        <v>10438.61098</v>
      </c>
      <c r="Q134" s="105">
        <f t="shared" si="141"/>
        <v>13050.23212</v>
      </c>
      <c r="S134" s="105">
        <v>2066.0</v>
      </c>
      <c r="T134" s="28"/>
      <c r="U134" s="106">
        <f>Feed!D134*1000</f>
        <v>1670</v>
      </c>
      <c r="V134" s="106">
        <f>(('Meat Production'!C134*$AH$21)+('Meat Production'!D134*$AH$22))/1000</f>
        <v>2505.909175</v>
      </c>
      <c r="W134" s="106">
        <f>('Meat Production'!E134/1000)*$AH$23</f>
        <v>4021.059148</v>
      </c>
      <c r="X134" s="106">
        <f t="shared" si="6"/>
        <v>0</v>
      </c>
      <c r="Y134" s="106">
        <f t="shared" si="7"/>
        <v>408.573</v>
      </c>
      <c r="Z134" s="106">
        <f t="shared" si="8"/>
        <v>40813.99839</v>
      </c>
      <c r="AA134" s="107">
        <f t="shared" si="119"/>
        <v>2.238698953</v>
      </c>
      <c r="AB134" s="113"/>
      <c r="AC134" s="118"/>
      <c r="AD134" s="113"/>
      <c r="AE134" s="113"/>
      <c r="AF134" s="113"/>
      <c r="AG134" s="113"/>
      <c r="AH134" s="119"/>
      <c r="AI134" s="117"/>
      <c r="AJ134" s="117"/>
      <c r="AK134" s="28"/>
      <c r="AL134" s="28"/>
      <c r="AM134" s="28"/>
      <c r="AN134" s="28"/>
      <c r="AO134" s="28"/>
      <c r="AP134" s="28"/>
      <c r="AQ134" s="28"/>
      <c r="AR134" s="28"/>
      <c r="AT134" s="113" t="s">
        <v>205</v>
      </c>
      <c r="AU134" s="119">
        <v>113.0</v>
      </c>
    </row>
    <row r="135">
      <c r="A135" s="104" t="s">
        <v>298</v>
      </c>
      <c r="B135" s="19" t="s">
        <v>299</v>
      </c>
      <c r="C135" s="105">
        <v>642.0</v>
      </c>
      <c r="D135" s="105">
        <v>11746.0</v>
      </c>
      <c r="E135" s="28">
        <f t="shared" si="2"/>
        <v>0.0001999520364</v>
      </c>
      <c r="F135" s="28">
        <f t="shared" si="3"/>
        <v>0.007553439329</v>
      </c>
      <c r="G135" s="105">
        <f t="shared" si="4"/>
        <v>17863.9961</v>
      </c>
      <c r="H135" s="105">
        <f t="shared" ref="H135:Q135" si="142">($C135*AI$4)+($D135*(AI$5+AI$6))*$AA135</f>
        <v>10559.52183</v>
      </c>
      <c r="I135" s="105">
        <f t="shared" si="142"/>
        <v>3973.275748</v>
      </c>
      <c r="J135" s="105">
        <f t="shared" si="142"/>
        <v>2197.174264</v>
      </c>
      <c r="K135" s="105">
        <f t="shared" si="142"/>
        <v>2373.412024</v>
      </c>
      <c r="L135" s="105">
        <f t="shared" si="142"/>
        <v>2944.339003</v>
      </c>
      <c r="M135" s="105">
        <f t="shared" si="142"/>
        <v>4880.84811</v>
      </c>
      <c r="N135" s="105">
        <f t="shared" si="142"/>
        <v>6817.357217</v>
      </c>
      <c r="O135" s="105">
        <f t="shared" si="142"/>
        <v>9724.759233</v>
      </c>
      <c r="P135" s="105">
        <f t="shared" si="142"/>
        <v>13037.40389</v>
      </c>
      <c r="Q135" s="105">
        <f t="shared" si="142"/>
        <v>15965.91276</v>
      </c>
      <c r="S135" s="105">
        <v>1013.0</v>
      </c>
      <c r="T135" s="28"/>
      <c r="U135" s="106">
        <f>Feed!D135*1000</f>
        <v>24560</v>
      </c>
      <c r="V135" s="106">
        <f>(('Meat Production'!C135*$AH$21)+('Meat Production'!D135*$AH$22))/1000</f>
        <v>22626.35712</v>
      </c>
      <c r="W135" s="106">
        <f>('Meat Production'!E135/1000)*$AH$23</f>
        <v>3676.973097</v>
      </c>
      <c r="X135" s="106">
        <f t="shared" si="6"/>
        <v>0</v>
      </c>
      <c r="Y135" s="106">
        <f t="shared" si="7"/>
        <v>177.1368265</v>
      </c>
      <c r="Z135" s="106">
        <f t="shared" si="8"/>
        <v>17863.9961</v>
      </c>
      <c r="AA135" s="107">
        <f t="shared" si="119"/>
        <v>1.432073751</v>
      </c>
      <c r="AB135" s="113"/>
      <c r="AC135" s="118"/>
      <c r="AD135" s="113"/>
      <c r="AE135" s="113"/>
      <c r="AF135" s="113"/>
      <c r="AG135" s="113"/>
      <c r="AH135" s="119"/>
      <c r="AI135" s="119"/>
      <c r="AJ135" s="119"/>
      <c r="AK135" s="28"/>
      <c r="AL135" s="28"/>
      <c r="AM135" s="28"/>
      <c r="AN135" s="28"/>
      <c r="AO135" s="28"/>
      <c r="AP135" s="28"/>
      <c r="AQ135" s="28"/>
      <c r="AR135" s="28"/>
      <c r="AT135" s="113" t="s">
        <v>207</v>
      </c>
      <c r="AU135" s="117">
        <v>2319.0</v>
      </c>
    </row>
    <row r="136">
      <c r="A136" s="104" t="s">
        <v>300</v>
      </c>
      <c r="B136" s="14" t="s">
        <v>301</v>
      </c>
      <c r="C136" s="105">
        <v>22018.0</v>
      </c>
      <c r="D136" s="105">
        <v>1452.0</v>
      </c>
      <c r="E136" s="28">
        <f t="shared" si="2"/>
        <v>0.006857545075</v>
      </c>
      <c r="F136" s="28">
        <f t="shared" si="3"/>
        <v>0.0009337301129</v>
      </c>
      <c r="G136" s="105">
        <f t="shared" si="4"/>
        <v>8882.968348</v>
      </c>
      <c r="H136" s="105">
        <f t="shared" ref="H136:Q136" si="143">($C136*AI$4)+($D136*(AI$5+AI$6))*$AA136</f>
        <v>13430.7003</v>
      </c>
      <c r="I136" s="105">
        <f t="shared" si="143"/>
        <v>4675.518334</v>
      </c>
      <c r="J136" s="105">
        <f t="shared" si="143"/>
        <v>2978.717275</v>
      </c>
      <c r="K136" s="105">
        <f t="shared" si="143"/>
        <v>2443.371274</v>
      </c>
      <c r="L136" s="105">
        <f t="shared" si="143"/>
        <v>2285.092175</v>
      </c>
      <c r="M136" s="105">
        <f t="shared" si="143"/>
        <v>2903.637643</v>
      </c>
      <c r="N136" s="105">
        <f t="shared" si="143"/>
        <v>3522.183112</v>
      </c>
      <c r="O136" s="105">
        <f t="shared" si="143"/>
        <v>4540.486246</v>
      </c>
      <c r="P136" s="105">
        <f t="shared" si="143"/>
        <v>6297.796008</v>
      </c>
      <c r="Q136" s="105">
        <f t="shared" si="143"/>
        <v>8039.978594</v>
      </c>
      <c r="S136" s="105">
        <v>370.0</v>
      </c>
      <c r="T136" s="28"/>
      <c r="U136" s="106">
        <f>Feed!D136*1000</f>
        <v>580</v>
      </c>
      <c r="V136" s="106">
        <f>(('Meat Production'!C136*$AH$21)+('Meat Production'!D136*$AH$22))/1000</f>
        <v>902.9494209</v>
      </c>
      <c r="W136" s="106">
        <f>('Meat Production'!E136/1000)*$AH$23</f>
        <v>887.3684189</v>
      </c>
      <c r="X136" s="106">
        <f t="shared" si="6"/>
        <v>0</v>
      </c>
      <c r="Y136" s="106">
        <f t="shared" si="7"/>
        <v>90.164</v>
      </c>
      <c r="Z136" s="106">
        <f t="shared" si="8"/>
        <v>8882.968348</v>
      </c>
      <c r="AA136" s="107">
        <f t="shared" si="119"/>
        <v>0.4562068936</v>
      </c>
      <c r="AB136" s="113"/>
      <c r="AC136" s="118"/>
      <c r="AD136" s="113"/>
      <c r="AE136" s="113"/>
      <c r="AF136" s="113"/>
      <c r="AG136" s="113"/>
      <c r="AH136" s="119"/>
      <c r="AI136" s="119"/>
      <c r="AJ136" s="119"/>
      <c r="AK136" s="28"/>
      <c r="AL136" s="28"/>
      <c r="AM136" s="28"/>
      <c r="AN136" s="28"/>
      <c r="AO136" s="28"/>
      <c r="AP136" s="28"/>
      <c r="AQ136" s="28"/>
      <c r="AR136" s="28"/>
      <c r="AT136" s="113" t="s">
        <v>520</v>
      </c>
      <c r="AU136" s="117">
        <v>14944.0</v>
      </c>
    </row>
    <row r="137">
      <c r="A137" s="104" t="s">
        <v>302</v>
      </c>
      <c r="B137" s="14" t="s">
        <v>303</v>
      </c>
      <c r="C137" s="105">
        <v>20000.0</v>
      </c>
      <c r="D137" s="105">
        <v>3836.0</v>
      </c>
      <c r="E137" s="28">
        <f t="shared" si="2"/>
        <v>0.006229035403</v>
      </c>
      <c r="F137" s="28">
        <f t="shared" si="3"/>
        <v>0.002466796634</v>
      </c>
      <c r="G137" s="105">
        <f t="shared" si="4"/>
        <v>13069.94847</v>
      </c>
      <c r="H137" s="105">
        <f t="shared" ref="H137:Q137" si="144">($C137*AI$4)+($D137*(AI$5+AI$6))*$AA137</f>
        <v>13334.11789</v>
      </c>
      <c r="I137" s="105">
        <f t="shared" si="144"/>
        <v>4675.061288</v>
      </c>
      <c r="J137" s="105">
        <f t="shared" si="144"/>
        <v>2941.146722</v>
      </c>
      <c r="K137" s="105">
        <f t="shared" si="144"/>
        <v>2476.26965</v>
      </c>
      <c r="L137" s="105">
        <f t="shared" si="144"/>
        <v>2396.706925</v>
      </c>
      <c r="M137" s="105">
        <f t="shared" si="144"/>
        <v>3172.593734</v>
      </c>
      <c r="N137" s="105">
        <f t="shared" si="144"/>
        <v>3948.480542</v>
      </c>
      <c r="O137" s="105">
        <f t="shared" si="144"/>
        <v>5194.502536</v>
      </c>
      <c r="P137" s="105">
        <f t="shared" si="144"/>
        <v>7154.606001</v>
      </c>
      <c r="Q137" s="105">
        <f t="shared" si="144"/>
        <v>9058.162241</v>
      </c>
      <c r="S137" s="105">
        <v>386.0</v>
      </c>
      <c r="T137" s="28"/>
      <c r="U137" s="106">
        <f>Feed!D137*1000</f>
        <v>1010</v>
      </c>
      <c r="V137" s="106">
        <f>(('Meat Production'!C137*$AH$21)+('Meat Production'!D137*$AH$22))/1000</f>
        <v>381.4952741</v>
      </c>
      <c r="W137" s="106">
        <f>('Meat Production'!E137/1000)*$AH$23</f>
        <v>1958.402929</v>
      </c>
      <c r="X137" s="106">
        <f t="shared" si="6"/>
        <v>0</v>
      </c>
      <c r="Y137" s="106">
        <f t="shared" si="7"/>
        <v>135.1287008</v>
      </c>
      <c r="Z137" s="106">
        <f t="shared" si="8"/>
        <v>13069.94847</v>
      </c>
      <c r="AA137" s="107">
        <f t="shared" si="119"/>
        <v>0.6455104846</v>
      </c>
      <c r="AB137" s="113"/>
      <c r="AC137" s="118"/>
      <c r="AD137" s="113"/>
      <c r="AE137" s="113"/>
      <c r="AF137" s="113"/>
      <c r="AG137" s="113"/>
      <c r="AH137" s="119"/>
      <c r="AI137" s="117"/>
      <c r="AJ137" s="117"/>
      <c r="AK137" s="28"/>
      <c r="AL137" s="28"/>
      <c r="AM137" s="28"/>
      <c r="AN137" s="28"/>
      <c r="AO137" s="28"/>
      <c r="AP137" s="28"/>
      <c r="AQ137" s="28"/>
      <c r="AR137" s="28"/>
      <c r="AT137" s="113" t="s">
        <v>521</v>
      </c>
      <c r="AU137" s="119">
        <v>0.0</v>
      </c>
    </row>
    <row r="138">
      <c r="A138" s="104" t="s">
        <v>304</v>
      </c>
      <c r="B138" s="14" t="s">
        <v>305</v>
      </c>
      <c r="C138" s="105">
        <v>12100.0</v>
      </c>
      <c r="D138" s="105">
        <v>4100.0</v>
      </c>
      <c r="E138" s="28">
        <f t="shared" si="2"/>
        <v>0.003768566419</v>
      </c>
      <c r="F138" s="28">
        <f t="shared" si="3"/>
        <v>0.002636565746</v>
      </c>
      <c r="G138" s="105">
        <f t="shared" si="4"/>
        <v>5499.992353</v>
      </c>
      <c r="H138" s="105">
        <f t="shared" ref="H138:Q138" si="145">($C138*AI$4)+($D138*(AI$5+AI$6))*$AA138</f>
        <v>8131.154324</v>
      </c>
      <c r="I138" s="105">
        <f t="shared" si="145"/>
        <v>2852.567928</v>
      </c>
      <c r="J138" s="105">
        <f t="shared" si="145"/>
        <v>1792.679484</v>
      </c>
      <c r="K138" s="105">
        <f t="shared" si="145"/>
        <v>1512.636647</v>
      </c>
      <c r="L138" s="105">
        <f t="shared" si="145"/>
        <v>1468.124576</v>
      </c>
      <c r="M138" s="105">
        <f t="shared" si="145"/>
        <v>1949.61402</v>
      </c>
      <c r="N138" s="105">
        <f t="shared" si="145"/>
        <v>2431.103463</v>
      </c>
      <c r="O138" s="105">
        <f t="shared" si="145"/>
        <v>3203.063656</v>
      </c>
      <c r="P138" s="105">
        <f t="shared" si="145"/>
        <v>4409.458723</v>
      </c>
      <c r="Q138" s="105">
        <f t="shared" si="145"/>
        <v>5579.227135</v>
      </c>
      <c r="S138" s="105">
        <v>427.0</v>
      </c>
      <c r="T138" s="28"/>
      <c r="U138" s="106">
        <f>Feed!D138*1000</f>
        <v>220</v>
      </c>
      <c r="V138" s="106">
        <f>(('Meat Production'!C138*$AH$21)+('Meat Production'!D138*$AH$22))/1000</f>
        <v>361.2167413</v>
      </c>
      <c r="W138" s="106">
        <f>('Meat Production'!E138/1000)*$AH$23</f>
        <v>519.1012738</v>
      </c>
      <c r="X138" s="106">
        <f t="shared" si="6"/>
        <v>0</v>
      </c>
      <c r="Y138" s="106">
        <f t="shared" si="7"/>
        <v>52.745</v>
      </c>
      <c r="Z138" s="106">
        <f t="shared" si="8"/>
        <v>5499.992353</v>
      </c>
      <c r="AA138" s="107">
        <f t="shared" si="119"/>
        <v>0.3911866406</v>
      </c>
      <c r="AB138" s="113"/>
      <c r="AC138" s="118"/>
      <c r="AD138" s="113"/>
      <c r="AE138" s="113"/>
      <c r="AF138" s="113"/>
      <c r="AG138" s="113"/>
      <c r="AH138" s="119"/>
      <c r="AI138" s="117"/>
      <c r="AJ138" s="117"/>
      <c r="AK138" s="28"/>
      <c r="AL138" s="28"/>
      <c r="AM138" s="28"/>
      <c r="AN138" s="28"/>
      <c r="AO138" s="28"/>
      <c r="AP138" s="28"/>
      <c r="AQ138" s="28"/>
      <c r="AR138" s="28"/>
      <c r="AT138" s="113" t="s">
        <v>209</v>
      </c>
      <c r="AU138" s="117">
        <v>21786.0</v>
      </c>
    </row>
    <row r="139">
      <c r="A139" s="56"/>
      <c r="B139" s="14"/>
      <c r="C139" s="28"/>
      <c r="D139" s="28"/>
      <c r="E139" s="28"/>
      <c r="F139" s="28"/>
      <c r="S139" s="28"/>
      <c r="T139" s="28"/>
      <c r="U139" s="135"/>
      <c r="V139" s="135"/>
      <c r="W139" s="135"/>
      <c r="X139" s="135"/>
      <c r="Y139" s="135"/>
      <c r="Z139" s="135"/>
      <c r="AA139" s="136"/>
      <c r="AB139" s="113"/>
      <c r="AC139" s="118"/>
      <c r="AD139" s="113"/>
      <c r="AE139" s="113"/>
      <c r="AF139" s="113"/>
      <c r="AG139" s="113"/>
      <c r="AH139" s="119"/>
      <c r="AI139" s="117"/>
      <c r="AJ139" s="117"/>
      <c r="AK139" s="28"/>
      <c r="AL139" s="28"/>
      <c r="AM139" s="28"/>
      <c r="AN139" s="28"/>
      <c r="AO139" s="28"/>
      <c r="AP139" s="28"/>
      <c r="AQ139" s="28"/>
      <c r="AR139" s="28"/>
      <c r="AT139" s="113" t="s">
        <v>211</v>
      </c>
      <c r="AU139" s="117">
        <v>1318.0</v>
      </c>
    </row>
    <row r="140">
      <c r="A140" s="56"/>
      <c r="B140" s="25" t="s">
        <v>306</v>
      </c>
      <c r="C140" s="105">
        <f t="shared" ref="C140:D140" si="146">sum(C2:C138)</f>
        <v>3210770</v>
      </c>
      <c r="D140" s="105">
        <f t="shared" si="146"/>
        <v>1555053.2</v>
      </c>
      <c r="E140" s="137"/>
      <c r="F140" s="137"/>
      <c r="G140" s="28">
        <f t="shared" ref="G140:Q140" si="147">sum(G2:G138)/1000</f>
        <v>5067.933854</v>
      </c>
      <c r="H140" s="28">
        <f t="shared" si="147"/>
        <v>3330.768272</v>
      </c>
      <c r="I140" s="28">
        <f t="shared" si="147"/>
        <v>1199.632604</v>
      </c>
      <c r="J140" s="28">
        <f t="shared" si="147"/>
        <v>719.1751859</v>
      </c>
      <c r="K140" s="28">
        <f t="shared" si="147"/>
        <v>666.9997819</v>
      </c>
      <c r="L140" s="28">
        <f t="shared" si="147"/>
        <v>721.5926931</v>
      </c>
      <c r="M140" s="28">
        <f t="shared" si="147"/>
        <v>1070.705036</v>
      </c>
      <c r="N140" s="28">
        <f t="shared" si="147"/>
        <v>1419.81738</v>
      </c>
      <c r="O140" s="28">
        <f t="shared" si="147"/>
        <v>1956.68084</v>
      </c>
      <c r="P140" s="28">
        <f t="shared" si="147"/>
        <v>2653.092396</v>
      </c>
      <c r="Q140" s="28">
        <f t="shared" si="147"/>
        <v>3295.515418</v>
      </c>
      <c r="R140" s="28"/>
      <c r="S140" s="105">
        <f>sum(S2:S138)</f>
        <v>875957</v>
      </c>
      <c r="T140" s="28"/>
      <c r="U140" s="138">
        <f>sum(U2:U138)</f>
        <v>1447960</v>
      </c>
      <c r="V140" s="106">
        <f>(('Meat Production'!C140*$AH$21)+('Meat Production'!D140*$AH$22))/1000</f>
        <v>1096439.521</v>
      </c>
      <c r="W140" s="106">
        <f>('Meat Production'!E140/1000)*$AH$23</f>
        <v>667757.5196</v>
      </c>
      <c r="X140" s="106">
        <f t="shared" ref="X140:Y140" si="148">sum(X2:X138)</f>
        <v>133991.8253</v>
      </c>
      <c r="Y140" s="106">
        <f t="shared" si="148"/>
        <v>42339.88946</v>
      </c>
      <c r="Z140" s="106">
        <f>(Y140*$AH$17)+((S140-(X140*$AH$20))*$AH$16)</f>
        <v>5048463.22</v>
      </c>
      <c r="AA140" s="107"/>
      <c r="AB140" s="113"/>
      <c r="AC140" s="118"/>
      <c r="AD140" s="113"/>
      <c r="AE140" s="113"/>
      <c r="AF140" s="113"/>
      <c r="AG140" s="113"/>
      <c r="AH140" s="119"/>
      <c r="AI140" s="117"/>
      <c r="AJ140" s="117"/>
      <c r="AK140" s="28"/>
      <c r="AL140" s="28"/>
      <c r="AM140" s="28"/>
      <c r="AN140" s="28"/>
      <c r="AO140" s="28"/>
      <c r="AP140" s="28"/>
      <c r="AQ140" s="28"/>
      <c r="AR140" s="28"/>
      <c r="AT140" s="113" t="s">
        <v>213</v>
      </c>
      <c r="AU140" s="117">
        <v>1442.0</v>
      </c>
    </row>
    <row r="141">
      <c r="B141" s="14"/>
      <c r="C141" s="28"/>
      <c r="D141" s="28"/>
      <c r="E141" s="28"/>
      <c r="F141" s="28"/>
      <c r="G141" s="28"/>
      <c r="H141" s="28"/>
      <c r="S141" s="28"/>
      <c r="T141" s="28"/>
      <c r="U141" s="135"/>
      <c r="V141" s="135"/>
      <c r="W141" s="135"/>
      <c r="X141" s="135"/>
      <c r="Y141" s="135"/>
      <c r="Z141" s="135"/>
      <c r="AA141" s="136"/>
      <c r="AB141" s="113"/>
      <c r="AC141" s="118"/>
      <c r="AD141" s="113"/>
      <c r="AE141" s="113"/>
      <c r="AF141" s="113"/>
      <c r="AG141" s="113"/>
      <c r="AH141" s="119"/>
      <c r="AI141" s="119"/>
      <c r="AJ141" s="119"/>
      <c r="AK141" s="28"/>
      <c r="AL141" s="28"/>
      <c r="AM141" s="28"/>
      <c r="AN141" s="28"/>
      <c r="AO141" s="28"/>
      <c r="AP141" s="28"/>
      <c r="AQ141" s="28"/>
      <c r="AR141" s="28"/>
      <c r="AT141" s="113" t="s">
        <v>215</v>
      </c>
      <c r="AU141" s="117">
        <v>521.0</v>
      </c>
    </row>
    <row r="142">
      <c r="B142" s="14"/>
      <c r="C142" s="28"/>
      <c r="D142" s="28"/>
      <c r="E142" s="28"/>
      <c r="F142" s="28"/>
      <c r="G142" s="28"/>
      <c r="H142" s="28"/>
      <c r="S142" s="28"/>
      <c r="T142" s="28"/>
      <c r="U142" s="135"/>
      <c r="V142" s="135"/>
      <c r="W142" s="135"/>
      <c r="X142" s="135"/>
      <c r="Y142" s="135"/>
      <c r="Z142" s="135"/>
      <c r="AA142" s="136"/>
      <c r="AB142" s="113"/>
      <c r="AC142" s="118"/>
      <c r="AD142" s="113"/>
      <c r="AE142" s="113"/>
      <c r="AF142" s="113"/>
      <c r="AG142" s="113"/>
      <c r="AH142" s="119"/>
      <c r="AI142" s="119"/>
      <c r="AJ142" s="119"/>
      <c r="AK142" s="28"/>
      <c r="AL142" s="28"/>
      <c r="AM142" s="28"/>
      <c r="AN142" s="28"/>
      <c r="AO142" s="28"/>
      <c r="AP142" s="28"/>
      <c r="AQ142" s="28"/>
      <c r="AR142" s="28"/>
      <c r="AT142" s="113" t="s">
        <v>522</v>
      </c>
      <c r="AU142" s="119">
        <v>0.0</v>
      </c>
    </row>
    <row r="143">
      <c r="B143" s="14"/>
      <c r="C143" s="28"/>
      <c r="D143" s="28"/>
      <c r="E143" s="28"/>
      <c r="F143" s="28"/>
      <c r="G143" s="28"/>
      <c r="H143" s="28"/>
      <c r="S143" s="28"/>
      <c r="T143" s="28"/>
      <c r="U143" s="135"/>
      <c r="V143" s="135"/>
      <c r="W143" s="135"/>
      <c r="X143" s="135"/>
      <c r="Y143" s="135"/>
      <c r="Z143" s="135"/>
      <c r="AA143" s="136"/>
      <c r="AB143" s="113"/>
      <c r="AC143" s="118"/>
      <c r="AD143" s="113"/>
      <c r="AE143" s="113"/>
      <c r="AF143" s="113"/>
      <c r="AG143" s="113"/>
      <c r="AH143" s="119"/>
      <c r="AI143" s="119"/>
      <c r="AJ143" s="119"/>
      <c r="AK143" s="28"/>
      <c r="AL143" s="28"/>
      <c r="AM143" s="28"/>
      <c r="AN143" s="28"/>
      <c r="AO143" s="28"/>
      <c r="AP143" s="28"/>
      <c r="AQ143" s="28"/>
      <c r="AR143" s="28"/>
      <c r="AT143" s="113" t="s">
        <v>523</v>
      </c>
      <c r="AU143" s="119">
        <v>0.0</v>
      </c>
    </row>
    <row r="144">
      <c r="B144" s="14"/>
      <c r="C144" s="28"/>
      <c r="D144" s="28"/>
      <c r="E144" s="28"/>
      <c r="F144" s="28"/>
      <c r="G144" s="28"/>
      <c r="H144" s="28"/>
      <c r="S144" s="28"/>
      <c r="T144" s="28"/>
      <c r="U144" s="135"/>
      <c r="V144" s="135"/>
      <c r="W144" s="135"/>
      <c r="X144" s="135"/>
      <c r="Y144" s="135"/>
      <c r="Z144" s="135"/>
      <c r="AA144" s="136"/>
      <c r="AB144" s="113"/>
      <c r="AC144" s="118"/>
      <c r="AD144" s="113"/>
      <c r="AE144" s="113"/>
      <c r="AF144" s="113"/>
      <c r="AG144" s="113"/>
      <c r="AH144" s="119"/>
      <c r="AI144" s="119"/>
      <c r="AJ144" s="119"/>
      <c r="AK144" s="28"/>
      <c r="AL144" s="28"/>
      <c r="AM144" s="28"/>
      <c r="AN144" s="28"/>
      <c r="AO144" s="28"/>
      <c r="AP144" s="28"/>
      <c r="AQ144" s="28"/>
      <c r="AR144" s="28"/>
      <c r="AT144" s="113" t="s">
        <v>217</v>
      </c>
      <c r="AU144" s="119">
        <v>443.0</v>
      </c>
    </row>
    <row r="145">
      <c r="B145" s="14"/>
      <c r="C145" s="28"/>
      <c r="D145" s="28"/>
      <c r="E145" s="28"/>
      <c r="F145" s="28"/>
      <c r="G145" s="28"/>
      <c r="H145" s="28"/>
      <c r="S145" s="28"/>
      <c r="T145" s="28"/>
      <c r="U145" s="135"/>
      <c r="V145" s="135"/>
      <c r="W145" s="135"/>
      <c r="X145" s="135"/>
      <c r="Y145" s="135"/>
      <c r="Z145" s="135"/>
      <c r="AA145" s="136"/>
      <c r="AB145" s="113"/>
      <c r="AC145" s="118"/>
      <c r="AD145" s="113"/>
      <c r="AE145" s="113"/>
      <c r="AF145" s="113"/>
      <c r="AG145" s="113"/>
      <c r="AH145" s="119"/>
      <c r="AI145" s="119"/>
      <c r="AJ145" s="119"/>
      <c r="AK145" s="28"/>
      <c r="AL145" s="28"/>
      <c r="AM145" s="28"/>
      <c r="AN145" s="28"/>
      <c r="AO145" s="28"/>
      <c r="AP145" s="28"/>
      <c r="AQ145" s="28"/>
      <c r="AR145" s="28"/>
      <c r="AT145" s="113" t="s">
        <v>524</v>
      </c>
      <c r="AU145" s="119">
        <v>0.0</v>
      </c>
    </row>
    <row r="146">
      <c r="B146" s="14"/>
      <c r="C146" s="28"/>
      <c r="D146" s="28"/>
      <c r="E146" s="28"/>
      <c r="F146" s="28"/>
      <c r="G146" s="28"/>
      <c r="H146" s="28"/>
      <c r="S146" s="28"/>
      <c r="T146" s="28"/>
      <c r="U146" s="135"/>
      <c r="V146" s="135"/>
      <c r="W146" s="135"/>
      <c r="X146" s="135"/>
      <c r="Y146" s="135"/>
      <c r="Z146" s="135"/>
      <c r="AA146" s="136"/>
      <c r="AB146" s="113"/>
      <c r="AC146" s="118"/>
      <c r="AD146" s="113"/>
      <c r="AE146" s="113"/>
      <c r="AF146" s="113"/>
      <c r="AG146" s="113"/>
      <c r="AH146" s="119"/>
      <c r="AI146" s="117"/>
      <c r="AJ146" s="117"/>
      <c r="AK146" s="28"/>
      <c r="AL146" s="28"/>
      <c r="AM146" s="28"/>
      <c r="AN146" s="28"/>
      <c r="AO146" s="28"/>
      <c r="AP146" s="28"/>
      <c r="AQ146" s="28"/>
      <c r="AR146" s="28"/>
      <c r="AT146" s="113" t="s">
        <v>219</v>
      </c>
      <c r="AU146" s="117">
        <v>1547.0</v>
      </c>
    </row>
    <row r="147">
      <c r="B147" s="14"/>
      <c r="C147" s="28"/>
      <c r="D147" s="28"/>
      <c r="E147" s="28"/>
      <c r="F147" s="28"/>
      <c r="G147" s="28"/>
      <c r="H147" s="28"/>
      <c r="S147" s="28"/>
      <c r="T147" s="28"/>
      <c r="U147" s="135"/>
      <c r="V147" s="135"/>
      <c r="W147" s="135"/>
      <c r="X147" s="135"/>
      <c r="Y147" s="135"/>
      <c r="Z147" s="135"/>
      <c r="AA147" s="136"/>
      <c r="AB147" s="113"/>
      <c r="AC147" s="118"/>
      <c r="AD147" s="113"/>
      <c r="AE147" s="113"/>
      <c r="AF147" s="113"/>
      <c r="AG147" s="113"/>
      <c r="AH147" s="119"/>
      <c r="AI147" s="117"/>
      <c r="AJ147" s="117"/>
      <c r="AK147" s="28"/>
      <c r="AL147" s="28"/>
      <c r="AM147" s="28"/>
      <c r="AN147" s="28"/>
      <c r="AO147" s="28"/>
      <c r="AP147" s="28"/>
      <c r="AQ147" s="28"/>
      <c r="AR147" s="28"/>
      <c r="AT147" s="113" t="s">
        <v>221</v>
      </c>
      <c r="AU147" s="119">
        <v>236.0</v>
      </c>
    </row>
    <row r="148">
      <c r="B148" s="14"/>
      <c r="C148" s="28"/>
      <c r="D148" s="28"/>
      <c r="E148" s="28"/>
      <c r="F148" s="28"/>
      <c r="G148" s="28"/>
      <c r="H148" s="28"/>
      <c r="S148" s="28"/>
      <c r="T148" s="28"/>
      <c r="U148" s="135"/>
      <c r="V148" s="135"/>
      <c r="W148" s="135"/>
      <c r="X148" s="135"/>
      <c r="Y148" s="135"/>
      <c r="Z148" s="135"/>
      <c r="AA148" s="136"/>
      <c r="AB148" s="113"/>
      <c r="AC148" s="118"/>
      <c r="AD148" s="113"/>
      <c r="AE148" s="113"/>
      <c r="AF148" s="113"/>
      <c r="AG148" s="113"/>
      <c r="AH148" s="119"/>
      <c r="AI148" s="119"/>
      <c r="AJ148" s="119"/>
      <c r="AK148" s="28"/>
      <c r="AL148" s="28"/>
      <c r="AM148" s="28"/>
      <c r="AN148" s="28"/>
      <c r="AO148" s="28"/>
      <c r="AP148" s="28"/>
      <c r="AQ148" s="28"/>
      <c r="AR148" s="28"/>
      <c r="AT148" s="113" t="s">
        <v>223</v>
      </c>
      <c r="AU148" s="117">
        <v>58851.0</v>
      </c>
    </row>
    <row r="149">
      <c r="B149" s="14"/>
      <c r="C149" s="28"/>
      <c r="D149" s="28"/>
      <c r="E149" s="28"/>
      <c r="F149" s="28"/>
      <c r="G149" s="28"/>
      <c r="H149" s="28"/>
      <c r="S149" s="28"/>
      <c r="T149" s="28"/>
      <c r="U149" s="135"/>
      <c r="V149" s="135"/>
      <c r="W149" s="135"/>
      <c r="X149" s="135"/>
      <c r="Y149" s="135"/>
      <c r="Z149" s="135"/>
      <c r="AA149" s="136"/>
      <c r="AB149" s="113"/>
      <c r="AC149" s="118"/>
      <c r="AD149" s="113"/>
      <c r="AE149" s="113"/>
      <c r="AF149" s="113"/>
      <c r="AG149" s="113"/>
      <c r="AH149" s="119"/>
      <c r="AI149" s="119"/>
      <c r="AJ149" s="119"/>
      <c r="AK149" s="28"/>
      <c r="AL149" s="28"/>
      <c r="AM149" s="28"/>
      <c r="AN149" s="28"/>
      <c r="AO149" s="28"/>
      <c r="AP149" s="28"/>
      <c r="AQ149" s="28"/>
      <c r="AR149" s="28"/>
      <c r="AT149" s="113" t="s">
        <v>525</v>
      </c>
      <c r="AU149" s="119">
        <v>0.0</v>
      </c>
    </row>
    <row r="150">
      <c r="B150" s="14"/>
      <c r="C150" s="28"/>
      <c r="D150" s="28"/>
      <c r="E150" s="28"/>
      <c r="F150" s="28"/>
      <c r="G150" s="28"/>
      <c r="H150" s="28"/>
      <c r="S150" s="28"/>
      <c r="T150" s="28"/>
      <c r="U150" s="135"/>
      <c r="V150" s="135"/>
      <c r="W150" s="135"/>
      <c r="X150" s="135"/>
      <c r="Y150" s="135"/>
      <c r="Z150" s="135"/>
      <c r="AA150" s="136"/>
      <c r="AB150" s="113"/>
      <c r="AC150" s="118"/>
      <c r="AD150" s="113"/>
      <c r="AE150" s="113"/>
      <c r="AF150" s="113"/>
      <c r="AG150" s="113"/>
      <c r="AH150" s="119"/>
      <c r="AI150" s="117"/>
      <c r="AJ150" s="117"/>
      <c r="AK150" s="28"/>
      <c r="AL150" s="28"/>
      <c r="AM150" s="28"/>
      <c r="AN150" s="28"/>
      <c r="AO150" s="28"/>
      <c r="AP150" s="28"/>
      <c r="AQ150" s="28"/>
      <c r="AR150" s="28"/>
      <c r="AT150" s="113" t="s">
        <v>526</v>
      </c>
      <c r="AU150" s="119">
        <v>147.0</v>
      </c>
    </row>
    <row r="151">
      <c r="B151" s="14"/>
      <c r="C151" s="28"/>
      <c r="D151" s="28"/>
      <c r="E151" s="28"/>
      <c r="F151" s="28"/>
      <c r="G151" s="28"/>
      <c r="H151" s="28"/>
      <c r="S151" s="28"/>
      <c r="T151" s="28"/>
      <c r="U151" s="135"/>
      <c r="V151" s="135"/>
      <c r="W151" s="135"/>
      <c r="X151" s="135"/>
      <c r="Y151" s="135"/>
      <c r="Z151" s="135"/>
      <c r="AA151" s="136"/>
      <c r="AB151" s="113"/>
      <c r="AC151" s="118"/>
      <c r="AD151" s="113"/>
      <c r="AE151" s="113"/>
      <c r="AF151" s="113"/>
      <c r="AG151" s="113"/>
      <c r="AH151" s="119"/>
      <c r="AI151" s="119"/>
      <c r="AJ151" s="119"/>
      <c r="AK151" s="28"/>
      <c r="AL151" s="28"/>
      <c r="AM151" s="28"/>
      <c r="AN151" s="28"/>
      <c r="AO151" s="28"/>
      <c r="AP151" s="28"/>
      <c r="AQ151" s="28"/>
      <c r="AR151" s="28"/>
      <c r="AT151" s="113" t="s">
        <v>225</v>
      </c>
      <c r="AU151" s="119">
        <v>189.0</v>
      </c>
    </row>
    <row r="152">
      <c r="B152" s="14"/>
      <c r="C152" s="28"/>
      <c r="D152" s="28"/>
      <c r="E152" s="28"/>
      <c r="F152" s="28"/>
      <c r="G152" s="28"/>
      <c r="H152" s="28"/>
      <c r="S152" s="28"/>
      <c r="T152" s="28"/>
      <c r="U152" s="135"/>
      <c r="V152" s="135"/>
      <c r="W152" s="135"/>
      <c r="X152" s="135"/>
      <c r="Y152" s="135"/>
      <c r="Z152" s="135"/>
      <c r="AA152" s="136"/>
      <c r="AB152" s="113"/>
      <c r="AC152" s="118"/>
      <c r="AD152" s="113"/>
      <c r="AE152" s="113"/>
      <c r="AF152" s="113"/>
      <c r="AG152" s="113"/>
      <c r="AH152" s="119"/>
      <c r="AI152" s="117"/>
      <c r="AJ152" s="117"/>
      <c r="AK152" s="28"/>
      <c r="AL152" s="28"/>
      <c r="AM152" s="28"/>
      <c r="AN152" s="28"/>
      <c r="AO152" s="28"/>
      <c r="AP152" s="28"/>
      <c r="AQ152" s="28"/>
      <c r="AR152" s="28"/>
      <c r="AT152" s="113" t="s">
        <v>227</v>
      </c>
      <c r="AU152" s="117">
        <v>0.0</v>
      </c>
    </row>
    <row r="153">
      <c r="B153" s="14"/>
      <c r="C153" s="28"/>
      <c r="D153" s="28"/>
      <c r="E153" s="28"/>
      <c r="F153" s="28"/>
      <c r="G153" s="28"/>
      <c r="H153" s="28"/>
      <c r="S153" s="28"/>
      <c r="T153" s="28"/>
      <c r="U153" s="135"/>
      <c r="V153" s="135"/>
      <c r="W153" s="135"/>
      <c r="X153" s="135"/>
      <c r="Y153" s="135"/>
      <c r="Z153" s="135"/>
      <c r="AA153" s="136"/>
      <c r="AB153" s="113"/>
      <c r="AC153" s="118"/>
      <c r="AD153" s="113"/>
      <c r="AE153" s="113"/>
      <c r="AF153" s="113"/>
      <c r="AG153" s="113"/>
      <c r="AH153" s="119"/>
      <c r="AI153" s="117"/>
      <c r="AJ153" s="117"/>
      <c r="AK153" s="28"/>
      <c r="AL153" s="28"/>
      <c r="AM153" s="28"/>
      <c r="AN153" s="28"/>
      <c r="AO153" s="28"/>
      <c r="AP153" s="28"/>
      <c r="AQ153" s="28"/>
      <c r="AR153" s="28"/>
      <c r="AT153" s="113" t="s">
        <v>229</v>
      </c>
      <c r="AU153" s="117">
        <v>480.0</v>
      </c>
    </row>
    <row r="154">
      <c r="B154" s="14"/>
      <c r="C154" s="28"/>
      <c r="D154" s="28"/>
      <c r="E154" s="28"/>
      <c r="F154" s="28"/>
      <c r="G154" s="28"/>
      <c r="H154" s="28"/>
      <c r="S154" s="28"/>
      <c r="T154" s="28"/>
      <c r="U154" s="135"/>
      <c r="V154" s="135"/>
      <c r="W154" s="135"/>
      <c r="X154" s="135"/>
      <c r="Y154" s="135"/>
      <c r="Z154" s="135"/>
      <c r="AA154" s="136"/>
      <c r="AB154" s="113"/>
      <c r="AC154" s="118"/>
      <c r="AD154" s="113"/>
      <c r="AE154" s="113"/>
      <c r="AF154" s="113"/>
      <c r="AG154" s="113"/>
      <c r="AH154" s="119"/>
      <c r="AI154" s="117"/>
      <c r="AJ154" s="117"/>
      <c r="AK154" s="28"/>
      <c r="AL154" s="28"/>
      <c r="AM154" s="28"/>
      <c r="AN154" s="28"/>
      <c r="AO154" s="28"/>
      <c r="AP154" s="28"/>
      <c r="AQ154" s="28"/>
      <c r="AR154" s="28"/>
      <c r="AT154" s="113" t="s">
        <v>231</v>
      </c>
      <c r="AU154" s="117">
        <v>2142.0</v>
      </c>
    </row>
    <row r="155">
      <c r="B155" s="14"/>
      <c r="C155" s="28"/>
      <c r="D155" s="28"/>
      <c r="E155" s="28"/>
      <c r="F155" s="28"/>
      <c r="G155" s="28"/>
      <c r="H155" s="28"/>
      <c r="S155" s="28"/>
      <c r="T155" s="28"/>
      <c r="U155" s="135"/>
      <c r="V155" s="135"/>
      <c r="W155" s="135"/>
      <c r="X155" s="135"/>
      <c r="Y155" s="135"/>
      <c r="Z155" s="135"/>
      <c r="AA155" s="136"/>
      <c r="AB155" s="113"/>
      <c r="AC155" s="118"/>
      <c r="AD155" s="113"/>
      <c r="AE155" s="113"/>
      <c r="AF155" s="113"/>
      <c r="AG155" s="113"/>
      <c r="AH155" s="119"/>
      <c r="AI155" s="117"/>
      <c r="AJ155" s="117"/>
      <c r="AK155" s="28"/>
      <c r="AL155" s="28"/>
      <c r="AM155" s="28"/>
      <c r="AN155" s="28"/>
      <c r="AO155" s="28"/>
      <c r="AP155" s="28"/>
      <c r="AQ155" s="28"/>
      <c r="AR155" s="28"/>
      <c r="AT155" s="113" t="s">
        <v>233</v>
      </c>
      <c r="AU155" s="117">
        <v>15.0</v>
      </c>
    </row>
    <row r="156">
      <c r="B156" s="14"/>
      <c r="C156" s="28"/>
      <c r="D156" s="28"/>
      <c r="E156" s="28"/>
      <c r="F156" s="28"/>
      <c r="G156" s="28"/>
      <c r="H156" s="28"/>
      <c r="S156" s="28"/>
      <c r="T156" s="28"/>
      <c r="U156" s="135"/>
      <c r="V156" s="135"/>
      <c r="W156" s="135"/>
      <c r="X156" s="135"/>
      <c r="Y156" s="135"/>
      <c r="Z156" s="135"/>
      <c r="AA156" s="136"/>
      <c r="AB156" s="113"/>
      <c r="AC156" s="118"/>
      <c r="AD156" s="113"/>
      <c r="AE156" s="113"/>
      <c r="AF156" s="113"/>
      <c r="AG156" s="113"/>
      <c r="AH156" s="119"/>
      <c r="AI156" s="117"/>
      <c r="AJ156" s="117"/>
      <c r="AK156" s="28"/>
      <c r="AL156" s="28"/>
      <c r="AM156" s="28"/>
      <c r="AN156" s="28"/>
      <c r="AO156" s="28"/>
      <c r="AP156" s="28"/>
      <c r="AQ156" s="28"/>
      <c r="AR156" s="28"/>
      <c r="AT156" s="113" t="s">
        <v>527</v>
      </c>
      <c r="AU156" s="117">
        <v>14511.0</v>
      </c>
    </row>
    <row r="157">
      <c r="B157" s="14"/>
      <c r="C157" s="28"/>
      <c r="D157" s="28"/>
      <c r="E157" s="28"/>
      <c r="F157" s="28"/>
      <c r="G157" s="28"/>
      <c r="H157" s="28"/>
      <c r="S157" s="28"/>
      <c r="T157" s="28"/>
      <c r="U157" s="135"/>
      <c r="V157" s="135"/>
      <c r="W157" s="135"/>
      <c r="X157" s="135"/>
      <c r="Y157" s="135"/>
      <c r="Z157" s="135"/>
      <c r="AA157" s="136"/>
      <c r="AB157" s="113"/>
      <c r="AC157" s="118"/>
      <c r="AD157" s="113"/>
      <c r="AE157" s="113"/>
      <c r="AF157" s="113"/>
      <c r="AG157" s="113"/>
      <c r="AH157" s="119"/>
      <c r="AI157" s="119"/>
      <c r="AJ157" s="119"/>
      <c r="AK157" s="28"/>
      <c r="AL157" s="28"/>
      <c r="AM157" s="28"/>
      <c r="AN157" s="28"/>
      <c r="AO157" s="28"/>
      <c r="AP157" s="28"/>
      <c r="AQ157" s="28"/>
      <c r="AR157" s="28"/>
      <c r="AT157" s="113" t="s">
        <v>528</v>
      </c>
      <c r="AU157" s="117">
        <v>2082.0</v>
      </c>
    </row>
    <row r="158">
      <c r="B158" s="14"/>
      <c r="C158" s="28"/>
      <c r="D158" s="28"/>
      <c r="E158" s="28"/>
      <c r="F158" s="28"/>
      <c r="G158" s="28"/>
      <c r="H158" s="28"/>
      <c r="S158" s="28"/>
      <c r="T158" s="28"/>
      <c r="U158" s="135"/>
      <c r="V158" s="135"/>
      <c r="W158" s="135"/>
      <c r="X158" s="135"/>
      <c r="Y158" s="135"/>
      <c r="Z158" s="135"/>
      <c r="AA158" s="136"/>
      <c r="AB158" s="113"/>
      <c r="AC158" s="118"/>
      <c r="AD158" s="113"/>
      <c r="AE158" s="113"/>
      <c r="AF158" s="113"/>
      <c r="AG158" s="113"/>
      <c r="AH158" s="119"/>
      <c r="AI158" s="119"/>
      <c r="AJ158" s="119"/>
      <c r="AK158" s="28"/>
      <c r="AL158" s="28"/>
      <c r="AM158" s="28"/>
      <c r="AN158" s="28"/>
      <c r="AO158" s="28"/>
      <c r="AP158" s="28"/>
      <c r="AQ158" s="28"/>
      <c r="AR158" s="28"/>
      <c r="AT158" s="113" t="s">
        <v>529</v>
      </c>
      <c r="AU158" s="119">
        <v>341.0</v>
      </c>
    </row>
    <row r="159">
      <c r="B159" s="14"/>
      <c r="C159" s="28"/>
      <c r="D159" s="28"/>
      <c r="E159" s="28"/>
      <c r="F159" s="28"/>
      <c r="G159" s="28"/>
      <c r="H159" s="28"/>
      <c r="S159" s="28"/>
      <c r="T159" s="28"/>
      <c r="U159" s="135"/>
      <c r="V159" s="135"/>
      <c r="W159" s="135"/>
      <c r="X159" s="135"/>
      <c r="Y159" s="135"/>
      <c r="Z159" s="135"/>
      <c r="AA159" s="136"/>
      <c r="AB159" s="113"/>
      <c r="AC159" s="118"/>
      <c r="AD159" s="113"/>
      <c r="AE159" s="113"/>
      <c r="AF159" s="113"/>
      <c r="AG159" s="113"/>
      <c r="AH159" s="119"/>
      <c r="AI159" s="119"/>
      <c r="AJ159" s="119"/>
      <c r="AK159" s="28"/>
      <c r="AL159" s="28"/>
      <c r="AM159" s="28"/>
      <c r="AN159" s="28"/>
      <c r="AO159" s="28"/>
      <c r="AP159" s="28"/>
      <c r="AQ159" s="28"/>
      <c r="AR159" s="28"/>
      <c r="AT159" s="113" t="s">
        <v>235</v>
      </c>
      <c r="AU159" s="119">
        <v>52.0</v>
      </c>
    </row>
    <row r="160">
      <c r="B160" s="14"/>
      <c r="C160" s="28"/>
      <c r="D160" s="28"/>
      <c r="E160" s="28"/>
      <c r="F160" s="28"/>
      <c r="G160" s="28"/>
      <c r="H160" s="28"/>
      <c r="S160" s="28"/>
      <c r="T160" s="28"/>
      <c r="U160" s="135"/>
      <c r="V160" s="135"/>
      <c r="W160" s="135"/>
      <c r="X160" s="135"/>
      <c r="Y160" s="135"/>
      <c r="Z160" s="135"/>
      <c r="AA160" s="136"/>
      <c r="AB160" s="113"/>
      <c r="AC160" s="118"/>
      <c r="AD160" s="113"/>
      <c r="AE160" s="113"/>
      <c r="AF160" s="113"/>
      <c r="AG160" s="113"/>
      <c r="AH160" s="119"/>
      <c r="AI160" s="119"/>
      <c r="AJ160" s="119"/>
      <c r="AK160" s="28"/>
      <c r="AL160" s="28"/>
      <c r="AM160" s="28"/>
      <c r="AN160" s="28"/>
      <c r="AO160" s="28"/>
      <c r="AP160" s="28"/>
      <c r="AQ160" s="28"/>
      <c r="AR160" s="28"/>
      <c r="AT160" s="113" t="s">
        <v>167</v>
      </c>
      <c r="AU160" s="117">
        <v>1818.0</v>
      </c>
    </row>
    <row r="161">
      <c r="B161" s="14"/>
      <c r="C161" s="28"/>
      <c r="D161" s="28"/>
      <c r="E161" s="28"/>
      <c r="F161" s="28"/>
      <c r="G161" s="28"/>
      <c r="H161" s="28"/>
      <c r="S161" s="28"/>
      <c r="T161" s="28"/>
      <c r="U161" s="135"/>
      <c r="V161" s="135"/>
      <c r="W161" s="135"/>
      <c r="X161" s="135"/>
      <c r="Y161" s="135"/>
      <c r="Z161" s="135"/>
      <c r="AA161" s="136"/>
      <c r="AB161" s="113"/>
      <c r="AC161" s="118"/>
      <c r="AD161" s="113"/>
      <c r="AE161" s="113"/>
      <c r="AF161" s="113"/>
      <c r="AG161" s="113"/>
      <c r="AH161" s="119"/>
      <c r="AI161" s="119"/>
      <c r="AJ161" s="119"/>
      <c r="AK161" s="28"/>
      <c r="AL161" s="28"/>
      <c r="AM161" s="28"/>
      <c r="AN161" s="28"/>
      <c r="AO161" s="28"/>
      <c r="AP161" s="28"/>
      <c r="AQ161" s="28"/>
      <c r="AR161" s="28"/>
      <c r="AT161" s="113" t="s">
        <v>197</v>
      </c>
      <c r="AU161" s="117">
        <v>367.0</v>
      </c>
    </row>
    <row r="162">
      <c r="B162" s="14"/>
      <c r="C162" s="28"/>
      <c r="D162" s="28"/>
      <c r="E162" s="28"/>
      <c r="F162" s="28"/>
      <c r="G162" s="28"/>
      <c r="H162" s="28"/>
      <c r="S162" s="28"/>
      <c r="T162" s="28"/>
      <c r="U162" s="135"/>
      <c r="V162" s="135"/>
      <c r="W162" s="135"/>
      <c r="X162" s="135"/>
      <c r="Y162" s="135"/>
      <c r="Z162" s="135"/>
      <c r="AA162" s="136"/>
      <c r="AB162" s="113"/>
      <c r="AC162" s="118"/>
      <c r="AD162" s="113"/>
      <c r="AE162" s="113"/>
      <c r="AF162" s="113"/>
      <c r="AG162" s="113"/>
      <c r="AH162" s="119"/>
      <c r="AI162" s="117"/>
      <c r="AJ162" s="117"/>
      <c r="AK162" s="28"/>
      <c r="AL162" s="28"/>
      <c r="AM162" s="28"/>
      <c r="AN162" s="28"/>
      <c r="AO162" s="28"/>
      <c r="AP162" s="28"/>
      <c r="AQ162" s="28"/>
      <c r="AR162" s="28"/>
      <c r="AT162" s="113" t="s">
        <v>530</v>
      </c>
      <c r="AU162" s="119">
        <v>0.0</v>
      </c>
    </row>
    <row r="163">
      <c r="B163" s="14"/>
      <c r="C163" s="28"/>
      <c r="D163" s="28"/>
      <c r="E163" s="28"/>
      <c r="F163" s="28"/>
      <c r="G163" s="28"/>
      <c r="H163" s="28"/>
      <c r="S163" s="28"/>
      <c r="T163" s="28"/>
      <c r="U163" s="135"/>
      <c r="V163" s="135"/>
      <c r="W163" s="135"/>
      <c r="X163" s="135"/>
      <c r="Y163" s="135"/>
      <c r="Z163" s="135"/>
      <c r="AA163" s="136"/>
      <c r="AB163" s="113"/>
      <c r="AC163" s="118"/>
      <c r="AD163" s="113"/>
      <c r="AE163" s="113"/>
      <c r="AF163" s="113"/>
      <c r="AG163" s="113"/>
      <c r="AH163" s="119"/>
      <c r="AI163" s="117"/>
      <c r="AJ163" s="117"/>
      <c r="AK163" s="28"/>
      <c r="AL163" s="28"/>
      <c r="AM163" s="28"/>
      <c r="AN163" s="28"/>
      <c r="AO163" s="28"/>
      <c r="AP163" s="28"/>
      <c r="AQ163" s="28"/>
      <c r="AR163" s="28"/>
      <c r="AT163" s="113" t="s">
        <v>531</v>
      </c>
      <c r="AU163" s="117">
        <v>4340.0</v>
      </c>
    </row>
    <row r="164">
      <c r="B164" s="14"/>
      <c r="C164" s="28"/>
      <c r="D164" s="28"/>
      <c r="E164" s="28"/>
      <c r="F164" s="28"/>
      <c r="G164" s="28"/>
      <c r="H164" s="28"/>
      <c r="S164" s="28"/>
      <c r="T164" s="28"/>
      <c r="U164" s="135"/>
      <c r="V164" s="135"/>
      <c r="W164" s="135"/>
      <c r="X164" s="135"/>
      <c r="Y164" s="135"/>
      <c r="Z164" s="135"/>
      <c r="AA164" s="136"/>
      <c r="AB164" s="113"/>
      <c r="AC164" s="118"/>
      <c r="AD164" s="113"/>
      <c r="AE164" s="113"/>
      <c r="AF164" s="113"/>
      <c r="AG164" s="113"/>
      <c r="AH164" s="119"/>
      <c r="AI164" s="119"/>
      <c r="AJ164" s="119"/>
      <c r="AK164" s="28"/>
      <c r="AL164" s="28"/>
      <c r="AM164" s="28"/>
      <c r="AN164" s="28"/>
      <c r="AO164" s="28"/>
      <c r="AP164" s="28"/>
      <c r="AQ164" s="28"/>
      <c r="AR164" s="28"/>
      <c r="AT164" s="113" t="s">
        <v>237</v>
      </c>
      <c r="AU164" s="117">
        <v>31354.0</v>
      </c>
    </row>
    <row r="165">
      <c r="B165" s="14"/>
      <c r="C165" s="28"/>
      <c r="D165" s="28"/>
      <c r="E165" s="28"/>
      <c r="F165" s="28"/>
      <c r="G165" s="28"/>
      <c r="H165" s="28"/>
      <c r="S165" s="28"/>
      <c r="T165" s="28"/>
      <c r="U165" s="135"/>
      <c r="V165" s="135"/>
      <c r="W165" s="135"/>
      <c r="X165" s="135"/>
      <c r="Y165" s="135"/>
      <c r="Z165" s="135"/>
      <c r="AA165" s="136"/>
      <c r="AB165" s="113"/>
      <c r="AC165" s="118"/>
      <c r="AD165" s="113"/>
      <c r="AE165" s="113"/>
      <c r="AF165" s="113"/>
      <c r="AG165" s="113"/>
      <c r="AH165" s="119"/>
      <c r="AI165" s="119"/>
      <c r="AJ165" s="119"/>
      <c r="AK165" s="28"/>
      <c r="AL165" s="28"/>
      <c r="AM165" s="28"/>
      <c r="AN165" s="28"/>
      <c r="AO165" s="28"/>
      <c r="AP165" s="28"/>
      <c r="AQ165" s="28"/>
      <c r="AR165" s="28"/>
      <c r="AT165" s="113" t="s">
        <v>239</v>
      </c>
      <c r="AU165" s="117">
        <v>252.0</v>
      </c>
    </row>
    <row r="166">
      <c r="B166" s="14"/>
      <c r="C166" s="28"/>
      <c r="D166" s="28"/>
      <c r="E166" s="28"/>
      <c r="F166" s="28"/>
      <c r="G166" s="28"/>
      <c r="H166" s="28"/>
      <c r="S166" s="28"/>
      <c r="T166" s="28"/>
      <c r="U166" s="135"/>
      <c r="V166" s="135"/>
      <c r="W166" s="135"/>
      <c r="X166" s="135"/>
      <c r="Y166" s="135"/>
      <c r="Z166" s="135"/>
      <c r="AA166" s="136"/>
      <c r="AB166" s="113"/>
      <c r="AC166" s="118"/>
      <c r="AD166" s="113"/>
      <c r="AE166" s="113"/>
      <c r="AF166" s="113"/>
      <c r="AG166" s="113"/>
      <c r="AH166" s="119"/>
      <c r="AI166" s="119"/>
      <c r="AJ166" s="119"/>
      <c r="AK166" s="28"/>
      <c r="AL166" s="28"/>
      <c r="AM166" s="28"/>
      <c r="AN166" s="28"/>
      <c r="AO166" s="28"/>
      <c r="AP166" s="28"/>
      <c r="AQ166" s="28"/>
      <c r="AR166" s="28"/>
      <c r="AT166" s="113" t="s">
        <v>532</v>
      </c>
      <c r="AU166" s="119">
        <v>0.0</v>
      </c>
    </row>
    <row r="167">
      <c r="B167" s="14"/>
      <c r="C167" s="28"/>
      <c r="D167" s="28"/>
      <c r="E167" s="28"/>
      <c r="F167" s="28"/>
      <c r="G167" s="28"/>
      <c r="H167" s="28"/>
      <c r="S167" s="28"/>
      <c r="T167" s="28"/>
      <c r="U167" s="135"/>
      <c r="V167" s="135"/>
      <c r="W167" s="135"/>
      <c r="X167" s="135"/>
      <c r="Y167" s="135"/>
      <c r="Z167" s="135"/>
      <c r="AA167" s="136"/>
      <c r="AB167" s="113"/>
      <c r="AC167" s="118"/>
      <c r="AD167" s="113"/>
      <c r="AE167" s="113"/>
      <c r="AF167" s="113"/>
      <c r="AG167" s="113"/>
      <c r="AH167" s="119"/>
      <c r="AI167" s="119"/>
      <c r="AJ167" s="119"/>
      <c r="AK167" s="28"/>
      <c r="AL167" s="28"/>
      <c r="AM167" s="28"/>
      <c r="AN167" s="28"/>
      <c r="AO167" s="28"/>
      <c r="AP167" s="28"/>
      <c r="AQ167" s="28"/>
      <c r="AR167" s="28"/>
      <c r="AT167" s="113" t="s">
        <v>533</v>
      </c>
      <c r="AU167" s="119">
        <v>0.0</v>
      </c>
    </row>
    <row r="168">
      <c r="B168" s="14"/>
      <c r="C168" s="28"/>
      <c r="D168" s="28"/>
      <c r="E168" s="28"/>
      <c r="F168" s="28"/>
      <c r="G168" s="28"/>
      <c r="H168" s="28"/>
      <c r="S168" s="28"/>
      <c r="T168" s="28"/>
      <c r="U168" s="135"/>
      <c r="V168" s="135"/>
      <c r="W168" s="135"/>
      <c r="X168" s="135"/>
      <c r="Y168" s="135"/>
      <c r="Z168" s="135"/>
      <c r="AA168" s="136"/>
      <c r="AB168" s="113"/>
      <c r="AC168" s="118"/>
      <c r="AD168" s="113"/>
      <c r="AE168" s="113"/>
      <c r="AF168" s="113"/>
      <c r="AG168" s="113"/>
      <c r="AH168" s="119"/>
      <c r="AI168" s="119"/>
      <c r="AJ168" s="119"/>
      <c r="AK168" s="28"/>
      <c r="AL168" s="28"/>
      <c r="AM168" s="28"/>
      <c r="AN168" s="28"/>
      <c r="AO168" s="28"/>
      <c r="AP168" s="28"/>
      <c r="AQ168" s="28"/>
      <c r="AR168" s="28"/>
      <c r="AT168" s="113" t="s">
        <v>534</v>
      </c>
      <c r="AU168" s="119">
        <v>1.0</v>
      </c>
    </row>
    <row r="169">
      <c r="B169" s="14"/>
      <c r="C169" s="28"/>
      <c r="D169" s="28"/>
      <c r="E169" s="28"/>
      <c r="F169" s="28"/>
      <c r="G169" s="28"/>
      <c r="H169" s="28"/>
      <c r="S169" s="28"/>
      <c r="T169" s="28"/>
      <c r="U169" s="135"/>
      <c r="V169" s="135"/>
      <c r="W169" s="135"/>
      <c r="X169" s="135"/>
      <c r="Y169" s="135"/>
      <c r="Z169" s="135"/>
      <c r="AA169" s="136"/>
      <c r="AB169" s="113"/>
      <c r="AC169" s="118"/>
      <c r="AD169" s="113"/>
      <c r="AE169" s="113"/>
      <c r="AF169" s="113"/>
      <c r="AG169" s="113"/>
      <c r="AH169" s="119"/>
      <c r="AI169" s="119"/>
      <c r="AJ169" s="119"/>
      <c r="AK169" s="28"/>
      <c r="AL169" s="28"/>
      <c r="AM169" s="28"/>
      <c r="AN169" s="28"/>
      <c r="AO169" s="28"/>
      <c r="AP169" s="28"/>
      <c r="AQ169" s="28"/>
      <c r="AR169" s="28"/>
      <c r="AT169" s="113" t="s">
        <v>535</v>
      </c>
      <c r="AU169" s="119">
        <v>1.0</v>
      </c>
    </row>
    <row r="170">
      <c r="B170" s="14"/>
      <c r="C170" s="28"/>
      <c r="D170" s="28"/>
      <c r="E170" s="28"/>
      <c r="F170" s="28"/>
      <c r="G170" s="28"/>
      <c r="H170" s="28"/>
      <c r="S170" s="28"/>
      <c r="T170" s="28"/>
      <c r="U170" s="135"/>
      <c r="V170" s="135"/>
      <c r="W170" s="135"/>
      <c r="X170" s="135"/>
      <c r="Y170" s="135"/>
      <c r="Z170" s="135"/>
      <c r="AA170" s="136"/>
      <c r="AB170" s="113"/>
      <c r="AC170" s="118"/>
      <c r="AD170" s="113"/>
      <c r="AE170" s="113"/>
      <c r="AF170" s="113"/>
      <c r="AG170" s="113"/>
      <c r="AH170" s="119"/>
      <c r="AI170" s="119"/>
      <c r="AJ170" s="119"/>
      <c r="AK170" s="28"/>
      <c r="AL170" s="28"/>
      <c r="AM170" s="28"/>
      <c r="AN170" s="28"/>
      <c r="AO170" s="28"/>
      <c r="AP170" s="28"/>
      <c r="AQ170" s="28"/>
      <c r="AR170" s="28"/>
      <c r="AT170" s="113" t="s">
        <v>536</v>
      </c>
      <c r="AU170" s="119">
        <v>2.0</v>
      </c>
    </row>
    <row r="171">
      <c r="B171" s="14"/>
      <c r="C171" s="28"/>
      <c r="D171" s="28"/>
      <c r="E171" s="28"/>
      <c r="F171" s="28"/>
      <c r="G171" s="28"/>
      <c r="H171" s="28"/>
      <c r="S171" s="28"/>
      <c r="T171" s="28"/>
      <c r="U171" s="135"/>
      <c r="V171" s="135"/>
      <c r="W171" s="135"/>
      <c r="X171" s="135"/>
      <c r="Y171" s="135"/>
      <c r="Z171" s="135"/>
      <c r="AA171" s="136"/>
      <c r="AB171" s="113"/>
      <c r="AC171" s="118"/>
      <c r="AD171" s="113"/>
      <c r="AE171" s="113"/>
      <c r="AF171" s="113"/>
      <c r="AG171" s="113"/>
      <c r="AH171" s="119"/>
      <c r="AI171" s="117"/>
      <c r="AJ171" s="117"/>
      <c r="AK171" s="28"/>
      <c r="AL171" s="28"/>
      <c r="AM171" s="28"/>
      <c r="AN171" s="28"/>
      <c r="AO171" s="28"/>
      <c r="AP171" s="28"/>
      <c r="AQ171" s="28"/>
      <c r="AR171" s="28"/>
      <c r="AT171" s="113" t="s">
        <v>537</v>
      </c>
      <c r="AU171" s="119">
        <v>1.0</v>
      </c>
    </row>
    <row r="172">
      <c r="B172" s="14"/>
      <c r="C172" s="28"/>
      <c r="D172" s="28"/>
      <c r="E172" s="28"/>
      <c r="F172" s="28"/>
      <c r="G172" s="28"/>
      <c r="H172" s="28"/>
      <c r="S172" s="28"/>
      <c r="T172" s="28"/>
      <c r="U172" s="135"/>
      <c r="V172" s="135"/>
      <c r="W172" s="135"/>
      <c r="X172" s="135"/>
      <c r="Y172" s="135"/>
      <c r="Z172" s="135"/>
      <c r="AA172" s="136"/>
      <c r="AB172" s="113"/>
      <c r="AC172" s="118"/>
      <c r="AD172" s="113"/>
      <c r="AE172" s="113"/>
      <c r="AF172" s="113"/>
      <c r="AG172" s="113"/>
      <c r="AH172" s="119"/>
      <c r="AI172" s="117"/>
      <c r="AJ172" s="117"/>
      <c r="AK172" s="28"/>
      <c r="AL172" s="28"/>
      <c r="AM172" s="28"/>
      <c r="AN172" s="28"/>
      <c r="AO172" s="28"/>
      <c r="AP172" s="28"/>
      <c r="AQ172" s="28"/>
      <c r="AR172" s="28"/>
      <c r="AT172" s="113" t="s">
        <v>241</v>
      </c>
      <c r="AU172" s="117">
        <v>2682.0</v>
      </c>
    </row>
    <row r="173">
      <c r="B173" s="14"/>
      <c r="C173" s="28"/>
      <c r="D173" s="28"/>
      <c r="E173" s="28"/>
      <c r="F173" s="28"/>
      <c r="G173" s="28"/>
      <c r="H173" s="28"/>
      <c r="S173" s="28"/>
      <c r="T173" s="28"/>
      <c r="U173" s="135"/>
      <c r="V173" s="135"/>
      <c r="W173" s="135"/>
      <c r="X173" s="135"/>
      <c r="Y173" s="135"/>
      <c r="Z173" s="135"/>
      <c r="AA173" s="136"/>
      <c r="AB173" s="113"/>
      <c r="AC173" s="118"/>
      <c r="AD173" s="113"/>
      <c r="AE173" s="113"/>
      <c r="AF173" s="113"/>
      <c r="AG173" s="113"/>
      <c r="AH173" s="119"/>
      <c r="AI173" s="119"/>
      <c r="AJ173" s="119"/>
      <c r="AK173" s="28"/>
      <c r="AL173" s="28"/>
      <c r="AM173" s="28"/>
      <c r="AN173" s="28"/>
      <c r="AO173" s="28"/>
      <c r="AP173" s="28"/>
      <c r="AQ173" s="28"/>
      <c r="AR173" s="28"/>
      <c r="AT173" s="113" t="s">
        <v>243</v>
      </c>
      <c r="AU173" s="117">
        <v>251.0</v>
      </c>
    </row>
    <row r="174">
      <c r="B174" s="14"/>
      <c r="C174" s="28"/>
      <c r="D174" s="28"/>
      <c r="E174" s="28"/>
      <c r="F174" s="28"/>
      <c r="G174" s="28"/>
      <c r="H174" s="28"/>
      <c r="S174" s="28"/>
      <c r="T174" s="28"/>
      <c r="U174" s="135"/>
      <c r="V174" s="135"/>
      <c r="W174" s="135"/>
      <c r="X174" s="135"/>
      <c r="Y174" s="135"/>
      <c r="Z174" s="135"/>
      <c r="AA174" s="136"/>
      <c r="AB174" s="113"/>
      <c r="AC174" s="118"/>
      <c r="AD174" s="113"/>
      <c r="AE174" s="113"/>
      <c r="AF174" s="113"/>
      <c r="AG174" s="113"/>
      <c r="AH174" s="119"/>
      <c r="AI174" s="117"/>
      <c r="AJ174" s="117"/>
      <c r="AK174" s="28"/>
      <c r="AL174" s="28"/>
      <c r="AM174" s="28"/>
      <c r="AN174" s="28"/>
      <c r="AO174" s="28"/>
      <c r="AP174" s="28"/>
      <c r="AQ174" s="28"/>
      <c r="AR174" s="28"/>
      <c r="AT174" s="113" t="s">
        <v>245</v>
      </c>
      <c r="AU174" s="117">
        <v>1597.0</v>
      </c>
    </row>
    <row r="175">
      <c r="B175" s="14"/>
      <c r="C175" s="28"/>
      <c r="D175" s="28"/>
      <c r="E175" s="28"/>
      <c r="F175" s="28"/>
      <c r="G175" s="28"/>
      <c r="H175" s="28"/>
      <c r="S175" s="28"/>
      <c r="T175" s="28"/>
      <c r="U175" s="135"/>
      <c r="V175" s="135"/>
      <c r="W175" s="135"/>
      <c r="X175" s="135"/>
      <c r="Y175" s="135"/>
      <c r="Z175" s="135"/>
      <c r="AA175" s="136"/>
      <c r="AB175" s="113"/>
      <c r="AC175" s="118"/>
      <c r="AD175" s="113"/>
      <c r="AE175" s="113"/>
      <c r="AF175" s="113"/>
      <c r="AG175" s="113"/>
      <c r="AH175" s="119"/>
      <c r="AI175" s="119"/>
      <c r="AJ175" s="119"/>
      <c r="AK175" s="28"/>
      <c r="AL175" s="28"/>
      <c r="AM175" s="28"/>
      <c r="AN175" s="28"/>
      <c r="AO175" s="28"/>
      <c r="AP175" s="28"/>
      <c r="AQ175" s="28"/>
      <c r="AR175" s="28"/>
      <c r="AT175" s="113" t="s">
        <v>247</v>
      </c>
      <c r="AU175" s="117">
        <v>147.0</v>
      </c>
    </row>
    <row r="176">
      <c r="B176" s="14"/>
      <c r="C176" s="28"/>
      <c r="D176" s="28"/>
      <c r="E176" s="28"/>
      <c r="F176" s="28"/>
      <c r="G176" s="28"/>
      <c r="H176" s="28"/>
      <c r="S176" s="28"/>
      <c r="T176" s="28"/>
      <c r="U176" s="135"/>
      <c r="V176" s="135"/>
      <c r="W176" s="135"/>
      <c r="X176" s="135"/>
      <c r="Y176" s="135"/>
      <c r="Z176" s="135"/>
      <c r="AA176" s="136"/>
      <c r="AB176" s="113"/>
      <c r="AC176" s="118"/>
      <c r="AD176" s="113"/>
      <c r="AE176" s="113"/>
      <c r="AF176" s="113"/>
      <c r="AG176" s="113"/>
      <c r="AH176" s="119"/>
      <c r="AI176" s="119"/>
      <c r="AJ176" s="119"/>
      <c r="AK176" s="28"/>
      <c r="AL176" s="28"/>
      <c r="AM176" s="28"/>
      <c r="AN176" s="28"/>
      <c r="AO176" s="28"/>
      <c r="AP176" s="28"/>
      <c r="AQ176" s="28"/>
      <c r="AR176" s="28"/>
      <c r="AT176" s="113" t="s">
        <v>538</v>
      </c>
      <c r="AU176" s="117">
        <v>916.0</v>
      </c>
    </row>
    <row r="177">
      <c r="B177" s="14"/>
      <c r="C177" s="28"/>
      <c r="D177" s="28"/>
      <c r="E177" s="28"/>
      <c r="F177" s="28"/>
      <c r="G177" s="28"/>
      <c r="H177" s="28"/>
      <c r="S177" s="28"/>
      <c r="T177" s="28"/>
      <c r="U177" s="135"/>
      <c r="V177" s="135"/>
      <c r="W177" s="135"/>
      <c r="X177" s="135"/>
      <c r="Y177" s="135"/>
      <c r="Z177" s="135"/>
      <c r="AA177" s="136"/>
      <c r="AB177" s="113"/>
      <c r="AC177" s="118"/>
      <c r="AD177" s="113"/>
      <c r="AE177" s="113"/>
      <c r="AF177" s="113"/>
      <c r="AG177" s="113"/>
      <c r="AH177" s="119"/>
      <c r="AI177" s="119"/>
      <c r="AJ177" s="119"/>
      <c r="AK177" s="28"/>
      <c r="AL177" s="28"/>
      <c r="AM177" s="28"/>
      <c r="AN177" s="28"/>
      <c r="AO177" s="28"/>
      <c r="AP177" s="28"/>
      <c r="AQ177" s="28"/>
      <c r="AR177" s="28"/>
      <c r="AT177" s="113" t="s">
        <v>539</v>
      </c>
      <c r="AU177" s="119">
        <v>626.0</v>
      </c>
    </row>
    <row r="178">
      <c r="B178" s="14"/>
      <c r="C178" s="28"/>
      <c r="D178" s="28"/>
      <c r="E178" s="28"/>
      <c r="F178" s="28"/>
      <c r="G178" s="28"/>
      <c r="H178" s="28"/>
      <c r="S178" s="28"/>
      <c r="T178" s="28"/>
      <c r="U178" s="135"/>
      <c r="V178" s="135"/>
      <c r="W178" s="135"/>
      <c r="X178" s="135"/>
      <c r="Y178" s="135"/>
      <c r="Z178" s="135"/>
      <c r="AA178" s="136"/>
      <c r="AB178" s="113"/>
      <c r="AC178" s="118"/>
      <c r="AD178" s="113"/>
      <c r="AE178" s="113"/>
      <c r="AF178" s="113"/>
      <c r="AG178" s="113"/>
      <c r="AH178" s="119"/>
      <c r="AI178" s="117"/>
      <c r="AJ178" s="117"/>
      <c r="AK178" s="28"/>
      <c r="AL178" s="28"/>
      <c r="AM178" s="28"/>
      <c r="AN178" s="28"/>
      <c r="AO178" s="28"/>
      <c r="AP178" s="28"/>
      <c r="AQ178" s="28"/>
      <c r="AR178" s="28"/>
      <c r="AT178" s="113" t="s">
        <v>540</v>
      </c>
      <c r="AU178" s="119">
        <v>3.0</v>
      </c>
    </row>
    <row r="179">
      <c r="B179" s="14"/>
      <c r="C179" s="28"/>
      <c r="D179" s="28"/>
      <c r="E179" s="28"/>
      <c r="F179" s="28"/>
      <c r="G179" s="28"/>
      <c r="H179" s="28"/>
      <c r="S179" s="28"/>
      <c r="T179" s="28"/>
      <c r="U179" s="135"/>
      <c r="V179" s="135"/>
      <c r="W179" s="135"/>
      <c r="X179" s="135"/>
      <c r="Y179" s="135"/>
      <c r="Z179" s="135"/>
      <c r="AA179" s="136"/>
      <c r="AB179" s="113"/>
      <c r="AC179" s="118"/>
      <c r="AD179" s="113"/>
      <c r="AE179" s="113"/>
      <c r="AF179" s="113"/>
      <c r="AG179" s="113"/>
      <c r="AH179" s="119"/>
      <c r="AI179" s="117"/>
      <c r="AJ179" s="117"/>
      <c r="AK179" s="28"/>
      <c r="AL179" s="28"/>
      <c r="AM179" s="28"/>
      <c r="AN179" s="28"/>
      <c r="AO179" s="28"/>
      <c r="AP179" s="28"/>
      <c r="AQ179" s="28"/>
      <c r="AR179" s="28"/>
      <c r="AT179" s="113" t="s">
        <v>251</v>
      </c>
      <c r="AU179" s="117">
        <v>2206.0</v>
      </c>
    </row>
    <row r="180">
      <c r="B180" s="14"/>
      <c r="C180" s="28"/>
      <c r="D180" s="28"/>
      <c r="E180" s="28"/>
      <c r="F180" s="28"/>
      <c r="G180" s="28"/>
      <c r="H180" s="28"/>
      <c r="S180" s="28"/>
      <c r="T180" s="28"/>
      <c r="U180" s="135"/>
      <c r="V180" s="135"/>
      <c r="W180" s="135"/>
      <c r="X180" s="135"/>
      <c r="Y180" s="135"/>
      <c r="Z180" s="135"/>
      <c r="AA180" s="136"/>
      <c r="AB180" s="113"/>
      <c r="AC180" s="118"/>
      <c r="AD180" s="113"/>
      <c r="AE180" s="113"/>
      <c r="AF180" s="113"/>
      <c r="AG180" s="113"/>
      <c r="AH180" s="119"/>
      <c r="AI180" s="117"/>
      <c r="AJ180" s="117"/>
      <c r="AK180" s="28"/>
      <c r="AL180" s="28"/>
      <c r="AM180" s="28"/>
      <c r="AN180" s="28"/>
      <c r="AO180" s="28"/>
      <c r="AP180" s="28"/>
      <c r="AQ180" s="28"/>
      <c r="AR180" s="28"/>
      <c r="AT180" s="113" t="s">
        <v>253</v>
      </c>
      <c r="AU180" s="117">
        <v>3873.0</v>
      </c>
    </row>
    <row r="181">
      <c r="B181" s="14"/>
      <c r="C181" s="28"/>
      <c r="D181" s="28"/>
      <c r="E181" s="28"/>
      <c r="F181" s="28"/>
      <c r="G181" s="28"/>
      <c r="H181" s="28"/>
      <c r="S181" s="28"/>
      <c r="T181" s="28"/>
      <c r="U181" s="135"/>
      <c r="V181" s="135"/>
      <c r="W181" s="135"/>
      <c r="X181" s="135"/>
      <c r="Y181" s="135"/>
      <c r="Z181" s="135"/>
      <c r="AA181" s="136"/>
      <c r="AB181" s="113"/>
      <c r="AC181" s="118"/>
      <c r="AD181" s="113"/>
      <c r="AE181" s="113"/>
      <c r="AF181" s="113"/>
      <c r="AG181" s="113"/>
      <c r="AH181" s="117"/>
      <c r="AI181" s="117"/>
      <c r="AJ181" s="117"/>
      <c r="AK181" s="28"/>
      <c r="AL181" s="28"/>
      <c r="AM181" s="28"/>
      <c r="AN181" s="28"/>
      <c r="AO181" s="28"/>
      <c r="AP181" s="28"/>
      <c r="AQ181" s="28"/>
      <c r="AR181" s="28"/>
      <c r="AT181" s="113" t="s">
        <v>255</v>
      </c>
      <c r="AU181" s="117">
        <v>3086.0</v>
      </c>
    </row>
    <row r="182">
      <c r="B182" s="14"/>
      <c r="C182" s="28"/>
      <c r="D182" s="28"/>
      <c r="E182" s="28"/>
      <c r="F182" s="28"/>
      <c r="G182" s="28"/>
      <c r="H182" s="28"/>
      <c r="S182" s="28"/>
      <c r="T182" s="28"/>
      <c r="U182" s="135"/>
      <c r="V182" s="135"/>
      <c r="W182" s="135"/>
      <c r="X182" s="135"/>
      <c r="Y182" s="135"/>
      <c r="Z182" s="135"/>
      <c r="AA182" s="136"/>
      <c r="AB182" s="113"/>
      <c r="AC182" s="118"/>
      <c r="AD182" s="113"/>
      <c r="AE182" s="113"/>
      <c r="AF182" s="113"/>
      <c r="AG182" s="113"/>
      <c r="AH182" s="119"/>
      <c r="AI182" s="119"/>
      <c r="AJ182" s="119"/>
      <c r="AK182" s="28"/>
      <c r="AL182" s="28"/>
      <c r="AM182" s="28"/>
      <c r="AN182" s="28"/>
      <c r="AO182" s="28"/>
      <c r="AP182" s="28"/>
      <c r="AQ182" s="28"/>
      <c r="AR182" s="28"/>
      <c r="AT182" s="113" t="s">
        <v>541</v>
      </c>
      <c r="AU182" s="117">
        <v>8560.0</v>
      </c>
    </row>
    <row r="183">
      <c r="B183" s="14"/>
      <c r="C183" s="28"/>
      <c r="D183" s="28"/>
      <c r="E183" s="28"/>
      <c r="F183" s="28"/>
      <c r="G183" s="28"/>
      <c r="H183" s="28"/>
      <c r="S183" s="28"/>
      <c r="T183" s="28"/>
      <c r="U183" s="135"/>
      <c r="V183" s="135"/>
      <c r="W183" s="135"/>
      <c r="X183" s="135"/>
      <c r="Y183" s="135"/>
      <c r="Z183" s="135"/>
      <c r="AA183" s="136"/>
      <c r="AB183" s="113"/>
      <c r="AC183" s="118"/>
      <c r="AD183" s="113"/>
      <c r="AE183" s="113"/>
      <c r="AF183" s="113"/>
      <c r="AG183" s="113"/>
      <c r="AH183" s="119"/>
      <c r="AI183" s="117"/>
      <c r="AJ183" s="117"/>
      <c r="AK183" s="28"/>
      <c r="AL183" s="28"/>
      <c r="AM183" s="28"/>
      <c r="AN183" s="28"/>
      <c r="AO183" s="28"/>
      <c r="AP183" s="28"/>
      <c r="AQ183" s="28"/>
      <c r="AR183" s="28"/>
      <c r="AT183" s="113" t="s">
        <v>257</v>
      </c>
      <c r="AU183" s="117">
        <v>463.0</v>
      </c>
    </row>
    <row r="184">
      <c r="B184" s="14"/>
      <c r="C184" s="28"/>
      <c r="D184" s="28"/>
      <c r="E184" s="28"/>
      <c r="F184" s="28"/>
      <c r="G184" s="28"/>
      <c r="H184" s="28"/>
      <c r="S184" s="28"/>
      <c r="T184" s="28"/>
      <c r="U184" s="135"/>
      <c r="V184" s="135"/>
      <c r="W184" s="135"/>
      <c r="X184" s="135"/>
      <c r="Y184" s="135"/>
      <c r="Z184" s="135"/>
      <c r="AA184" s="136"/>
      <c r="AB184" s="113"/>
      <c r="AC184" s="118"/>
      <c r="AD184" s="113"/>
      <c r="AE184" s="113"/>
      <c r="AF184" s="113"/>
      <c r="AG184" s="113"/>
      <c r="AH184" s="119"/>
      <c r="AI184" s="119"/>
      <c r="AJ184" s="119"/>
      <c r="AK184" s="28"/>
      <c r="AL184" s="28"/>
      <c r="AM184" s="28"/>
      <c r="AN184" s="28"/>
      <c r="AO184" s="28"/>
      <c r="AP184" s="28"/>
      <c r="AQ184" s="28"/>
      <c r="AR184" s="28"/>
      <c r="AT184" s="113" t="s">
        <v>259</v>
      </c>
      <c r="AU184" s="117">
        <v>4623.0</v>
      </c>
    </row>
    <row r="185">
      <c r="B185" s="14"/>
      <c r="C185" s="28"/>
      <c r="D185" s="28"/>
      <c r="E185" s="28"/>
      <c r="F185" s="28"/>
      <c r="G185" s="28"/>
      <c r="H185" s="28"/>
      <c r="S185" s="28"/>
      <c r="T185" s="28"/>
      <c r="U185" s="135"/>
      <c r="V185" s="135"/>
      <c r="W185" s="135"/>
      <c r="X185" s="135"/>
      <c r="Y185" s="135"/>
      <c r="Z185" s="135"/>
      <c r="AA185" s="136"/>
      <c r="AB185" s="113"/>
      <c r="AC185" s="118"/>
      <c r="AD185" s="113"/>
      <c r="AE185" s="113"/>
      <c r="AF185" s="113"/>
      <c r="AG185" s="113"/>
      <c r="AH185" s="117"/>
      <c r="AI185" s="119"/>
      <c r="AJ185" s="117"/>
      <c r="AK185" s="28"/>
      <c r="AL185" s="28"/>
      <c r="AM185" s="28"/>
      <c r="AN185" s="28"/>
      <c r="AO185" s="28"/>
      <c r="AP185" s="28"/>
      <c r="AQ185" s="28"/>
      <c r="AR185" s="28"/>
      <c r="AT185" s="113" t="s">
        <v>261</v>
      </c>
      <c r="AU185" s="119">
        <v>3.0</v>
      </c>
    </row>
    <row r="186">
      <c r="B186" s="14"/>
      <c r="C186" s="28"/>
      <c r="D186" s="28"/>
      <c r="E186" s="28"/>
      <c r="F186" s="28"/>
      <c r="G186" s="28"/>
      <c r="H186" s="28"/>
      <c r="S186" s="28"/>
      <c r="T186" s="28"/>
      <c r="U186" s="135"/>
      <c r="V186" s="135"/>
      <c r="W186" s="135"/>
      <c r="X186" s="135"/>
      <c r="Y186" s="135"/>
      <c r="Z186" s="135"/>
      <c r="AA186" s="136"/>
      <c r="AB186" s="113"/>
      <c r="AC186" s="118"/>
      <c r="AD186" s="113"/>
      <c r="AE186" s="113"/>
      <c r="AF186" s="113"/>
      <c r="AG186" s="113"/>
      <c r="AH186" s="119"/>
      <c r="AI186" s="117"/>
      <c r="AJ186" s="117"/>
      <c r="AK186" s="28"/>
      <c r="AL186" s="28"/>
      <c r="AM186" s="28"/>
      <c r="AN186" s="28"/>
      <c r="AO186" s="28"/>
      <c r="AP186" s="28"/>
      <c r="AQ186" s="28"/>
      <c r="AR186" s="28"/>
      <c r="AT186" s="113" t="s">
        <v>542</v>
      </c>
      <c r="AU186" s="117">
        <v>2704.0</v>
      </c>
    </row>
    <row r="187">
      <c r="B187" s="14"/>
      <c r="C187" s="28"/>
      <c r="D187" s="28"/>
      <c r="E187" s="28"/>
      <c r="F187" s="28"/>
      <c r="G187" s="28"/>
      <c r="H187" s="28"/>
      <c r="S187" s="28"/>
      <c r="T187" s="28"/>
      <c r="U187" s="135"/>
      <c r="V187" s="135"/>
      <c r="W187" s="135"/>
      <c r="X187" s="135"/>
      <c r="Y187" s="135"/>
      <c r="Z187" s="135"/>
      <c r="AA187" s="136"/>
      <c r="AB187" s="113"/>
      <c r="AC187" s="118"/>
      <c r="AD187" s="113"/>
      <c r="AE187" s="113"/>
      <c r="AF187" s="113"/>
      <c r="AG187" s="113"/>
      <c r="AH187" s="119"/>
      <c r="AI187" s="117"/>
      <c r="AJ187" s="117"/>
      <c r="AK187" s="28"/>
      <c r="AL187" s="28"/>
      <c r="AM187" s="28"/>
      <c r="AN187" s="28"/>
      <c r="AO187" s="28"/>
      <c r="AP187" s="28"/>
      <c r="AQ187" s="28"/>
      <c r="AR187" s="28"/>
      <c r="AT187" s="113" t="s">
        <v>263</v>
      </c>
      <c r="AU187" s="117">
        <v>3822.0</v>
      </c>
    </row>
    <row r="188">
      <c r="B188" s="14"/>
      <c r="C188" s="28"/>
      <c r="D188" s="28"/>
      <c r="E188" s="28"/>
      <c r="F188" s="28"/>
      <c r="G188" s="28"/>
      <c r="H188" s="28"/>
      <c r="S188" s="28"/>
      <c r="T188" s="28"/>
      <c r="U188" s="135"/>
      <c r="V188" s="135"/>
      <c r="W188" s="135"/>
      <c r="X188" s="135"/>
      <c r="Y188" s="135"/>
      <c r="Z188" s="135"/>
      <c r="AA188" s="136"/>
      <c r="AB188" s="113"/>
      <c r="AC188" s="118"/>
      <c r="AD188" s="113"/>
      <c r="AE188" s="113"/>
      <c r="AF188" s="113"/>
      <c r="AG188" s="113"/>
      <c r="AH188" s="119"/>
      <c r="AI188" s="117"/>
      <c r="AJ188" s="117"/>
      <c r="AK188" s="28"/>
      <c r="AL188" s="28"/>
      <c r="AM188" s="28"/>
      <c r="AN188" s="28"/>
      <c r="AO188" s="28"/>
      <c r="AP188" s="28"/>
      <c r="AQ188" s="28"/>
      <c r="AR188" s="28"/>
      <c r="AT188" s="113" t="s">
        <v>265</v>
      </c>
      <c r="AU188" s="117">
        <v>1785.0</v>
      </c>
    </row>
    <row r="189">
      <c r="B189" s="14"/>
      <c r="C189" s="28"/>
      <c r="D189" s="28"/>
      <c r="E189" s="28"/>
      <c r="F189" s="28"/>
      <c r="G189" s="28"/>
      <c r="H189" s="28"/>
      <c r="S189" s="28"/>
      <c r="T189" s="28"/>
      <c r="U189" s="135"/>
      <c r="V189" s="135"/>
      <c r="W189" s="135"/>
      <c r="X189" s="135"/>
      <c r="Y189" s="135"/>
      <c r="Z189" s="135"/>
      <c r="AA189" s="136"/>
      <c r="AB189" s="113"/>
      <c r="AC189" s="118"/>
      <c r="AD189" s="113"/>
      <c r="AE189" s="113"/>
      <c r="AF189" s="113"/>
      <c r="AG189" s="113"/>
      <c r="AH189" s="119"/>
      <c r="AI189" s="119"/>
      <c r="AJ189" s="119"/>
      <c r="AK189" s="28"/>
      <c r="AL189" s="28"/>
      <c r="AM189" s="28"/>
      <c r="AN189" s="28"/>
      <c r="AO189" s="28"/>
      <c r="AP189" s="28"/>
      <c r="AQ189" s="28"/>
      <c r="AR189" s="28"/>
      <c r="AT189" s="113" t="s">
        <v>269</v>
      </c>
      <c r="AU189" s="117">
        <v>1055.0</v>
      </c>
    </row>
    <row r="190">
      <c r="B190" s="14"/>
      <c r="C190" s="28"/>
      <c r="D190" s="28"/>
      <c r="E190" s="28"/>
      <c r="F190" s="28"/>
      <c r="G190" s="28"/>
      <c r="H190" s="28"/>
      <c r="S190" s="28"/>
      <c r="T190" s="28"/>
      <c r="U190" s="135"/>
      <c r="V190" s="135"/>
      <c r="W190" s="135"/>
      <c r="X190" s="135"/>
      <c r="Y190" s="135"/>
      <c r="Z190" s="135"/>
      <c r="AA190" s="136"/>
      <c r="AB190" s="113"/>
      <c r="AC190" s="118"/>
      <c r="AD190" s="113"/>
      <c r="AE190" s="113"/>
      <c r="AF190" s="113"/>
      <c r="AG190" s="113"/>
      <c r="AH190" s="119"/>
      <c r="AI190" s="119"/>
      <c r="AJ190" s="119"/>
      <c r="AK190" s="28"/>
      <c r="AL190" s="28"/>
      <c r="AM190" s="28"/>
      <c r="AN190" s="28"/>
      <c r="AO190" s="28"/>
      <c r="AP190" s="28"/>
      <c r="AQ190" s="28"/>
      <c r="AR190" s="28"/>
      <c r="AT190" s="113" t="s">
        <v>273</v>
      </c>
      <c r="AU190" s="117">
        <v>1200.0</v>
      </c>
    </row>
    <row r="191">
      <c r="B191" s="14"/>
      <c r="C191" s="28"/>
      <c r="D191" s="28"/>
      <c r="E191" s="28"/>
      <c r="F191" s="28"/>
      <c r="G191" s="28"/>
      <c r="H191" s="28"/>
      <c r="S191" s="28"/>
      <c r="T191" s="28"/>
      <c r="U191" s="135"/>
      <c r="V191" s="135"/>
      <c r="W191" s="135"/>
      <c r="X191" s="135"/>
      <c r="Y191" s="135"/>
      <c r="Z191" s="135"/>
      <c r="AA191" s="136"/>
      <c r="AB191" s="113"/>
      <c r="AC191" s="118"/>
      <c r="AD191" s="113"/>
      <c r="AE191" s="113"/>
      <c r="AF191" s="113"/>
      <c r="AG191" s="113"/>
      <c r="AH191" s="119"/>
      <c r="AI191" s="117"/>
      <c r="AJ191" s="117"/>
      <c r="AK191" s="28"/>
      <c r="AL191" s="28"/>
      <c r="AM191" s="28"/>
      <c r="AN191" s="28"/>
      <c r="AO191" s="28"/>
      <c r="AP191" s="28"/>
      <c r="AQ191" s="28"/>
      <c r="AR191" s="28"/>
      <c r="AT191" s="113" t="s">
        <v>543</v>
      </c>
      <c r="AU191" s="119">
        <v>6.0</v>
      </c>
    </row>
    <row r="192">
      <c r="B192" s="14"/>
      <c r="C192" s="28"/>
      <c r="D192" s="28"/>
      <c r="E192" s="28"/>
      <c r="F192" s="28"/>
      <c r="G192" s="28"/>
      <c r="H192" s="28"/>
      <c r="S192" s="28"/>
      <c r="T192" s="28"/>
      <c r="U192" s="135"/>
      <c r="V192" s="135"/>
      <c r="W192" s="135"/>
      <c r="X192" s="135"/>
      <c r="Y192" s="135"/>
      <c r="Z192" s="135"/>
      <c r="AA192" s="136"/>
      <c r="AB192" s="113"/>
      <c r="AC192" s="118"/>
      <c r="AD192" s="113"/>
      <c r="AE192" s="113"/>
      <c r="AF192" s="113"/>
      <c r="AG192" s="113"/>
      <c r="AH192" s="119"/>
      <c r="AI192" s="119"/>
      <c r="AJ192" s="119"/>
      <c r="AK192" s="28"/>
      <c r="AL192" s="28"/>
      <c r="AM192" s="28"/>
      <c r="AN192" s="28"/>
      <c r="AO192" s="28"/>
      <c r="AP192" s="28"/>
      <c r="AQ192" s="28"/>
      <c r="AR192" s="28"/>
      <c r="AT192" s="113" t="s">
        <v>275</v>
      </c>
      <c r="AU192" s="117">
        <v>12.0</v>
      </c>
    </row>
    <row r="193">
      <c r="B193" s="14"/>
      <c r="C193" s="28"/>
      <c r="D193" s="28"/>
      <c r="E193" s="28"/>
      <c r="F193" s="28"/>
      <c r="G193" s="28"/>
      <c r="H193" s="28"/>
      <c r="S193" s="28"/>
      <c r="T193" s="28"/>
      <c r="U193" s="135"/>
      <c r="V193" s="135"/>
      <c r="W193" s="135"/>
      <c r="X193" s="135"/>
      <c r="Y193" s="135"/>
      <c r="Z193" s="135"/>
      <c r="AA193" s="136"/>
      <c r="AB193" s="113"/>
      <c r="AC193" s="118"/>
      <c r="AD193" s="113"/>
      <c r="AE193" s="113"/>
      <c r="AF193" s="113"/>
      <c r="AG193" s="113"/>
      <c r="AH193" s="119"/>
      <c r="AI193" s="119"/>
      <c r="AJ193" s="119"/>
      <c r="AK193" s="28"/>
      <c r="AL193" s="28"/>
      <c r="AM193" s="28"/>
      <c r="AN193" s="28"/>
      <c r="AO193" s="28"/>
      <c r="AP193" s="28"/>
      <c r="AQ193" s="28"/>
      <c r="AR193" s="28"/>
      <c r="AT193" s="113" t="s">
        <v>544</v>
      </c>
      <c r="AU193" s="119">
        <v>0.0</v>
      </c>
    </row>
    <row r="194">
      <c r="B194" s="14"/>
      <c r="C194" s="28"/>
      <c r="D194" s="28"/>
      <c r="E194" s="28"/>
      <c r="F194" s="28"/>
      <c r="G194" s="28"/>
      <c r="H194" s="28"/>
      <c r="S194" s="28"/>
      <c r="T194" s="28"/>
      <c r="U194" s="135"/>
      <c r="V194" s="135"/>
      <c r="W194" s="135"/>
      <c r="X194" s="135"/>
      <c r="Y194" s="135"/>
      <c r="Z194" s="135"/>
      <c r="AA194" s="136"/>
      <c r="AB194" s="113"/>
      <c r="AC194" s="118"/>
      <c r="AD194" s="113"/>
      <c r="AE194" s="113"/>
      <c r="AF194" s="113"/>
      <c r="AG194" s="113"/>
      <c r="AH194" s="119"/>
      <c r="AI194" s="117"/>
      <c r="AJ194" s="117"/>
      <c r="AK194" s="28"/>
      <c r="AL194" s="28"/>
      <c r="AM194" s="28"/>
      <c r="AN194" s="28"/>
      <c r="AO194" s="28"/>
      <c r="AP194" s="28"/>
      <c r="AQ194" s="28"/>
      <c r="AR194" s="28"/>
      <c r="AT194" s="113" t="s">
        <v>277</v>
      </c>
      <c r="AU194" s="119">
        <v>3.0</v>
      </c>
    </row>
    <row r="195">
      <c r="B195" s="14"/>
      <c r="C195" s="28"/>
      <c r="D195" s="28"/>
      <c r="E195" s="28"/>
      <c r="F195" s="28"/>
      <c r="G195" s="28"/>
      <c r="H195" s="28"/>
      <c r="S195" s="28"/>
      <c r="T195" s="28"/>
      <c r="U195" s="135"/>
      <c r="V195" s="135"/>
      <c r="W195" s="135"/>
      <c r="X195" s="135"/>
      <c r="Y195" s="135"/>
      <c r="Z195" s="135"/>
      <c r="AA195" s="136"/>
      <c r="AB195" s="113"/>
      <c r="AC195" s="118"/>
      <c r="AD195" s="113"/>
      <c r="AE195" s="113"/>
      <c r="AF195" s="113"/>
      <c r="AG195" s="113"/>
      <c r="AH195" s="119"/>
      <c r="AI195" s="117"/>
      <c r="AJ195" s="117"/>
      <c r="AK195" s="28"/>
      <c r="AL195" s="28"/>
      <c r="AM195" s="28"/>
      <c r="AN195" s="28"/>
      <c r="AO195" s="28"/>
      <c r="AP195" s="28"/>
      <c r="AQ195" s="28"/>
      <c r="AR195" s="28"/>
      <c r="AT195" s="113" t="s">
        <v>279</v>
      </c>
      <c r="AU195" s="117">
        <v>1407.0</v>
      </c>
    </row>
    <row r="196">
      <c r="B196" s="14"/>
      <c r="C196" s="28"/>
      <c r="D196" s="28"/>
      <c r="E196" s="28"/>
      <c r="F196" s="28"/>
      <c r="G196" s="28"/>
      <c r="H196" s="28"/>
      <c r="S196" s="28"/>
      <c r="T196" s="28"/>
      <c r="U196" s="135"/>
      <c r="V196" s="135"/>
      <c r="W196" s="135"/>
      <c r="X196" s="135"/>
      <c r="Y196" s="135"/>
      <c r="Z196" s="135"/>
      <c r="AA196" s="136"/>
      <c r="AB196" s="113"/>
      <c r="AC196" s="118"/>
      <c r="AD196" s="113"/>
      <c r="AE196" s="113"/>
      <c r="AF196" s="113"/>
      <c r="AG196" s="113"/>
      <c r="AH196" s="119"/>
      <c r="AI196" s="117"/>
      <c r="AJ196" s="117"/>
      <c r="AK196" s="28"/>
      <c r="AL196" s="28"/>
      <c r="AM196" s="28"/>
      <c r="AN196" s="28"/>
      <c r="AO196" s="28"/>
      <c r="AP196" s="28"/>
      <c r="AQ196" s="28"/>
      <c r="AR196" s="28"/>
      <c r="AT196" s="113" t="s">
        <v>281</v>
      </c>
      <c r="AU196" s="117">
        <v>22960.0</v>
      </c>
    </row>
    <row r="197">
      <c r="B197" s="14"/>
      <c r="C197" s="28"/>
      <c r="D197" s="28"/>
      <c r="E197" s="28"/>
      <c r="F197" s="28"/>
      <c r="G197" s="28"/>
      <c r="H197" s="28"/>
      <c r="S197" s="28"/>
      <c r="T197" s="28"/>
      <c r="U197" s="135"/>
      <c r="V197" s="135"/>
      <c r="W197" s="135"/>
      <c r="X197" s="135"/>
      <c r="Y197" s="135"/>
      <c r="Z197" s="135"/>
      <c r="AA197" s="136"/>
      <c r="AB197" s="113"/>
      <c r="AC197" s="118"/>
      <c r="AD197" s="113"/>
      <c r="AE197" s="113"/>
      <c r="AF197" s="113"/>
      <c r="AG197" s="113"/>
      <c r="AH197" s="119"/>
      <c r="AI197" s="117"/>
      <c r="AJ197" s="117"/>
      <c r="AK197" s="28"/>
      <c r="AL197" s="28"/>
      <c r="AM197" s="28"/>
      <c r="AN197" s="28"/>
      <c r="AO197" s="28"/>
      <c r="AP197" s="28"/>
      <c r="AQ197" s="28"/>
      <c r="AR197" s="28"/>
      <c r="AT197" s="113" t="s">
        <v>283</v>
      </c>
      <c r="AU197" s="117">
        <v>1900.0</v>
      </c>
    </row>
    <row r="198">
      <c r="B198" s="14"/>
      <c r="C198" s="28"/>
      <c r="D198" s="28"/>
      <c r="E198" s="28"/>
      <c r="F198" s="28"/>
      <c r="G198" s="28"/>
      <c r="H198" s="28"/>
      <c r="S198" s="28"/>
      <c r="T198" s="28"/>
      <c r="U198" s="135"/>
      <c r="V198" s="135"/>
      <c r="W198" s="135"/>
      <c r="X198" s="135"/>
      <c r="Y198" s="135"/>
      <c r="Z198" s="135"/>
      <c r="AA198" s="136"/>
      <c r="AB198" s="113"/>
      <c r="AC198" s="118"/>
      <c r="AD198" s="113"/>
      <c r="AE198" s="113"/>
      <c r="AF198" s="113"/>
      <c r="AG198" s="113"/>
      <c r="AH198" s="119"/>
      <c r="AI198" s="117"/>
      <c r="AJ198" s="117"/>
      <c r="AK198" s="28"/>
      <c r="AL198" s="28"/>
      <c r="AM198" s="28"/>
      <c r="AN198" s="28"/>
      <c r="AO198" s="28"/>
      <c r="AP198" s="28"/>
      <c r="AQ198" s="28"/>
      <c r="AR198" s="28"/>
      <c r="AT198" s="113" t="s">
        <v>285</v>
      </c>
      <c r="AU198" s="117">
        <v>1725.0</v>
      </c>
    </row>
    <row r="199">
      <c r="B199" s="14"/>
      <c r="C199" s="28"/>
      <c r="D199" s="28"/>
      <c r="E199" s="28"/>
      <c r="F199" s="28"/>
      <c r="G199" s="28"/>
      <c r="H199" s="28"/>
      <c r="S199" s="28"/>
      <c r="T199" s="28"/>
      <c r="U199" s="135"/>
      <c r="V199" s="135"/>
      <c r="W199" s="135"/>
      <c r="X199" s="135"/>
      <c r="Y199" s="135"/>
      <c r="Z199" s="135"/>
      <c r="AA199" s="136"/>
      <c r="AB199" s="113"/>
      <c r="AC199" s="118"/>
      <c r="AD199" s="113"/>
      <c r="AE199" s="113"/>
      <c r="AF199" s="113"/>
      <c r="AG199" s="113"/>
      <c r="AH199" s="119"/>
      <c r="AI199" s="119"/>
      <c r="AJ199" s="119"/>
      <c r="AK199" s="28"/>
      <c r="AL199" s="28"/>
      <c r="AM199" s="28"/>
      <c r="AN199" s="28"/>
      <c r="AO199" s="28"/>
      <c r="AP199" s="28"/>
      <c r="AQ199" s="28"/>
      <c r="AR199" s="28"/>
      <c r="AT199" s="113" t="s">
        <v>287</v>
      </c>
      <c r="AU199" s="117">
        <v>9663.0</v>
      </c>
    </row>
    <row r="200">
      <c r="B200" s="14"/>
      <c r="C200" s="28"/>
      <c r="D200" s="28"/>
      <c r="E200" s="28"/>
      <c r="F200" s="28"/>
      <c r="G200" s="28"/>
      <c r="H200" s="28"/>
      <c r="S200" s="28"/>
      <c r="T200" s="28"/>
      <c r="U200" s="135"/>
      <c r="V200" s="135"/>
      <c r="W200" s="135"/>
      <c r="X200" s="135"/>
      <c r="Y200" s="135"/>
      <c r="Z200" s="135"/>
      <c r="AA200" s="136"/>
      <c r="AB200" s="113"/>
      <c r="AC200" s="118"/>
      <c r="AD200" s="113"/>
      <c r="AE200" s="113"/>
      <c r="AF200" s="113"/>
      <c r="AG200" s="113"/>
      <c r="AH200" s="117"/>
      <c r="AI200" s="117"/>
      <c r="AJ200" s="117"/>
      <c r="AK200" s="28"/>
      <c r="AL200" s="28"/>
      <c r="AM200" s="28"/>
      <c r="AN200" s="28"/>
      <c r="AO200" s="28"/>
      <c r="AP200" s="28"/>
      <c r="AQ200" s="28"/>
      <c r="AR200" s="28"/>
      <c r="AT200" s="113" t="s">
        <v>289</v>
      </c>
      <c r="AU200" s="119">
        <v>163.0</v>
      </c>
    </row>
    <row r="201">
      <c r="B201" s="14"/>
      <c r="C201" s="28"/>
      <c r="D201" s="28"/>
      <c r="E201" s="28"/>
      <c r="F201" s="28"/>
      <c r="G201" s="28"/>
      <c r="H201" s="28"/>
      <c r="S201" s="28"/>
      <c r="T201" s="28"/>
      <c r="U201" s="135"/>
      <c r="V201" s="135"/>
      <c r="W201" s="135"/>
      <c r="X201" s="135"/>
      <c r="Y201" s="135"/>
      <c r="Z201" s="135"/>
      <c r="AA201" s="136"/>
      <c r="AB201" s="113"/>
      <c r="AC201" s="118"/>
      <c r="AD201" s="113"/>
      <c r="AE201" s="113"/>
      <c r="AF201" s="113"/>
      <c r="AG201" s="113"/>
      <c r="AH201" s="119"/>
      <c r="AI201" s="117"/>
      <c r="AJ201" s="117"/>
      <c r="AK201" s="28"/>
      <c r="AL201" s="28"/>
      <c r="AM201" s="28"/>
      <c r="AN201" s="28"/>
      <c r="AO201" s="28"/>
      <c r="AP201" s="28"/>
      <c r="AQ201" s="28"/>
      <c r="AR201" s="28"/>
      <c r="AT201" s="113" t="s">
        <v>545</v>
      </c>
      <c r="AU201" s="117">
        <v>15540.0</v>
      </c>
    </row>
    <row r="202">
      <c r="B202" s="14"/>
      <c r="C202" s="28"/>
      <c r="D202" s="28"/>
      <c r="E202" s="28"/>
      <c r="F202" s="28"/>
      <c r="G202" s="28"/>
      <c r="H202" s="28"/>
      <c r="S202" s="28"/>
      <c r="T202" s="28"/>
      <c r="U202" s="135"/>
      <c r="V202" s="135"/>
      <c r="W202" s="135"/>
      <c r="X202" s="135"/>
      <c r="Y202" s="135"/>
      <c r="Z202" s="135"/>
      <c r="AA202" s="136"/>
      <c r="AB202" s="113"/>
      <c r="AC202" s="118"/>
      <c r="AD202" s="113"/>
      <c r="AE202" s="113"/>
      <c r="AF202" s="113"/>
      <c r="AG202" s="113"/>
      <c r="AH202" s="117"/>
      <c r="AI202" s="117"/>
      <c r="AJ202" s="117"/>
      <c r="AK202" s="28"/>
      <c r="AL202" s="28"/>
      <c r="AM202" s="28"/>
      <c r="AN202" s="28"/>
      <c r="AO202" s="28"/>
      <c r="AP202" s="28"/>
      <c r="AQ202" s="28"/>
      <c r="AR202" s="28"/>
      <c r="AT202" s="113" t="s">
        <v>271</v>
      </c>
      <c r="AU202" s="117">
        <v>2888.0</v>
      </c>
    </row>
    <row r="203">
      <c r="B203" s="14"/>
      <c r="C203" s="28"/>
      <c r="D203" s="28"/>
      <c r="E203" s="28"/>
      <c r="F203" s="28"/>
      <c r="G203" s="28"/>
      <c r="H203" s="28"/>
      <c r="S203" s="28"/>
      <c r="T203" s="28"/>
      <c r="U203" s="135"/>
      <c r="V203" s="135"/>
      <c r="W203" s="135"/>
      <c r="X203" s="135"/>
      <c r="Y203" s="135"/>
      <c r="Z203" s="135"/>
      <c r="AA203" s="136"/>
      <c r="AB203" s="113"/>
      <c r="AC203" s="118"/>
      <c r="AD203" s="113"/>
      <c r="AE203" s="113"/>
      <c r="AF203" s="113"/>
      <c r="AG203" s="113"/>
      <c r="AH203" s="119"/>
      <c r="AI203" s="119"/>
      <c r="AJ203" s="119"/>
      <c r="AK203" s="28"/>
      <c r="AL203" s="28"/>
      <c r="AM203" s="28"/>
      <c r="AN203" s="28"/>
      <c r="AO203" s="28"/>
      <c r="AP203" s="28"/>
      <c r="AQ203" s="28"/>
      <c r="AR203" s="28"/>
      <c r="AT203" s="113" t="s">
        <v>291</v>
      </c>
      <c r="AU203" s="117">
        <v>99109.0</v>
      </c>
    </row>
    <row r="204">
      <c r="B204" s="14"/>
      <c r="C204" s="28"/>
      <c r="D204" s="28"/>
      <c r="E204" s="28"/>
      <c r="F204" s="28"/>
      <c r="G204" s="28"/>
      <c r="H204" s="28"/>
      <c r="S204" s="28"/>
      <c r="T204" s="28"/>
      <c r="U204" s="135"/>
      <c r="V204" s="135"/>
      <c r="W204" s="135"/>
      <c r="X204" s="135"/>
      <c r="Y204" s="135"/>
      <c r="Z204" s="135"/>
      <c r="AA204" s="136"/>
      <c r="AB204" s="113"/>
      <c r="AC204" s="118"/>
      <c r="AD204" s="113"/>
      <c r="AE204" s="113"/>
      <c r="AF204" s="113"/>
      <c r="AG204" s="113"/>
      <c r="AH204" s="119"/>
      <c r="AI204" s="117"/>
      <c r="AJ204" s="117"/>
      <c r="AK204" s="28"/>
      <c r="AL204" s="28"/>
      <c r="AM204" s="28"/>
      <c r="AN204" s="28"/>
      <c r="AO204" s="28"/>
      <c r="AP204" s="28"/>
      <c r="AQ204" s="28"/>
      <c r="AR204" s="28"/>
      <c r="AT204" s="113" t="s">
        <v>546</v>
      </c>
      <c r="AU204" s="119">
        <v>0.0</v>
      </c>
    </row>
    <row r="205">
      <c r="B205" s="14"/>
      <c r="C205" s="28"/>
      <c r="D205" s="28"/>
      <c r="E205" s="28"/>
      <c r="F205" s="28"/>
      <c r="G205" s="28"/>
      <c r="H205" s="28"/>
      <c r="S205" s="28"/>
      <c r="T205" s="28"/>
      <c r="U205" s="135"/>
      <c r="V205" s="135"/>
      <c r="W205" s="135"/>
      <c r="X205" s="135"/>
      <c r="Y205" s="135"/>
      <c r="Z205" s="135"/>
      <c r="AA205" s="136"/>
      <c r="AB205" s="113"/>
      <c r="AC205" s="118"/>
      <c r="AD205" s="113"/>
      <c r="AE205" s="113"/>
      <c r="AF205" s="113"/>
      <c r="AG205" s="113"/>
      <c r="AH205" s="119"/>
      <c r="AI205" s="117"/>
      <c r="AJ205" s="117"/>
      <c r="AK205" s="28"/>
      <c r="AL205" s="28"/>
      <c r="AM205" s="28"/>
      <c r="AN205" s="28"/>
      <c r="AO205" s="28"/>
      <c r="AP205" s="28"/>
      <c r="AQ205" s="28"/>
      <c r="AR205" s="28"/>
      <c r="AT205" s="113" t="s">
        <v>293</v>
      </c>
      <c r="AU205" s="117">
        <v>2168.0</v>
      </c>
    </row>
    <row r="206">
      <c r="B206" s="14"/>
      <c r="C206" s="28"/>
      <c r="D206" s="28"/>
      <c r="E206" s="28"/>
      <c r="F206" s="28"/>
      <c r="G206" s="28"/>
      <c r="H206" s="28"/>
      <c r="S206" s="28"/>
      <c r="T206" s="28"/>
      <c r="U206" s="135"/>
      <c r="V206" s="135"/>
      <c r="W206" s="135"/>
      <c r="X206" s="135"/>
      <c r="Y206" s="135"/>
      <c r="Z206" s="135"/>
      <c r="AA206" s="136"/>
      <c r="AB206" s="113"/>
      <c r="AC206" s="118"/>
      <c r="AD206" s="113"/>
      <c r="AE206" s="113"/>
      <c r="AF206" s="113"/>
      <c r="AG206" s="113"/>
      <c r="AH206" s="119"/>
      <c r="AI206" s="119"/>
      <c r="AJ206" s="119"/>
      <c r="AK206" s="28"/>
      <c r="AL206" s="28"/>
      <c r="AM206" s="28"/>
      <c r="AN206" s="28"/>
      <c r="AO206" s="28"/>
      <c r="AP206" s="28"/>
      <c r="AQ206" s="28"/>
      <c r="AR206" s="28"/>
      <c r="AT206" s="113" t="s">
        <v>295</v>
      </c>
      <c r="AU206" s="117">
        <v>10662.0</v>
      </c>
    </row>
    <row r="207">
      <c r="B207" s="14"/>
      <c r="C207" s="28"/>
      <c r="D207" s="28"/>
      <c r="E207" s="28"/>
      <c r="F207" s="28"/>
      <c r="G207" s="28"/>
      <c r="H207" s="28"/>
      <c r="S207" s="28"/>
      <c r="T207" s="28"/>
      <c r="U207" s="135"/>
      <c r="V207" s="135"/>
      <c r="W207" s="135"/>
      <c r="X207" s="135"/>
      <c r="Y207" s="135"/>
      <c r="Z207" s="135"/>
      <c r="AA207" s="136"/>
      <c r="AB207" s="113"/>
      <c r="AC207" s="118"/>
      <c r="AD207" s="113"/>
      <c r="AE207" s="113"/>
      <c r="AF207" s="113"/>
      <c r="AG207" s="113"/>
      <c r="AH207" s="119"/>
      <c r="AI207" s="117"/>
      <c r="AJ207" s="117"/>
      <c r="AK207" s="28"/>
      <c r="AL207" s="28"/>
      <c r="AM207" s="28"/>
      <c r="AN207" s="28"/>
      <c r="AO207" s="28"/>
      <c r="AP207" s="28"/>
      <c r="AQ207" s="28"/>
      <c r="AR207" s="28"/>
      <c r="AT207" s="113" t="s">
        <v>547</v>
      </c>
      <c r="AU207" s="119">
        <v>2.0</v>
      </c>
    </row>
    <row r="208">
      <c r="B208" s="14"/>
      <c r="C208" s="28"/>
      <c r="D208" s="28"/>
      <c r="E208" s="28"/>
      <c r="F208" s="28"/>
      <c r="G208" s="28"/>
      <c r="H208" s="28"/>
      <c r="S208" s="28"/>
      <c r="T208" s="28"/>
      <c r="U208" s="135"/>
      <c r="V208" s="135"/>
      <c r="W208" s="135"/>
      <c r="X208" s="135"/>
      <c r="Y208" s="135"/>
      <c r="Z208" s="135"/>
      <c r="AA208" s="136"/>
      <c r="AB208" s="113"/>
      <c r="AC208" s="118"/>
      <c r="AD208" s="113"/>
      <c r="AE208" s="113"/>
      <c r="AF208" s="113"/>
      <c r="AG208" s="113"/>
      <c r="AH208" s="119"/>
      <c r="AI208" s="119"/>
      <c r="AJ208" s="119"/>
      <c r="AK208" s="28"/>
      <c r="AL208" s="28"/>
      <c r="AM208" s="28"/>
      <c r="AN208" s="28"/>
      <c r="AO208" s="28"/>
      <c r="AP208" s="28"/>
      <c r="AQ208" s="28"/>
      <c r="AR208" s="28"/>
      <c r="AT208" s="113" t="s">
        <v>297</v>
      </c>
      <c r="AU208" s="117">
        <v>2066.0</v>
      </c>
    </row>
    <row r="209">
      <c r="B209" s="14"/>
      <c r="C209" s="28"/>
      <c r="D209" s="28"/>
      <c r="E209" s="28"/>
      <c r="F209" s="28"/>
      <c r="G209" s="28"/>
      <c r="H209" s="28"/>
      <c r="S209" s="28"/>
      <c r="T209" s="28"/>
      <c r="U209" s="135"/>
      <c r="V209" s="135"/>
      <c r="W209" s="135"/>
      <c r="X209" s="135"/>
      <c r="Y209" s="135"/>
      <c r="Z209" s="135"/>
      <c r="AA209" s="136"/>
      <c r="AB209" s="113"/>
      <c r="AC209" s="118"/>
      <c r="AD209" s="113"/>
      <c r="AE209" s="113"/>
      <c r="AF209" s="113"/>
      <c r="AG209" s="113"/>
      <c r="AH209" s="119"/>
      <c r="AI209" s="117"/>
      <c r="AJ209" s="117"/>
      <c r="AK209" s="28"/>
      <c r="AL209" s="28"/>
      <c r="AM209" s="28"/>
      <c r="AN209" s="28"/>
      <c r="AO209" s="28"/>
      <c r="AP209" s="28"/>
      <c r="AQ209" s="28"/>
      <c r="AR209" s="28"/>
      <c r="AT209" s="113" t="s">
        <v>299</v>
      </c>
      <c r="AU209" s="117">
        <v>1013.0</v>
      </c>
    </row>
    <row r="210">
      <c r="B210" s="14"/>
      <c r="C210" s="28"/>
      <c r="D210" s="28"/>
      <c r="E210" s="28"/>
      <c r="F210" s="28"/>
      <c r="G210" s="28"/>
      <c r="H210" s="28"/>
      <c r="S210" s="28"/>
      <c r="T210" s="28"/>
      <c r="U210" s="135"/>
      <c r="V210" s="135"/>
      <c r="W210" s="135"/>
      <c r="X210" s="135"/>
      <c r="Y210" s="135"/>
      <c r="Z210" s="135"/>
      <c r="AA210" s="136"/>
      <c r="AB210" s="113"/>
      <c r="AC210" s="118"/>
      <c r="AD210" s="113"/>
      <c r="AE210" s="113"/>
      <c r="AF210" s="113"/>
      <c r="AG210" s="113"/>
      <c r="AH210" s="119"/>
      <c r="AI210" s="117"/>
      <c r="AJ210" s="117"/>
      <c r="AK210" s="28"/>
      <c r="AL210" s="28"/>
      <c r="AM210" s="28"/>
      <c r="AN210" s="28"/>
      <c r="AO210" s="28"/>
      <c r="AP210" s="28"/>
      <c r="AQ210" s="28"/>
      <c r="AR210" s="28"/>
      <c r="AT210" s="113" t="s">
        <v>548</v>
      </c>
      <c r="AU210" s="119">
        <v>0.0</v>
      </c>
    </row>
    <row r="211">
      <c r="B211" s="14"/>
      <c r="C211" s="28"/>
      <c r="D211" s="28"/>
      <c r="E211" s="28"/>
      <c r="F211" s="28"/>
      <c r="G211" s="28"/>
      <c r="H211" s="28"/>
      <c r="S211" s="28"/>
      <c r="T211" s="28"/>
      <c r="U211" s="135"/>
      <c r="V211" s="135"/>
      <c r="W211" s="135"/>
      <c r="X211" s="135"/>
      <c r="Y211" s="135"/>
      <c r="Z211" s="135"/>
      <c r="AA211" s="136"/>
      <c r="AB211" s="113"/>
      <c r="AC211" s="118"/>
      <c r="AD211" s="113"/>
      <c r="AE211" s="113"/>
      <c r="AF211" s="113"/>
      <c r="AG211" s="113"/>
      <c r="AH211" s="119"/>
      <c r="AI211" s="117"/>
      <c r="AJ211" s="117"/>
      <c r="AK211" s="28"/>
      <c r="AL211" s="28"/>
      <c r="AM211" s="28"/>
      <c r="AN211" s="28"/>
      <c r="AO211" s="28"/>
      <c r="AP211" s="28"/>
      <c r="AQ211" s="28"/>
      <c r="AR211" s="28"/>
      <c r="AT211" s="113" t="s">
        <v>301</v>
      </c>
      <c r="AU211" s="117">
        <v>370.0</v>
      </c>
    </row>
    <row r="212">
      <c r="B212" s="14"/>
      <c r="C212" s="28"/>
      <c r="D212" s="28"/>
      <c r="E212" s="28"/>
      <c r="F212" s="28"/>
      <c r="G212" s="28"/>
      <c r="H212" s="28"/>
      <c r="S212" s="28"/>
      <c r="T212" s="28"/>
      <c r="U212" s="135"/>
      <c r="V212" s="135"/>
      <c r="W212" s="135"/>
      <c r="X212" s="135"/>
      <c r="Y212" s="135"/>
      <c r="Z212" s="135"/>
      <c r="AA212" s="136"/>
      <c r="AB212" s="113"/>
      <c r="AC212" s="118"/>
      <c r="AD212" s="113"/>
      <c r="AE212" s="113"/>
      <c r="AF212" s="113"/>
      <c r="AG212" s="113"/>
      <c r="AH212" s="119"/>
      <c r="AI212" s="117"/>
      <c r="AJ212" s="117"/>
      <c r="AK212" s="28"/>
      <c r="AL212" s="28"/>
      <c r="AM212" s="28"/>
      <c r="AN212" s="28"/>
      <c r="AO212" s="28"/>
      <c r="AP212" s="28"/>
      <c r="AQ212" s="28"/>
      <c r="AR212" s="28"/>
      <c r="AT212" s="113" t="s">
        <v>303</v>
      </c>
      <c r="AU212" s="117">
        <v>386.0</v>
      </c>
    </row>
    <row r="213">
      <c r="B213" s="14"/>
      <c r="C213" s="28"/>
      <c r="D213" s="28"/>
      <c r="E213" s="28"/>
      <c r="F213" s="28"/>
      <c r="G213" s="28"/>
      <c r="H213" s="28"/>
      <c r="S213" s="28"/>
      <c r="T213" s="28"/>
      <c r="U213" s="135"/>
      <c r="V213" s="135"/>
      <c r="W213" s="135"/>
      <c r="X213" s="135"/>
      <c r="Y213" s="135"/>
      <c r="Z213" s="135"/>
      <c r="AA213" s="136"/>
      <c r="AB213" s="113"/>
      <c r="AC213" s="118"/>
      <c r="AD213" s="113"/>
      <c r="AE213" s="113"/>
      <c r="AF213" s="113"/>
      <c r="AG213" s="113"/>
      <c r="AH213" s="119"/>
      <c r="AI213" s="117"/>
      <c r="AJ213" s="117"/>
      <c r="AK213" s="28"/>
      <c r="AL213" s="28"/>
      <c r="AM213" s="28"/>
      <c r="AN213" s="28"/>
      <c r="AO213" s="28"/>
      <c r="AP213" s="28"/>
      <c r="AQ213" s="28"/>
      <c r="AR213" s="28"/>
      <c r="AT213" s="113" t="s">
        <v>305</v>
      </c>
      <c r="AU213" s="117">
        <v>427.0</v>
      </c>
    </row>
    <row r="214">
      <c r="B214" s="14"/>
      <c r="C214" s="28"/>
      <c r="D214" s="28"/>
      <c r="E214" s="28"/>
      <c r="F214" s="28"/>
      <c r="G214" s="28"/>
      <c r="H214" s="28"/>
      <c r="S214" s="28"/>
      <c r="T214" s="28"/>
      <c r="U214" s="139"/>
      <c r="V214" s="139"/>
      <c r="W214" s="139"/>
      <c r="X214" s="139"/>
      <c r="Y214" s="139"/>
      <c r="Z214" s="139"/>
      <c r="AA214" s="140"/>
      <c r="AB214" s="102"/>
      <c r="AC214" s="102"/>
      <c r="AD214" s="102"/>
      <c r="AE214" s="102"/>
      <c r="AF214" s="102"/>
      <c r="AG214" s="102"/>
      <c r="AH214" s="102"/>
      <c r="AI214" s="102"/>
      <c r="AJ214" s="102"/>
      <c r="AK214" s="28"/>
      <c r="AL214" s="28"/>
      <c r="AM214" s="28"/>
      <c r="AN214" s="28"/>
      <c r="AO214" s="28"/>
      <c r="AP214" s="28"/>
      <c r="AQ214" s="28"/>
      <c r="AR214" s="28"/>
      <c r="AT214" s="113" t="s">
        <v>549</v>
      </c>
      <c r="AU214" s="117">
        <v>158297.0</v>
      </c>
    </row>
    <row r="215">
      <c r="B215" s="14"/>
      <c r="C215" s="28"/>
      <c r="D215" s="28"/>
      <c r="E215" s="28"/>
      <c r="F215" s="28"/>
      <c r="G215" s="28"/>
      <c r="H215" s="28"/>
      <c r="S215" s="28"/>
      <c r="T215" s="28"/>
      <c r="U215" s="141"/>
      <c r="V215" s="141"/>
      <c r="W215" s="141"/>
      <c r="X215" s="141"/>
      <c r="Y215" s="141"/>
      <c r="Z215" s="141"/>
      <c r="AA215" s="142"/>
      <c r="AB215" s="143"/>
      <c r="AC215" s="144"/>
      <c r="AD215" s="143"/>
      <c r="AE215" s="143"/>
      <c r="AF215" s="143"/>
      <c r="AG215" s="143"/>
      <c r="AH215" s="117"/>
      <c r="AI215" s="117"/>
      <c r="AJ215" s="117"/>
      <c r="AK215" s="28"/>
      <c r="AL215" s="28"/>
      <c r="AM215" s="28"/>
      <c r="AN215" s="28"/>
      <c r="AO215" s="28"/>
      <c r="AP215" s="28"/>
      <c r="AQ215" s="28"/>
      <c r="AR215" s="28"/>
      <c r="AT215" s="102"/>
      <c r="AU215" s="102"/>
    </row>
    <row r="216">
      <c r="B216" s="14"/>
      <c r="C216" s="28"/>
      <c r="D216" s="28"/>
      <c r="E216" s="28"/>
      <c r="F216" s="28"/>
      <c r="G216" s="28"/>
      <c r="H216" s="28"/>
      <c r="S216" s="28"/>
      <c r="T216" s="28"/>
      <c r="U216" s="139"/>
      <c r="V216" s="139"/>
      <c r="W216" s="139"/>
      <c r="X216" s="139"/>
      <c r="Y216" s="139"/>
      <c r="Z216" s="139"/>
      <c r="AA216" s="140"/>
      <c r="AB216" s="102"/>
      <c r="AC216" s="102"/>
      <c r="AD216" s="102"/>
      <c r="AE216" s="102"/>
      <c r="AF216" s="102"/>
      <c r="AG216" s="102"/>
      <c r="AH216" s="102"/>
      <c r="AI216" s="102"/>
      <c r="AJ216" s="102"/>
      <c r="AK216" s="28"/>
      <c r="AL216" s="28"/>
      <c r="AM216" s="28"/>
      <c r="AN216" s="28"/>
      <c r="AO216" s="28"/>
      <c r="AP216" s="28"/>
      <c r="AQ216" s="28"/>
      <c r="AR216" s="28"/>
      <c r="AT216" s="143" t="s">
        <v>121</v>
      </c>
      <c r="AU216" s="117">
        <v>173837.0</v>
      </c>
    </row>
    <row r="217">
      <c r="B217" s="14"/>
      <c r="C217" s="28"/>
      <c r="D217" s="28"/>
      <c r="E217" s="28"/>
      <c r="F217" s="28"/>
      <c r="G217" s="28"/>
      <c r="H217" s="28"/>
      <c r="S217" s="28"/>
      <c r="T217" s="28"/>
      <c r="U217" s="145"/>
      <c r="V217" s="145"/>
      <c r="W217" s="145"/>
      <c r="X217" s="145"/>
      <c r="Y217" s="145"/>
      <c r="Z217" s="145"/>
      <c r="AA217" s="146"/>
      <c r="AB217" s="103"/>
      <c r="AC217" s="120"/>
      <c r="AD217" s="103"/>
      <c r="AE217" s="103"/>
      <c r="AF217" s="103"/>
      <c r="AG217" s="103"/>
      <c r="AH217" s="122"/>
      <c r="AI217" s="122"/>
      <c r="AJ217" s="122"/>
      <c r="AK217" s="28"/>
      <c r="AL217" s="28"/>
      <c r="AM217" s="28"/>
      <c r="AN217" s="28"/>
      <c r="AO217" s="28"/>
      <c r="AP217" s="28"/>
      <c r="AQ217" s="28"/>
      <c r="AR217" s="28"/>
      <c r="AT217" s="113" t="s">
        <v>111</v>
      </c>
      <c r="AU217" s="117">
        <v>5251.0</v>
      </c>
    </row>
    <row r="218">
      <c r="B218" s="14"/>
      <c r="C218" s="28"/>
      <c r="D218" s="28"/>
      <c r="E218" s="28"/>
      <c r="F218" s="28"/>
      <c r="G218" s="28"/>
      <c r="H218" s="28"/>
      <c r="S218" s="28"/>
      <c r="T218" s="28"/>
      <c r="U218" s="147"/>
      <c r="V218" s="147"/>
      <c r="W218" s="147"/>
      <c r="X218" s="147"/>
      <c r="Y218" s="147"/>
      <c r="Z218" s="147"/>
      <c r="AA218" s="134"/>
      <c r="AB218" s="148"/>
      <c r="AC218" s="28"/>
      <c r="AD218" s="148"/>
      <c r="AE218" s="148"/>
      <c r="AF218" s="148"/>
      <c r="AG218" s="148"/>
      <c r="AH218" s="28"/>
      <c r="AI218" s="28"/>
      <c r="AJ218" s="28"/>
      <c r="AK218" s="28"/>
      <c r="AL218" s="28"/>
      <c r="AM218" s="28"/>
      <c r="AN218" s="28"/>
      <c r="AO218" s="28"/>
      <c r="AP218" s="28"/>
      <c r="AQ218" s="28"/>
      <c r="AR218" s="28"/>
      <c r="AT218" s="113" t="s">
        <v>512</v>
      </c>
      <c r="AU218" s="119">
        <v>445.0</v>
      </c>
    </row>
    <row r="219">
      <c r="B219" s="14"/>
      <c r="C219" s="28"/>
      <c r="D219" s="28"/>
      <c r="E219" s="28"/>
      <c r="F219" s="28"/>
      <c r="G219" s="28"/>
      <c r="H219" s="28"/>
      <c r="S219" s="28"/>
      <c r="T219" s="28"/>
      <c r="U219" s="147"/>
      <c r="V219" s="147"/>
      <c r="W219" s="147"/>
      <c r="X219" s="147"/>
      <c r="Y219" s="147"/>
      <c r="Z219" s="147"/>
      <c r="AA219" s="134"/>
      <c r="AB219" s="148"/>
      <c r="AC219" s="28"/>
      <c r="AD219" s="148"/>
      <c r="AE219" s="148"/>
      <c r="AF219" s="148"/>
      <c r="AG219" s="148"/>
      <c r="AH219" s="28"/>
      <c r="AI219" s="28"/>
      <c r="AJ219" s="28"/>
      <c r="AK219" s="28"/>
      <c r="AL219" s="28"/>
      <c r="AM219" s="28"/>
      <c r="AN219" s="28"/>
      <c r="AO219" s="28"/>
      <c r="AP219" s="28"/>
      <c r="AQ219" s="28"/>
      <c r="AR219" s="28"/>
      <c r="AT219" s="28"/>
      <c r="AU219" s="28"/>
    </row>
    <row r="220">
      <c r="B220" s="14"/>
      <c r="C220" s="28"/>
      <c r="D220" s="28"/>
      <c r="E220" s="28"/>
      <c r="F220" s="28"/>
      <c r="G220" s="28"/>
      <c r="H220" s="28"/>
      <c r="S220" s="28"/>
      <c r="T220" s="28"/>
      <c r="U220" s="147"/>
      <c r="V220" s="147"/>
      <c r="W220" s="147"/>
      <c r="X220" s="147"/>
      <c r="Y220" s="147"/>
      <c r="Z220" s="147"/>
      <c r="AA220" s="134"/>
      <c r="AB220" s="148"/>
      <c r="AC220" s="28"/>
      <c r="AD220" s="148"/>
      <c r="AE220" s="148"/>
      <c r="AF220" s="148"/>
      <c r="AG220" s="148"/>
      <c r="AH220" s="28"/>
      <c r="AI220" s="28"/>
      <c r="AJ220" s="28"/>
      <c r="AK220" s="28"/>
      <c r="AL220" s="28"/>
      <c r="AM220" s="28"/>
      <c r="AN220" s="28"/>
      <c r="AO220" s="28"/>
      <c r="AP220" s="28"/>
      <c r="AQ220" s="28"/>
      <c r="AR220" s="28"/>
      <c r="AT220" s="28"/>
      <c r="AU220" s="28"/>
    </row>
    <row r="221">
      <c r="B221" s="14"/>
      <c r="C221" s="28"/>
      <c r="D221" s="28"/>
      <c r="E221" s="28"/>
      <c r="F221" s="28"/>
      <c r="G221" s="28"/>
      <c r="H221" s="28"/>
      <c r="S221" s="28"/>
      <c r="T221" s="28"/>
      <c r="U221" s="147"/>
      <c r="V221" s="147"/>
      <c r="W221" s="147"/>
      <c r="X221" s="147"/>
      <c r="Y221" s="147"/>
      <c r="Z221" s="147"/>
      <c r="AA221" s="134"/>
      <c r="AB221" s="148"/>
      <c r="AC221" s="28"/>
      <c r="AD221" s="148"/>
      <c r="AE221" s="148"/>
      <c r="AF221" s="148"/>
      <c r="AG221" s="148"/>
      <c r="AH221" s="28"/>
      <c r="AI221" s="28"/>
      <c r="AJ221" s="28"/>
      <c r="AK221" s="28"/>
      <c r="AL221" s="28"/>
      <c r="AM221" s="28"/>
      <c r="AN221" s="28"/>
      <c r="AO221" s="28"/>
      <c r="AP221" s="28"/>
      <c r="AQ221" s="28"/>
      <c r="AR221" s="28"/>
      <c r="AT221" s="28"/>
      <c r="AU221" s="28"/>
    </row>
    <row r="222">
      <c r="B222" s="14"/>
      <c r="C222" s="28"/>
      <c r="D222" s="28"/>
      <c r="E222" s="28"/>
      <c r="F222" s="28"/>
      <c r="G222" s="28"/>
      <c r="H222" s="28"/>
      <c r="S222" s="28"/>
      <c r="T222" s="28"/>
      <c r="U222" s="147"/>
      <c r="V222" s="147"/>
      <c r="W222" s="147"/>
      <c r="X222" s="147"/>
      <c r="Y222" s="147"/>
      <c r="Z222" s="147"/>
      <c r="AA222" s="134"/>
      <c r="AB222" s="148"/>
      <c r="AC222" s="28"/>
      <c r="AD222" s="148"/>
      <c r="AE222" s="148"/>
      <c r="AF222" s="148"/>
      <c r="AG222" s="148"/>
      <c r="AH222" s="28"/>
      <c r="AI222" s="28"/>
      <c r="AJ222" s="28"/>
      <c r="AK222" s="28"/>
      <c r="AL222" s="28"/>
      <c r="AM222" s="28"/>
      <c r="AN222" s="28"/>
      <c r="AO222" s="28"/>
      <c r="AP222" s="28"/>
      <c r="AQ222" s="28"/>
      <c r="AR222" s="28"/>
      <c r="AT222" s="28"/>
      <c r="AU222" s="28"/>
    </row>
    <row r="223">
      <c r="B223" s="14"/>
      <c r="C223" s="28"/>
      <c r="D223" s="28"/>
      <c r="E223" s="28"/>
      <c r="F223" s="28"/>
      <c r="G223" s="28"/>
      <c r="H223" s="28"/>
      <c r="S223" s="28"/>
      <c r="T223" s="28"/>
      <c r="U223" s="147"/>
      <c r="V223" s="147"/>
      <c r="W223" s="147"/>
      <c r="X223" s="147"/>
      <c r="Y223" s="147"/>
      <c r="Z223" s="147"/>
      <c r="AA223" s="134"/>
      <c r="AB223" s="148"/>
      <c r="AC223" s="28"/>
      <c r="AD223" s="148"/>
      <c r="AE223" s="148"/>
      <c r="AF223" s="148"/>
      <c r="AG223" s="148"/>
      <c r="AH223" s="28"/>
      <c r="AI223" s="28"/>
      <c r="AJ223" s="28"/>
      <c r="AK223" s="28"/>
      <c r="AL223" s="28"/>
      <c r="AM223" s="28"/>
      <c r="AN223" s="28"/>
      <c r="AO223" s="28"/>
      <c r="AP223" s="28"/>
      <c r="AQ223" s="28"/>
      <c r="AR223" s="28"/>
      <c r="AT223" s="28"/>
      <c r="AU223" s="28"/>
    </row>
    <row r="224">
      <c r="B224" s="14"/>
      <c r="C224" s="28"/>
      <c r="D224" s="28"/>
      <c r="E224" s="28"/>
      <c r="F224" s="28"/>
      <c r="G224" s="28"/>
      <c r="H224" s="28"/>
      <c r="S224" s="28"/>
      <c r="T224" s="28"/>
      <c r="U224" s="147"/>
      <c r="V224" s="147"/>
      <c r="W224" s="147"/>
      <c r="X224" s="147"/>
      <c r="Y224" s="147"/>
      <c r="Z224" s="147"/>
      <c r="AA224" s="134"/>
      <c r="AB224" s="148"/>
      <c r="AC224" s="28"/>
      <c r="AD224" s="148"/>
      <c r="AE224" s="148"/>
      <c r="AF224" s="148"/>
      <c r="AG224" s="148"/>
      <c r="AH224" s="28"/>
      <c r="AI224" s="28"/>
      <c r="AJ224" s="28"/>
      <c r="AK224" s="28"/>
      <c r="AL224" s="28"/>
      <c r="AM224" s="28"/>
      <c r="AN224" s="28"/>
      <c r="AO224" s="28"/>
      <c r="AP224" s="28"/>
      <c r="AQ224" s="28"/>
      <c r="AR224" s="28"/>
      <c r="AT224" s="28"/>
      <c r="AU224" s="28"/>
    </row>
    <row r="225">
      <c r="B225" s="14"/>
      <c r="C225" s="28"/>
      <c r="D225" s="28"/>
      <c r="E225" s="28"/>
      <c r="F225" s="28"/>
      <c r="G225" s="28"/>
      <c r="H225" s="28"/>
      <c r="S225" s="28"/>
      <c r="T225" s="28"/>
      <c r="U225" s="147"/>
      <c r="V225" s="147"/>
      <c r="W225" s="147"/>
      <c r="X225" s="147"/>
      <c r="Y225" s="147"/>
      <c r="Z225" s="147"/>
      <c r="AA225" s="134"/>
      <c r="AB225" s="148"/>
      <c r="AC225" s="28"/>
      <c r="AD225" s="148"/>
      <c r="AE225" s="148"/>
      <c r="AF225" s="148"/>
      <c r="AG225" s="148"/>
      <c r="AH225" s="28"/>
      <c r="AI225" s="28"/>
      <c r="AJ225" s="28"/>
      <c r="AK225" s="28"/>
      <c r="AL225" s="28"/>
      <c r="AM225" s="28"/>
      <c r="AN225" s="28"/>
      <c r="AO225" s="28"/>
      <c r="AP225" s="28"/>
      <c r="AQ225" s="28"/>
      <c r="AR225" s="28"/>
      <c r="AT225" s="28"/>
      <c r="AU225" s="28"/>
    </row>
    <row r="226">
      <c r="B226" s="14"/>
      <c r="C226" s="28"/>
      <c r="D226" s="28"/>
      <c r="E226" s="28"/>
      <c r="F226" s="28"/>
      <c r="G226" s="28"/>
      <c r="H226" s="28"/>
      <c r="S226" s="28"/>
      <c r="T226" s="28"/>
      <c r="U226" s="147"/>
      <c r="V226" s="147"/>
      <c r="W226" s="147"/>
      <c r="X226" s="147"/>
      <c r="Y226" s="147"/>
      <c r="Z226" s="147"/>
      <c r="AA226" s="134"/>
      <c r="AB226" s="148"/>
      <c r="AC226" s="28"/>
      <c r="AD226" s="148"/>
      <c r="AE226" s="148"/>
      <c r="AF226" s="148"/>
      <c r="AG226" s="148"/>
      <c r="AH226" s="28"/>
      <c r="AI226" s="28"/>
      <c r="AJ226" s="28"/>
      <c r="AK226" s="28"/>
      <c r="AL226" s="28"/>
      <c r="AM226" s="28"/>
      <c r="AN226" s="28"/>
      <c r="AO226" s="28"/>
      <c r="AP226" s="28"/>
      <c r="AQ226" s="28"/>
      <c r="AR226" s="28"/>
      <c r="AT226" s="28"/>
      <c r="AU226" s="28"/>
    </row>
    <row r="227">
      <c r="B227" s="14"/>
      <c r="C227" s="28"/>
      <c r="D227" s="28"/>
      <c r="E227" s="28"/>
      <c r="F227" s="28"/>
      <c r="G227" s="28"/>
      <c r="H227" s="28"/>
      <c r="S227" s="28"/>
      <c r="T227" s="28"/>
      <c r="U227" s="147"/>
      <c r="V227" s="147"/>
      <c r="W227" s="147"/>
      <c r="X227" s="147"/>
      <c r="Y227" s="147"/>
      <c r="Z227" s="147"/>
      <c r="AA227" s="134"/>
      <c r="AB227" s="148"/>
      <c r="AC227" s="28"/>
      <c r="AD227" s="148"/>
      <c r="AE227" s="148"/>
      <c r="AF227" s="148"/>
      <c r="AG227" s="148"/>
      <c r="AH227" s="28"/>
      <c r="AI227" s="28"/>
      <c r="AJ227" s="28"/>
      <c r="AK227" s="28"/>
      <c r="AL227" s="28"/>
      <c r="AM227" s="28"/>
      <c r="AN227" s="28"/>
      <c r="AO227" s="28"/>
      <c r="AP227" s="28"/>
      <c r="AQ227" s="28"/>
      <c r="AR227" s="28"/>
      <c r="AT227" s="28"/>
      <c r="AU227" s="28"/>
    </row>
    <row r="228">
      <c r="B228" s="14"/>
      <c r="C228" s="28"/>
      <c r="D228" s="28"/>
      <c r="E228" s="28"/>
      <c r="F228" s="28"/>
      <c r="G228" s="28"/>
      <c r="H228" s="28"/>
      <c r="S228" s="28"/>
      <c r="T228" s="28"/>
      <c r="U228" s="147"/>
      <c r="V228" s="147"/>
      <c r="W228" s="147"/>
      <c r="X228" s="147"/>
      <c r="Y228" s="147"/>
      <c r="Z228" s="147"/>
      <c r="AA228" s="134"/>
      <c r="AB228" s="148"/>
      <c r="AC228" s="28"/>
      <c r="AD228" s="148"/>
      <c r="AE228" s="148"/>
      <c r="AF228" s="148"/>
      <c r="AG228" s="148"/>
      <c r="AH228" s="28"/>
      <c r="AI228" s="28"/>
      <c r="AJ228" s="28"/>
      <c r="AK228" s="28"/>
      <c r="AL228" s="28"/>
      <c r="AM228" s="28"/>
      <c r="AN228" s="28"/>
      <c r="AO228" s="28"/>
      <c r="AP228" s="28"/>
      <c r="AQ228" s="28"/>
      <c r="AR228" s="28"/>
      <c r="AT228" s="28"/>
      <c r="AU228" s="28"/>
    </row>
    <row r="229">
      <c r="B229" s="14"/>
      <c r="C229" s="28"/>
      <c r="D229" s="28"/>
      <c r="E229" s="28"/>
      <c r="F229" s="28"/>
      <c r="G229" s="28"/>
      <c r="H229" s="28"/>
      <c r="S229" s="28"/>
      <c r="T229" s="28"/>
      <c r="U229" s="147"/>
      <c r="V229" s="147"/>
      <c r="W229" s="147"/>
      <c r="X229" s="147"/>
      <c r="Y229" s="147"/>
      <c r="Z229" s="147"/>
      <c r="AA229" s="134"/>
      <c r="AB229" s="148"/>
      <c r="AC229" s="28"/>
      <c r="AD229" s="148"/>
      <c r="AE229" s="148"/>
      <c r="AF229" s="148"/>
      <c r="AG229" s="148"/>
      <c r="AH229" s="28"/>
      <c r="AI229" s="28"/>
      <c r="AJ229" s="28"/>
      <c r="AK229" s="28"/>
      <c r="AL229" s="28"/>
      <c r="AM229" s="28"/>
      <c r="AN229" s="28"/>
      <c r="AO229" s="28"/>
      <c r="AP229" s="28"/>
      <c r="AQ229" s="28"/>
      <c r="AR229" s="28"/>
      <c r="AT229" s="28"/>
      <c r="AU229" s="28"/>
    </row>
    <row r="230">
      <c r="B230" s="14"/>
      <c r="C230" s="28"/>
      <c r="D230" s="28"/>
      <c r="E230" s="28"/>
      <c r="F230" s="28"/>
      <c r="G230" s="28"/>
      <c r="H230" s="28"/>
      <c r="S230" s="28"/>
      <c r="T230" s="28"/>
      <c r="U230" s="147"/>
      <c r="V230" s="147"/>
      <c r="W230" s="147"/>
      <c r="X230" s="147"/>
      <c r="Y230" s="147"/>
      <c r="Z230" s="147"/>
      <c r="AA230" s="134"/>
      <c r="AB230" s="148"/>
      <c r="AC230" s="28"/>
      <c r="AD230" s="148"/>
      <c r="AE230" s="148"/>
      <c r="AF230" s="148"/>
      <c r="AG230" s="148"/>
      <c r="AH230" s="28"/>
      <c r="AI230" s="28"/>
      <c r="AJ230" s="28"/>
      <c r="AK230" s="28"/>
      <c r="AL230" s="28"/>
      <c r="AM230" s="28"/>
      <c r="AN230" s="28"/>
      <c r="AO230" s="28"/>
      <c r="AP230" s="28"/>
      <c r="AQ230" s="28"/>
      <c r="AR230" s="28"/>
      <c r="AT230" s="28"/>
      <c r="AU230" s="28"/>
    </row>
    <row r="231">
      <c r="B231" s="14"/>
      <c r="C231" s="28"/>
      <c r="D231" s="28"/>
      <c r="E231" s="28"/>
      <c r="F231" s="28"/>
      <c r="G231" s="28"/>
      <c r="H231" s="28"/>
      <c r="S231" s="28"/>
      <c r="T231" s="28"/>
      <c r="U231" s="147"/>
      <c r="V231" s="147"/>
      <c r="W231" s="147"/>
      <c r="X231" s="147"/>
      <c r="Y231" s="147"/>
      <c r="Z231" s="147"/>
      <c r="AA231" s="134"/>
      <c r="AB231" s="148"/>
      <c r="AC231" s="28"/>
      <c r="AD231" s="148"/>
      <c r="AE231" s="148"/>
      <c r="AF231" s="148"/>
      <c r="AG231" s="148"/>
      <c r="AH231" s="28"/>
      <c r="AI231" s="28"/>
      <c r="AJ231" s="28"/>
      <c r="AK231" s="28"/>
      <c r="AL231" s="28"/>
      <c r="AM231" s="28"/>
      <c r="AN231" s="28"/>
      <c r="AO231" s="28"/>
      <c r="AP231" s="28"/>
      <c r="AQ231" s="28"/>
      <c r="AR231" s="28"/>
      <c r="AT231" s="28"/>
      <c r="AU231" s="28"/>
    </row>
    <row r="232">
      <c r="B232" s="14"/>
      <c r="C232" s="28"/>
      <c r="D232" s="28"/>
      <c r="E232" s="28"/>
      <c r="F232" s="28"/>
      <c r="G232" s="28"/>
      <c r="H232" s="28"/>
      <c r="S232" s="28"/>
      <c r="T232" s="28"/>
      <c r="U232" s="147"/>
      <c r="V232" s="147"/>
      <c r="W232" s="147"/>
      <c r="X232" s="147"/>
      <c r="Y232" s="147"/>
      <c r="Z232" s="147"/>
      <c r="AA232" s="134"/>
      <c r="AB232" s="148"/>
      <c r="AC232" s="28"/>
      <c r="AD232" s="148"/>
      <c r="AE232" s="148"/>
      <c r="AF232" s="148"/>
      <c r="AG232" s="148"/>
      <c r="AH232" s="28"/>
      <c r="AI232" s="28"/>
      <c r="AJ232" s="28"/>
      <c r="AK232" s="28"/>
      <c r="AL232" s="28"/>
      <c r="AM232" s="28"/>
      <c r="AN232" s="28"/>
      <c r="AO232" s="28"/>
      <c r="AP232" s="28"/>
      <c r="AQ232" s="28"/>
      <c r="AR232" s="28"/>
      <c r="AT232" s="28"/>
      <c r="AU232" s="28"/>
    </row>
    <row r="233">
      <c r="B233" s="14"/>
      <c r="C233" s="28"/>
      <c r="D233" s="28"/>
      <c r="E233" s="28"/>
      <c r="F233" s="28"/>
      <c r="G233" s="28"/>
      <c r="H233" s="28"/>
      <c r="S233" s="28"/>
      <c r="T233" s="28"/>
      <c r="U233" s="147"/>
      <c r="V233" s="147"/>
      <c r="W233" s="147"/>
      <c r="X233" s="147"/>
      <c r="Y233" s="147"/>
      <c r="Z233" s="147"/>
      <c r="AA233" s="134"/>
      <c r="AB233" s="148"/>
      <c r="AC233" s="28"/>
      <c r="AD233" s="148"/>
      <c r="AE233" s="148"/>
      <c r="AF233" s="148"/>
      <c r="AG233" s="148"/>
      <c r="AH233" s="28"/>
      <c r="AI233" s="28"/>
      <c r="AJ233" s="28"/>
      <c r="AK233" s="28"/>
      <c r="AL233" s="28"/>
      <c r="AM233" s="28"/>
      <c r="AN233" s="28"/>
      <c r="AO233" s="28"/>
      <c r="AP233" s="28"/>
      <c r="AQ233" s="28"/>
      <c r="AR233" s="28"/>
      <c r="AT233" s="28"/>
      <c r="AU233" s="28"/>
    </row>
    <row r="234">
      <c r="B234" s="14"/>
      <c r="C234" s="28"/>
      <c r="D234" s="28"/>
      <c r="E234" s="28"/>
      <c r="F234" s="28"/>
      <c r="G234" s="28"/>
      <c r="H234" s="28"/>
      <c r="S234" s="28"/>
      <c r="T234" s="28"/>
      <c r="U234" s="147"/>
      <c r="V234" s="147"/>
      <c r="W234" s="147"/>
      <c r="X234" s="147"/>
      <c r="Y234" s="147"/>
      <c r="Z234" s="147"/>
      <c r="AA234" s="134"/>
      <c r="AB234" s="148"/>
      <c r="AC234" s="28"/>
      <c r="AD234" s="148"/>
      <c r="AE234" s="148"/>
      <c r="AF234" s="148"/>
      <c r="AG234" s="148"/>
      <c r="AH234" s="28"/>
      <c r="AI234" s="28"/>
      <c r="AJ234" s="28"/>
      <c r="AK234" s="28"/>
      <c r="AL234" s="28"/>
      <c r="AM234" s="28"/>
      <c r="AN234" s="28"/>
      <c r="AO234" s="28"/>
      <c r="AP234" s="28"/>
      <c r="AQ234" s="28"/>
      <c r="AR234" s="28"/>
      <c r="AT234" s="28"/>
      <c r="AU234" s="28"/>
    </row>
    <row r="235">
      <c r="B235" s="14"/>
      <c r="C235" s="28"/>
      <c r="D235" s="28"/>
      <c r="E235" s="28"/>
      <c r="F235" s="28"/>
      <c r="G235" s="28"/>
      <c r="H235" s="28"/>
      <c r="S235" s="28"/>
      <c r="T235" s="28"/>
      <c r="U235" s="147"/>
      <c r="V235" s="147"/>
      <c r="W235" s="147"/>
      <c r="X235" s="147"/>
      <c r="Y235" s="147"/>
      <c r="Z235" s="147"/>
      <c r="AA235" s="134"/>
      <c r="AB235" s="148"/>
      <c r="AC235" s="28"/>
      <c r="AD235" s="148"/>
      <c r="AE235" s="148"/>
      <c r="AF235" s="148"/>
      <c r="AG235" s="148"/>
      <c r="AH235" s="28"/>
      <c r="AI235" s="28"/>
      <c r="AJ235" s="28"/>
      <c r="AK235" s="28"/>
      <c r="AL235" s="28"/>
      <c r="AM235" s="28"/>
      <c r="AN235" s="28"/>
      <c r="AO235" s="28"/>
      <c r="AP235" s="28"/>
      <c r="AQ235" s="28"/>
      <c r="AR235" s="28"/>
      <c r="AT235" s="28"/>
      <c r="AU235" s="28"/>
    </row>
    <row r="236">
      <c r="B236" s="14"/>
      <c r="C236" s="28"/>
      <c r="D236" s="28"/>
      <c r="E236" s="28"/>
      <c r="F236" s="28"/>
      <c r="G236" s="28"/>
      <c r="H236" s="28"/>
      <c r="S236" s="28"/>
      <c r="T236" s="28"/>
      <c r="U236" s="147"/>
      <c r="V236" s="147"/>
      <c r="W236" s="147"/>
      <c r="X236" s="147"/>
      <c r="Y236" s="147"/>
      <c r="Z236" s="147"/>
      <c r="AA236" s="134"/>
      <c r="AB236" s="148"/>
      <c r="AC236" s="28"/>
      <c r="AD236" s="148"/>
      <c r="AE236" s="148"/>
      <c r="AF236" s="148"/>
      <c r="AG236" s="148"/>
      <c r="AH236" s="28"/>
      <c r="AI236" s="28"/>
      <c r="AJ236" s="28"/>
      <c r="AK236" s="28"/>
      <c r="AL236" s="28"/>
      <c r="AM236" s="28"/>
      <c r="AN236" s="28"/>
      <c r="AO236" s="28"/>
      <c r="AP236" s="28"/>
      <c r="AQ236" s="28"/>
      <c r="AR236" s="28"/>
      <c r="AT236" s="28"/>
      <c r="AU236" s="28"/>
    </row>
    <row r="237">
      <c r="B237" s="14"/>
      <c r="C237" s="28"/>
      <c r="D237" s="28"/>
      <c r="E237" s="28"/>
      <c r="F237" s="28"/>
      <c r="G237" s="28"/>
      <c r="H237" s="28"/>
      <c r="S237" s="28"/>
      <c r="T237" s="28"/>
      <c r="U237" s="147"/>
      <c r="V237" s="147"/>
      <c r="W237" s="147"/>
      <c r="X237" s="147"/>
      <c r="Y237" s="147"/>
      <c r="Z237" s="147"/>
      <c r="AA237" s="134"/>
      <c r="AB237" s="148"/>
      <c r="AC237" s="28"/>
      <c r="AD237" s="148"/>
      <c r="AE237" s="148"/>
      <c r="AF237" s="148"/>
      <c r="AG237" s="148"/>
      <c r="AH237" s="28"/>
      <c r="AI237" s="28"/>
      <c r="AJ237" s="28"/>
      <c r="AK237" s="28"/>
      <c r="AL237" s="28"/>
      <c r="AM237" s="28"/>
      <c r="AN237" s="28"/>
      <c r="AO237" s="28"/>
      <c r="AP237" s="28"/>
      <c r="AQ237" s="28"/>
      <c r="AR237" s="28"/>
      <c r="AT237" s="28"/>
      <c r="AU237" s="28"/>
    </row>
    <row r="238">
      <c r="B238" s="14"/>
      <c r="C238" s="28"/>
      <c r="D238" s="28"/>
      <c r="E238" s="28"/>
      <c r="F238" s="28"/>
      <c r="G238" s="28"/>
      <c r="H238" s="28"/>
      <c r="S238" s="28"/>
      <c r="T238" s="28"/>
      <c r="U238" s="147"/>
      <c r="V238" s="147"/>
      <c r="W238" s="147"/>
      <c r="X238" s="147"/>
      <c r="Y238" s="147"/>
      <c r="Z238" s="147"/>
      <c r="AA238" s="134"/>
      <c r="AB238" s="148"/>
      <c r="AC238" s="28"/>
      <c r="AD238" s="148"/>
      <c r="AE238" s="148"/>
      <c r="AF238" s="148"/>
      <c r="AG238" s="148"/>
      <c r="AH238" s="28"/>
      <c r="AI238" s="28"/>
      <c r="AJ238" s="28"/>
      <c r="AK238" s="28"/>
      <c r="AL238" s="28"/>
      <c r="AM238" s="28"/>
      <c r="AN238" s="28"/>
      <c r="AO238" s="28"/>
      <c r="AP238" s="28"/>
      <c r="AQ238" s="28"/>
      <c r="AR238" s="28"/>
      <c r="AT238" s="28"/>
      <c r="AU238" s="28"/>
    </row>
    <row r="239">
      <c r="B239" s="14"/>
      <c r="C239" s="28"/>
      <c r="D239" s="28"/>
      <c r="E239" s="28"/>
      <c r="F239" s="28"/>
      <c r="G239" s="28"/>
      <c r="H239" s="28"/>
      <c r="S239" s="28"/>
      <c r="T239" s="28"/>
      <c r="U239" s="147"/>
      <c r="V239" s="147"/>
      <c r="W239" s="147"/>
      <c r="X239" s="147"/>
      <c r="Y239" s="147"/>
      <c r="Z239" s="147"/>
      <c r="AA239" s="134"/>
      <c r="AB239" s="148"/>
      <c r="AC239" s="28"/>
      <c r="AD239" s="148"/>
      <c r="AE239" s="148"/>
      <c r="AF239" s="148"/>
      <c r="AG239" s="148"/>
      <c r="AH239" s="28"/>
      <c r="AI239" s="28"/>
      <c r="AJ239" s="28"/>
      <c r="AK239" s="28"/>
      <c r="AL239" s="28"/>
      <c r="AM239" s="28"/>
      <c r="AN239" s="28"/>
      <c r="AO239" s="28"/>
      <c r="AP239" s="28"/>
      <c r="AQ239" s="28"/>
      <c r="AR239" s="28"/>
      <c r="AT239" s="28"/>
      <c r="AU239" s="28"/>
    </row>
    <row r="240">
      <c r="B240" s="14"/>
      <c r="C240" s="28"/>
      <c r="D240" s="28"/>
      <c r="E240" s="28"/>
      <c r="F240" s="28"/>
      <c r="G240" s="28"/>
      <c r="H240" s="28"/>
      <c r="S240" s="28"/>
      <c r="T240" s="28"/>
      <c r="U240" s="147"/>
      <c r="V240" s="147"/>
      <c r="W240" s="147"/>
      <c r="X240" s="147"/>
      <c r="Y240" s="147"/>
      <c r="Z240" s="147"/>
      <c r="AA240" s="134"/>
      <c r="AB240" s="148"/>
      <c r="AC240" s="28"/>
      <c r="AD240" s="148"/>
      <c r="AE240" s="148"/>
      <c r="AF240" s="148"/>
      <c r="AG240" s="148"/>
      <c r="AH240" s="28"/>
      <c r="AI240" s="28"/>
      <c r="AJ240" s="28"/>
      <c r="AK240" s="28"/>
      <c r="AL240" s="28"/>
      <c r="AM240" s="28"/>
      <c r="AN240" s="28"/>
      <c r="AO240" s="28"/>
      <c r="AP240" s="28"/>
      <c r="AQ240" s="28"/>
      <c r="AR240" s="28"/>
      <c r="AT240" s="28"/>
      <c r="AU240" s="28"/>
    </row>
    <row r="241">
      <c r="B241" s="14"/>
      <c r="C241" s="28"/>
      <c r="D241" s="28"/>
      <c r="E241" s="28"/>
      <c r="F241" s="28"/>
      <c r="G241" s="28"/>
      <c r="H241" s="28"/>
      <c r="S241" s="28"/>
      <c r="T241" s="28"/>
      <c r="U241" s="147"/>
      <c r="V241" s="147"/>
      <c r="W241" s="147"/>
      <c r="X241" s="147"/>
      <c r="Y241" s="147"/>
      <c r="Z241" s="147"/>
      <c r="AA241" s="134"/>
      <c r="AB241" s="148"/>
      <c r="AC241" s="28"/>
      <c r="AD241" s="148"/>
      <c r="AE241" s="148"/>
      <c r="AF241" s="148"/>
      <c r="AG241" s="148"/>
      <c r="AH241" s="28"/>
      <c r="AI241" s="28"/>
      <c r="AJ241" s="28"/>
      <c r="AK241" s="28"/>
      <c r="AL241" s="28"/>
      <c r="AM241" s="28"/>
      <c r="AN241" s="28"/>
      <c r="AO241" s="28"/>
      <c r="AP241" s="28"/>
      <c r="AQ241" s="28"/>
      <c r="AR241" s="28"/>
      <c r="AT241" s="28"/>
      <c r="AU241" s="28"/>
    </row>
    <row r="242">
      <c r="B242" s="14"/>
      <c r="C242" s="28"/>
      <c r="D242" s="28"/>
      <c r="E242" s="28"/>
      <c r="F242" s="28"/>
      <c r="G242" s="28"/>
      <c r="H242" s="28"/>
      <c r="S242" s="28"/>
      <c r="T242" s="28"/>
      <c r="U242" s="147"/>
      <c r="V242" s="147"/>
      <c r="W242" s="147"/>
      <c r="X242" s="147"/>
      <c r="Y242" s="147"/>
      <c r="Z242" s="147"/>
      <c r="AA242" s="134"/>
      <c r="AB242" s="148"/>
      <c r="AC242" s="28"/>
      <c r="AD242" s="148"/>
      <c r="AE242" s="148"/>
      <c r="AF242" s="148"/>
      <c r="AG242" s="148"/>
      <c r="AH242" s="28"/>
      <c r="AI242" s="28"/>
      <c r="AJ242" s="28"/>
      <c r="AK242" s="28"/>
      <c r="AL242" s="28"/>
      <c r="AM242" s="28"/>
      <c r="AN242" s="28"/>
      <c r="AO242" s="28"/>
      <c r="AP242" s="28"/>
      <c r="AQ242" s="28"/>
      <c r="AR242" s="28"/>
      <c r="AT242" s="28"/>
      <c r="AU242" s="28"/>
    </row>
    <row r="243">
      <c r="B243" s="14"/>
      <c r="C243" s="28"/>
      <c r="D243" s="28"/>
      <c r="E243" s="28"/>
      <c r="F243" s="28"/>
      <c r="G243" s="28"/>
      <c r="H243" s="28"/>
      <c r="S243" s="28"/>
      <c r="T243" s="28"/>
      <c r="U243" s="147"/>
      <c r="V243" s="147"/>
      <c r="W243" s="147"/>
      <c r="X243" s="147"/>
      <c r="Y243" s="147"/>
      <c r="Z243" s="147"/>
      <c r="AA243" s="134"/>
      <c r="AB243" s="148"/>
      <c r="AC243" s="28"/>
      <c r="AD243" s="148"/>
      <c r="AE243" s="148"/>
      <c r="AF243" s="148"/>
      <c r="AG243" s="148"/>
      <c r="AH243" s="28"/>
      <c r="AI243" s="28"/>
      <c r="AJ243" s="28"/>
      <c r="AK243" s="28"/>
      <c r="AL243" s="28"/>
      <c r="AM243" s="28"/>
      <c r="AN243" s="28"/>
      <c r="AO243" s="28"/>
      <c r="AP243" s="28"/>
      <c r="AQ243" s="28"/>
      <c r="AR243" s="28"/>
      <c r="AT243" s="28"/>
      <c r="AU243" s="28"/>
    </row>
    <row r="244">
      <c r="B244" s="14"/>
      <c r="C244" s="28"/>
      <c r="D244" s="28"/>
      <c r="E244" s="28"/>
      <c r="F244" s="28"/>
      <c r="G244" s="28"/>
      <c r="H244" s="28"/>
      <c r="S244" s="28"/>
      <c r="T244" s="28"/>
      <c r="U244" s="147"/>
      <c r="V244" s="147"/>
      <c r="W244" s="147"/>
      <c r="X244" s="147"/>
      <c r="Y244" s="147"/>
      <c r="Z244" s="147"/>
      <c r="AA244" s="134"/>
      <c r="AB244" s="148"/>
      <c r="AC244" s="28"/>
      <c r="AD244" s="148"/>
      <c r="AE244" s="148"/>
      <c r="AF244" s="148"/>
      <c r="AG244" s="148"/>
      <c r="AH244" s="28"/>
      <c r="AI244" s="28"/>
      <c r="AJ244" s="28"/>
      <c r="AK244" s="28"/>
      <c r="AL244" s="28"/>
      <c r="AM244" s="28"/>
      <c r="AN244" s="28"/>
      <c r="AO244" s="28"/>
      <c r="AP244" s="28"/>
      <c r="AQ244" s="28"/>
      <c r="AR244" s="28"/>
      <c r="AT244" s="28"/>
      <c r="AU244" s="28"/>
    </row>
    <row r="245">
      <c r="B245" s="14"/>
      <c r="C245" s="28"/>
      <c r="D245" s="28"/>
      <c r="E245" s="28"/>
      <c r="F245" s="28"/>
      <c r="G245" s="28"/>
      <c r="H245" s="28"/>
      <c r="S245" s="28"/>
      <c r="T245" s="28"/>
      <c r="U245" s="147"/>
      <c r="V245" s="147"/>
      <c r="W245" s="147"/>
      <c r="X245" s="147"/>
      <c r="Y245" s="147"/>
      <c r="Z245" s="147"/>
      <c r="AA245" s="134"/>
      <c r="AB245" s="148"/>
      <c r="AC245" s="28"/>
      <c r="AD245" s="148"/>
      <c r="AE245" s="148"/>
      <c r="AF245" s="148"/>
      <c r="AG245" s="148"/>
      <c r="AH245" s="28"/>
      <c r="AI245" s="28"/>
      <c r="AJ245" s="28"/>
      <c r="AK245" s="28"/>
      <c r="AL245" s="28"/>
      <c r="AM245" s="28"/>
      <c r="AN245" s="28"/>
      <c r="AO245" s="28"/>
      <c r="AP245" s="28"/>
      <c r="AQ245" s="28"/>
      <c r="AR245" s="28"/>
      <c r="AT245" s="28"/>
      <c r="AU245" s="28"/>
    </row>
    <row r="246">
      <c r="B246" s="14"/>
      <c r="C246" s="28"/>
      <c r="D246" s="28"/>
      <c r="E246" s="28"/>
      <c r="F246" s="28"/>
      <c r="G246" s="28"/>
      <c r="H246" s="28"/>
      <c r="S246" s="28"/>
      <c r="T246" s="28"/>
      <c r="U246" s="147"/>
      <c r="V246" s="147"/>
      <c r="W246" s="147"/>
      <c r="X246" s="147"/>
      <c r="Y246" s="147"/>
      <c r="Z246" s="147"/>
      <c r="AA246" s="134"/>
      <c r="AB246" s="148"/>
      <c r="AC246" s="28"/>
      <c r="AD246" s="148"/>
      <c r="AE246" s="148"/>
      <c r="AF246" s="148"/>
      <c r="AG246" s="148"/>
      <c r="AH246" s="28"/>
      <c r="AI246" s="28"/>
      <c r="AJ246" s="28"/>
      <c r="AK246" s="28"/>
      <c r="AL246" s="28"/>
      <c r="AM246" s="28"/>
      <c r="AN246" s="28"/>
      <c r="AO246" s="28"/>
      <c r="AP246" s="28"/>
      <c r="AQ246" s="28"/>
      <c r="AR246" s="28"/>
      <c r="AT246" s="28"/>
      <c r="AU246" s="28"/>
    </row>
    <row r="247">
      <c r="B247" s="14"/>
      <c r="C247" s="28"/>
      <c r="D247" s="28"/>
      <c r="E247" s="28"/>
      <c r="F247" s="28"/>
      <c r="G247" s="28"/>
      <c r="H247" s="28"/>
      <c r="S247" s="28"/>
      <c r="T247" s="28"/>
      <c r="U247" s="147"/>
      <c r="V247" s="147"/>
      <c r="W247" s="147"/>
      <c r="X247" s="147"/>
      <c r="Y247" s="147"/>
      <c r="Z247" s="147"/>
      <c r="AA247" s="134"/>
      <c r="AB247" s="148"/>
      <c r="AC247" s="28"/>
      <c r="AD247" s="148"/>
      <c r="AE247" s="148"/>
      <c r="AF247" s="148"/>
      <c r="AG247" s="148"/>
      <c r="AH247" s="28"/>
      <c r="AI247" s="28"/>
      <c r="AJ247" s="28"/>
      <c r="AK247" s="28"/>
      <c r="AL247" s="28"/>
      <c r="AM247" s="28"/>
      <c r="AN247" s="28"/>
      <c r="AO247" s="28"/>
      <c r="AP247" s="28"/>
      <c r="AQ247" s="28"/>
      <c r="AR247" s="28"/>
      <c r="AT247" s="28"/>
      <c r="AU247" s="28"/>
    </row>
    <row r="248">
      <c r="B248" s="14"/>
      <c r="C248" s="28"/>
      <c r="D248" s="28"/>
      <c r="E248" s="28"/>
      <c r="F248" s="28"/>
      <c r="G248" s="28"/>
      <c r="H248" s="28"/>
      <c r="S248" s="28"/>
      <c r="T248" s="28"/>
      <c r="U248" s="147"/>
      <c r="V248" s="147"/>
      <c r="W248" s="147"/>
      <c r="X248" s="147"/>
      <c r="Y248" s="147"/>
      <c r="Z248" s="147"/>
      <c r="AA248" s="134"/>
      <c r="AB248" s="148"/>
      <c r="AC248" s="28"/>
      <c r="AD248" s="148"/>
      <c r="AE248" s="148"/>
      <c r="AF248" s="148"/>
      <c r="AG248" s="148"/>
      <c r="AH248" s="28"/>
      <c r="AI248" s="28"/>
      <c r="AJ248" s="28"/>
      <c r="AK248" s="28"/>
      <c r="AL248" s="28"/>
      <c r="AM248" s="28"/>
      <c r="AN248" s="28"/>
      <c r="AO248" s="28"/>
      <c r="AP248" s="28"/>
      <c r="AQ248" s="28"/>
      <c r="AR248" s="28"/>
      <c r="AT248" s="28"/>
      <c r="AU248" s="28"/>
    </row>
    <row r="249">
      <c r="B249" s="14"/>
      <c r="C249" s="28"/>
      <c r="D249" s="28"/>
      <c r="E249" s="28"/>
      <c r="F249" s="28"/>
      <c r="G249" s="28"/>
      <c r="H249" s="28"/>
      <c r="S249" s="28"/>
      <c r="T249" s="28"/>
      <c r="U249" s="147"/>
      <c r="V249" s="147"/>
      <c r="W249" s="147"/>
      <c r="X249" s="147"/>
      <c r="Y249" s="147"/>
      <c r="Z249" s="147"/>
      <c r="AA249" s="134"/>
      <c r="AB249" s="148"/>
      <c r="AC249" s="28"/>
      <c r="AD249" s="148"/>
      <c r="AE249" s="148"/>
      <c r="AF249" s="148"/>
      <c r="AG249" s="148"/>
      <c r="AH249" s="28"/>
      <c r="AI249" s="28"/>
      <c r="AJ249" s="28"/>
      <c r="AK249" s="28"/>
      <c r="AL249" s="28"/>
      <c r="AM249" s="28"/>
      <c r="AN249" s="28"/>
      <c r="AO249" s="28"/>
      <c r="AP249" s="28"/>
      <c r="AQ249" s="28"/>
      <c r="AR249" s="28"/>
      <c r="AT249" s="28"/>
      <c r="AU249" s="28"/>
    </row>
    <row r="250">
      <c r="B250" s="14"/>
      <c r="C250" s="28"/>
      <c r="D250" s="28"/>
      <c r="E250" s="28"/>
      <c r="F250" s="28"/>
      <c r="G250" s="28"/>
      <c r="H250" s="28"/>
      <c r="S250" s="28"/>
      <c r="T250" s="28"/>
      <c r="U250" s="147"/>
      <c r="V250" s="147"/>
      <c r="W250" s="147"/>
      <c r="X250" s="147"/>
      <c r="Y250" s="147"/>
      <c r="Z250" s="147"/>
      <c r="AA250" s="134"/>
      <c r="AB250" s="148"/>
      <c r="AC250" s="28"/>
      <c r="AD250" s="148"/>
      <c r="AE250" s="148"/>
      <c r="AF250" s="148"/>
      <c r="AG250" s="148"/>
      <c r="AH250" s="28"/>
      <c r="AI250" s="28"/>
      <c r="AJ250" s="28"/>
      <c r="AK250" s="28"/>
      <c r="AL250" s="28"/>
      <c r="AM250" s="28"/>
      <c r="AN250" s="28"/>
      <c r="AO250" s="28"/>
      <c r="AP250" s="28"/>
      <c r="AQ250" s="28"/>
      <c r="AR250" s="28"/>
      <c r="AT250" s="28"/>
      <c r="AU250" s="28"/>
    </row>
    <row r="251">
      <c r="B251" s="14"/>
      <c r="C251" s="28"/>
      <c r="D251" s="28"/>
      <c r="E251" s="28"/>
      <c r="F251" s="28"/>
      <c r="G251" s="28"/>
      <c r="H251" s="28"/>
      <c r="S251" s="28"/>
      <c r="T251" s="28"/>
      <c r="U251" s="147"/>
      <c r="V251" s="147"/>
      <c r="W251" s="147"/>
      <c r="X251" s="147"/>
      <c r="Y251" s="147"/>
      <c r="Z251" s="147"/>
      <c r="AA251" s="134"/>
      <c r="AB251" s="148"/>
      <c r="AC251" s="28"/>
      <c r="AD251" s="148"/>
      <c r="AE251" s="148"/>
      <c r="AF251" s="148"/>
      <c r="AG251" s="148"/>
      <c r="AH251" s="28"/>
      <c r="AI251" s="28"/>
      <c r="AJ251" s="28"/>
      <c r="AK251" s="28"/>
      <c r="AL251" s="28"/>
      <c r="AM251" s="28"/>
      <c r="AN251" s="28"/>
      <c r="AO251" s="28"/>
      <c r="AP251" s="28"/>
      <c r="AQ251" s="28"/>
      <c r="AR251" s="28"/>
      <c r="AT251" s="28"/>
      <c r="AU251" s="28"/>
    </row>
    <row r="252">
      <c r="B252" s="14"/>
      <c r="C252" s="28"/>
      <c r="D252" s="28"/>
      <c r="E252" s="28"/>
      <c r="F252" s="28"/>
      <c r="G252" s="28"/>
      <c r="H252" s="28"/>
      <c r="S252" s="28"/>
      <c r="T252" s="28"/>
      <c r="U252" s="147"/>
      <c r="V252" s="147"/>
      <c r="W252" s="147"/>
      <c r="X252" s="147"/>
      <c r="Y252" s="147"/>
      <c r="Z252" s="147"/>
      <c r="AA252" s="134"/>
      <c r="AB252" s="148"/>
      <c r="AC252" s="28"/>
      <c r="AD252" s="148"/>
      <c r="AE252" s="148"/>
      <c r="AF252" s="148"/>
      <c r="AG252" s="148"/>
      <c r="AH252" s="28"/>
      <c r="AI252" s="28"/>
      <c r="AJ252" s="28"/>
      <c r="AK252" s="28"/>
      <c r="AL252" s="28"/>
      <c r="AM252" s="28"/>
      <c r="AN252" s="28"/>
      <c r="AO252" s="28"/>
      <c r="AP252" s="28"/>
      <c r="AQ252" s="28"/>
      <c r="AR252" s="28"/>
      <c r="AT252" s="28"/>
      <c r="AU252" s="28"/>
    </row>
    <row r="253">
      <c r="B253" s="14"/>
      <c r="C253" s="28"/>
      <c r="D253" s="28"/>
      <c r="E253" s="28"/>
      <c r="F253" s="28"/>
      <c r="G253" s="28"/>
      <c r="H253" s="28"/>
      <c r="S253" s="28"/>
      <c r="T253" s="28"/>
      <c r="U253" s="147"/>
      <c r="V253" s="147"/>
      <c r="W253" s="147"/>
      <c r="X253" s="147"/>
      <c r="Y253" s="147"/>
      <c r="Z253" s="147"/>
      <c r="AA253" s="134"/>
      <c r="AB253" s="148"/>
      <c r="AC253" s="28"/>
      <c r="AD253" s="148"/>
      <c r="AE253" s="148"/>
      <c r="AF253" s="148"/>
      <c r="AG253" s="148"/>
      <c r="AH253" s="28"/>
      <c r="AI253" s="28"/>
      <c r="AJ253" s="28"/>
      <c r="AK253" s="28"/>
      <c r="AL253" s="28"/>
      <c r="AM253" s="28"/>
      <c r="AN253" s="28"/>
      <c r="AO253" s="28"/>
      <c r="AP253" s="28"/>
      <c r="AQ253" s="28"/>
      <c r="AR253" s="28"/>
      <c r="AT253" s="28"/>
      <c r="AU253" s="28"/>
    </row>
    <row r="254">
      <c r="B254" s="14"/>
      <c r="C254" s="28"/>
      <c r="D254" s="28"/>
      <c r="E254" s="28"/>
      <c r="F254" s="28"/>
      <c r="G254" s="28"/>
      <c r="H254" s="28"/>
      <c r="S254" s="28"/>
      <c r="T254" s="28"/>
      <c r="U254" s="147"/>
      <c r="V254" s="147"/>
      <c r="W254" s="147"/>
      <c r="X254" s="147"/>
      <c r="Y254" s="147"/>
      <c r="Z254" s="147"/>
      <c r="AA254" s="134"/>
      <c r="AB254" s="148"/>
      <c r="AC254" s="28"/>
      <c r="AD254" s="148"/>
      <c r="AE254" s="148"/>
      <c r="AF254" s="148"/>
      <c r="AG254" s="148"/>
      <c r="AH254" s="28"/>
      <c r="AI254" s="28"/>
      <c r="AJ254" s="28"/>
      <c r="AK254" s="28"/>
      <c r="AL254" s="28"/>
      <c r="AM254" s="28"/>
      <c r="AN254" s="28"/>
      <c r="AO254" s="28"/>
      <c r="AP254" s="28"/>
      <c r="AQ254" s="28"/>
      <c r="AR254" s="28"/>
      <c r="AT254" s="28"/>
      <c r="AU254" s="28"/>
    </row>
    <row r="255">
      <c r="B255" s="14"/>
      <c r="C255" s="28"/>
      <c r="D255" s="28"/>
      <c r="E255" s="28"/>
      <c r="F255" s="28"/>
      <c r="G255" s="28"/>
      <c r="H255" s="28"/>
      <c r="S255" s="28"/>
      <c r="T255" s="28"/>
      <c r="U255" s="147"/>
      <c r="V255" s="147"/>
      <c r="W255" s="147"/>
      <c r="X255" s="147"/>
      <c r="Y255" s="147"/>
      <c r="Z255" s="147"/>
      <c r="AA255" s="134"/>
      <c r="AB255" s="148"/>
      <c r="AC255" s="28"/>
      <c r="AD255" s="148"/>
      <c r="AE255" s="148"/>
      <c r="AF255" s="148"/>
      <c r="AG255" s="148"/>
      <c r="AH255" s="28"/>
      <c r="AI255" s="28"/>
      <c r="AJ255" s="28"/>
      <c r="AK255" s="28"/>
      <c r="AL255" s="28"/>
      <c r="AM255" s="28"/>
      <c r="AN255" s="28"/>
      <c r="AO255" s="28"/>
      <c r="AP255" s="28"/>
      <c r="AQ255" s="28"/>
      <c r="AR255" s="28"/>
      <c r="AT255" s="28"/>
      <c r="AU255" s="28"/>
    </row>
    <row r="256">
      <c r="B256" s="14"/>
      <c r="C256" s="28"/>
      <c r="D256" s="28"/>
      <c r="E256" s="28"/>
      <c r="F256" s="28"/>
      <c r="G256" s="28"/>
      <c r="H256" s="28"/>
      <c r="S256" s="28"/>
      <c r="T256" s="28"/>
      <c r="U256" s="147"/>
      <c r="V256" s="147"/>
      <c r="W256" s="147"/>
      <c r="X256" s="147"/>
      <c r="Y256" s="147"/>
      <c r="Z256" s="147"/>
      <c r="AA256" s="134"/>
      <c r="AB256" s="148"/>
      <c r="AC256" s="28"/>
      <c r="AD256" s="148"/>
      <c r="AE256" s="148"/>
      <c r="AF256" s="148"/>
      <c r="AG256" s="148"/>
      <c r="AH256" s="28"/>
      <c r="AI256" s="28"/>
      <c r="AJ256" s="28"/>
      <c r="AK256" s="28"/>
      <c r="AL256" s="28"/>
      <c r="AM256" s="28"/>
      <c r="AN256" s="28"/>
      <c r="AO256" s="28"/>
      <c r="AP256" s="28"/>
      <c r="AQ256" s="28"/>
      <c r="AR256" s="28"/>
      <c r="AT256" s="28"/>
      <c r="AU256" s="28"/>
    </row>
    <row r="257">
      <c r="B257" s="14"/>
      <c r="C257" s="28"/>
      <c r="D257" s="28"/>
      <c r="E257" s="28"/>
      <c r="F257" s="28"/>
      <c r="G257" s="28"/>
      <c r="H257" s="28"/>
      <c r="S257" s="28"/>
      <c r="T257" s="28"/>
      <c r="U257" s="147"/>
      <c r="V257" s="147"/>
      <c r="W257" s="147"/>
      <c r="X257" s="147"/>
      <c r="Y257" s="147"/>
      <c r="Z257" s="147"/>
      <c r="AA257" s="134"/>
      <c r="AB257" s="148"/>
      <c r="AC257" s="28"/>
      <c r="AD257" s="148"/>
      <c r="AE257" s="148"/>
      <c r="AF257" s="148"/>
      <c r="AG257" s="148"/>
      <c r="AH257" s="28"/>
      <c r="AI257" s="28"/>
      <c r="AJ257" s="28"/>
      <c r="AK257" s="28"/>
      <c r="AL257" s="28"/>
      <c r="AM257" s="28"/>
      <c r="AN257" s="28"/>
      <c r="AO257" s="28"/>
      <c r="AP257" s="28"/>
      <c r="AQ257" s="28"/>
      <c r="AR257" s="28"/>
      <c r="AT257" s="28"/>
      <c r="AU257" s="28"/>
    </row>
    <row r="258">
      <c r="B258" s="14"/>
      <c r="C258" s="28"/>
      <c r="D258" s="28"/>
      <c r="E258" s="28"/>
      <c r="F258" s="28"/>
      <c r="G258" s="28"/>
      <c r="H258" s="28"/>
      <c r="S258" s="28"/>
      <c r="T258" s="28"/>
      <c r="U258" s="147"/>
      <c r="V258" s="147"/>
      <c r="W258" s="147"/>
      <c r="X258" s="147"/>
      <c r="Y258" s="147"/>
      <c r="Z258" s="147"/>
      <c r="AA258" s="134"/>
      <c r="AB258" s="148"/>
      <c r="AC258" s="28"/>
      <c r="AD258" s="148"/>
      <c r="AE258" s="148"/>
      <c r="AF258" s="148"/>
      <c r="AG258" s="148"/>
      <c r="AH258" s="28"/>
      <c r="AI258" s="28"/>
      <c r="AJ258" s="28"/>
      <c r="AK258" s="28"/>
      <c r="AL258" s="28"/>
      <c r="AM258" s="28"/>
      <c r="AN258" s="28"/>
      <c r="AO258" s="28"/>
      <c r="AP258" s="28"/>
      <c r="AQ258" s="28"/>
      <c r="AR258" s="28"/>
      <c r="AT258" s="28"/>
      <c r="AU258" s="28"/>
    </row>
    <row r="259">
      <c r="B259" s="14"/>
      <c r="C259" s="28"/>
      <c r="D259" s="28"/>
      <c r="E259" s="28"/>
      <c r="F259" s="28"/>
      <c r="G259" s="28"/>
      <c r="H259" s="28"/>
      <c r="S259" s="28"/>
      <c r="T259" s="28"/>
      <c r="U259" s="147"/>
      <c r="V259" s="147"/>
      <c r="W259" s="147"/>
      <c r="X259" s="147"/>
      <c r="Y259" s="147"/>
      <c r="Z259" s="147"/>
      <c r="AA259" s="134"/>
      <c r="AB259" s="148"/>
      <c r="AC259" s="28"/>
      <c r="AD259" s="148"/>
      <c r="AE259" s="148"/>
      <c r="AF259" s="148"/>
      <c r="AG259" s="148"/>
      <c r="AH259" s="28"/>
      <c r="AI259" s="28"/>
      <c r="AJ259" s="28"/>
      <c r="AK259" s="28"/>
      <c r="AL259" s="28"/>
      <c r="AM259" s="28"/>
      <c r="AN259" s="28"/>
      <c r="AO259" s="28"/>
      <c r="AP259" s="28"/>
      <c r="AQ259" s="28"/>
      <c r="AR259" s="28"/>
      <c r="AT259" s="28"/>
      <c r="AU259" s="28"/>
    </row>
    <row r="260">
      <c r="B260" s="14"/>
      <c r="C260" s="28"/>
      <c r="D260" s="28"/>
      <c r="E260" s="28"/>
      <c r="F260" s="28"/>
      <c r="G260" s="28"/>
      <c r="H260" s="28"/>
      <c r="S260" s="28"/>
      <c r="T260" s="28"/>
      <c r="U260" s="147"/>
      <c r="V260" s="147"/>
      <c r="W260" s="147"/>
      <c r="X260" s="147"/>
      <c r="Y260" s="147"/>
      <c r="Z260" s="147"/>
      <c r="AA260" s="134"/>
      <c r="AB260" s="148"/>
      <c r="AC260" s="28"/>
      <c r="AD260" s="148"/>
      <c r="AE260" s="148"/>
      <c r="AF260" s="148"/>
      <c r="AG260" s="148"/>
      <c r="AH260" s="28"/>
      <c r="AI260" s="28"/>
      <c r="AJ260" s="28"/>
      <c r="AK260" s="28"/>
      <c r="AL260" s="28"/>
      <c r="AM260" s="28"/>
      <c r="AN260" s="28"/>
      <c r="AO260" s="28"/>
      <c r="AP260" s="28"/>
      <c r="AQ260" s="28"/>
      <c r="AR260" s="28"/>
      <c r="AT260" s="28"/>
      <c r="AU260" s="28"/>
    </row>
    <row r="261">
      <c r="B261" s="14"/>
      <c r="C261" s="28"/>
      <c r="D261" s="28"/>
      <c r="E261" s="28"/>
      <c r="F261" s="28"/>
      <c r="G261" s="28"/>
      <c r="H261" s="28"/>
      <c r="S261" s="28"/>
      <c r="T261" s="28"/>
      <c r="U261" s="147"/>
      <c r="V261" s="147"/>
      <c r="W261" s="147"/>
      <c r="X261" s="147"/>
      <c r="Y261" s="147"/>
      <c r="Z261" s="147"/>
      <c r="AA261" s="134"/>
      <c r="AB261" s="148"/>
      <c r="AC261" s="28"/>
      <c r="AD261" s="148"/>
      <c r="AE261" s="148"/>
      <c r="AF261" s="148"/>
      <c r="AG261" s="148"/>
      <c r="AH261" s="28"/>
      <c r="AI261" s="28"/>
      <c r="AJ261" s="28"/>
      <c r="AK261" s="28"/>
      <c r="AL261" s="28"/>
      <c r="AM261" s="28"/>
      <c r="AN261" s="28"/>
      <c r="AO261" s="28"/>
      <c r="AP261" s="28"/>
      <c r="AQ261" s="28"/>
      <c r="AR261" s="28"/>
      <c r="AT261" s="28"/>
      <c r="AU261" s="28"/>
    </row>
    <row r="262">
      <c r="B262" s="14"/>
      <c r="C262" s="28"/>
      <c r="D262" s="28"/>
      <c r="E262" s="28"/>
      <c r="F262" s="28"/>
      <c r="G262" s="28"/>
      <c r="H262" s="28"/>
      <c r="S262" s="28"/>
      <c r="T262" s="28"/>
      <c r="U262" s="147"/>
      <c r="V262" s="147"/>
      <c r="W262" s="147"/>
      <c r="X262" s="147"/>
      <c r="Y262" s="147"/>
      <c r="Z262" s="147"/>
      <c r="AA262" s="134"/>
      <c r="AB262" s="148"/>
      <c r="AC262" s="28"/>
      <c r="AD262" s="148"/>
      <c r="AE262" s="148"/>
      <c r="AF262" s="148"/>
      <c r="AG262" s="148"/>
      <c r="AH262" s="28"/>
      <c r="AI262" s="28"/>
      <c r="AJ262" s="28"/>
      <c r="AK262" s="28"/>
      <c r="AL262" s="28"/>
      <c r="AM262" s="28"/>
      <c r="AN262" s="28"/>
      <c r="AO262" s="28"/>
      <c r="AP262" s="28"/>
      <c r="AQ262" s="28"/>
      <c r="AR262" s="28"/>
      <c r="AT262" s="28"/>
      <c r="AU262" s="28"/>
    </row>
    <row r="263">
      <c r="B263" s="14"/>
      <c r="C263" s="28"/>
      <c r="D263" s="28"/>
      <c r="E263" s="28"/>
      <c r="F263" s="28"/>
      <c r="G263" s="28"/>
      <c r="H263" s="28"/>
      <c r="S263" s="28"/>
      <c r="T263" s="28"/>
      <c r="U263" s="147"/>
      <c r="V263" s="147"/>
      <c r="W263" s="147"/>
      <c r="X263" s="147"/>
      <c r="Y263" s="147"/>
      <c r="Z263" s="147"/>
      <c r="AA263" s="134"/>
      <c r="AB263" s="148"/>
      <c r="AC263" s="28"/>
      <c r="AD263" s="148"/>
      <c r="AE263" s="148"/>
      <c r="AF263" s="148"/>
      <c r="AG263" s="148"/>
      <c r="AH263" s="28"/>
      <c r="AI263" s="28"/>
      <c r="AJ263" s="28"/>
      <c r="AK263" s="28"/>
      <c r="AL263" s="28"/>
      <c r="AM263" s="28"/>
      <c r="AN263" s="28"/>
      <c r="AO263" s="28"/>
      <c r="AP263" s="28"/>
      <c r="AQ263" s="28"/>
      <c r="AR263" s="28"/>
      <c r="AT263" s="28"/>
      <c r="AU263" s="28"/>
    </row>
    <row r="264">
      <c r="B264" s="14"/>
      <c r="C264" s="28"/>
      <c r="D264" s="28"/>
      <c r="E264" s="28"/>
      <c r="F264" s="28"/>
      <c r="G264" s="28"/>
      <c r="H264" s="28"/>
      <c r="S264" s="28"/>
      <c r="T264" s="28"/>
      <c r="U264" s="147"/>
      <c r="V264" s="147"/>
      <c r="W264" s="147"/>
      <c r="X264" s="147"/>
      <c r="Y264" s="147"/>
      <c r="Z264" s="147"/>
      <c r="AA264" s="134"/>
      <c r="AB264" s="148"/>
      <c r="AC264" s="28"/>
      <c r="AD264" s="148"/>
      <c r="AE264" s="148"/>
      <c r="AF264" s="148"/>
      <c r="AG264" s="148"/>
      <c r="AH264" s="28"/>
      <c r="AI264" s="28"/>
      <c r="AJ264" s="28"/>
      <c r="AK264" s="28"/>
      <c r="AL264" s="28"/>
      <c r="AM264" s="28"/>
      <c r="AN264" s="28"/>
      <c r="AO264" s="28"/>
      <c r="AP264" s="28"/>
      <c r="AQ264" s="28"/>
      <c r="AR264" s="28"/>
      <c r="AT264" s="28"/>
      <c r="AU264" s="28"/>
    </row>
    <row r="265">
      <c r="B265" s="14"/>
      <c r="C265" s="28"/>
      <c r="D265" s="28"/>
      <c r="E265" s="28"/>
      <c r="F265" s="28"/>
      <c r="G265" s="28"/>
      <c r="H265" s="28"/>
      <c r="S265" s="28"/>
      <c r="T265" s="28"/>
      <c r="U265" s="147"/>
      <c r="V265" s="147"/>
      <c r="W265" s="147"/>
      <c r="X265" s="147"/>
      <c r="Y265" s="147"/>
      <c r="Z265" s="147"/>
      <c r="AA265" s="134"/>
      <c r="AB265" s="148"/>
      <c r="AC265" s="28"/>
      <c r="AD265" s="148"/>
      <c r="AE265" s="148"/>
      <c r="AF265" s="148"/>
      <c r="AG265" s="148"/>
      <c r="AH265" s="28"/>
      <c r="AI265" s="28"/>
      <c r="AJ265" s="28"/>
      <c r="AK265" s="28"/>
      <c r="AL265" s="28"/>
      <c r="AM265" s="28"/>
      <c r="AN265" s="28"/>
      <c r="AO265" s="28"/>
      <c r="AP265" s="28"/>
      <c r="AQ265" s="28"/>
      <c r="AR265" s="28"/>
      <c r="AT265" s="28"/>
      <c r="AU265" s="28"/>
    </row>
    <row r="266">
      <c r="B266" s="14"/>
      <c r="C266" s="28"/>
      <c r="D266" s="28"/>
      <c r="E266" s="28"/>
      <c r="F266" s="28"/>
      <c r="G266" s="28"/>
      <c r="H266" s="28"/>
      <c r="S266" s="28"/>
      <c r="T266" s="28"/>
      <c r="U266" s="147"/>
      <c r="V266" s="147"/>
      <c r="W266" s="147"/>
      <c r="X266" s="147"/>
      <c r="Y266" s="147"/>
      <c r="Z266" s="147"/>
      <c r="AA266" s="134"/>
      <c r="AB266" s="148"/>
      <c r="AC266" s="28"/>
      <c r="AD266" s="148"/>
      <c r="AE266" s="148"/>
      <c r="AF266" s="148"/>
      <c r="AG266" s="148"/>
      <c r="AH266" s="28"/>
      <c r="AI266" s="28"/>
      <c r="AJ266" s="28"/>
      <c r="AK266" s="28"/>
      <c r="AL266" s="28"/>
      <c r="AM266" s="28"/>
      <c r="AN266" s="28"/>
      <c r="AO266" s="28"/>
      <c r="AP266" s="28"/>
      <c r="AQ266" s="28"/>
      <c r="AR266" s="28"/>
      <c r="AT266" s="28"/>
      <c r="AU266" s="28"/>
    </row>
    <row r="267">
      <c r="B267" s="14"/>
      <c r="C267" s="28"/>
      <c r="D267" s="28"/>
      <c r="E267" s="28"/>
      <c r="F267" s="28"/>
      <c r="G267" s="28"/>
      <c r="H267" s="28"/>
      <c r="S267" s="28"/>
      <c r="T267" s="28"/>
      <c r="U267" s="147"/>
      <c r="V267" s="147"/>
      <c r="W267" s="147"/>
      <c r="X267" s="147"/>
      <c r="Y267" s="147"/>
      <c r="Z267" s="147"/>
      <c r="AA267" s="134"/>
      <c r="AB267" s="148"/>
      <c r="AC267" s="28"/>
      <c r="AD267" s="148"/>
      <c r="AE267" s="148"/>
      <c r="AF267" s="148"/>
      <c r="AG267" s="148"/>
      <c r="AH267" s="28"/>
      <c r="AI267" s="28"/>
      <c r="AJ267" s="28"/>
      <c r="AK267" s="28"/>
      <c r="AL267" s="28"/>
      <c r="AM267" s="28"/>
      <c r="AN267" s="28"/>
      <c r="AO267" s="28"/>
      <c r="AP267" s="28"/>
      <c r="AQ267" s="28"/>
      <c r="AR267" s="28"/>
      <c r="AT267" s="28"/>
      <c r="AU267" s="28"/>
    </row>
    <row r="268">
      <c r="B268" s="14"/>
      <c r="C268" s="28"/>
      <c r="D268" s="28"/>
      <c r="E268" s="28"/>
      <c r="F268" s="28"/>
      <c r="G268" s="28"/>
      <c r="H268" s="28"/>
      <c r="S268" s="28"/>
      <c r="T268" s="28"/>
      <c r="U268" s="147"/>
      <c r="V268" s="147"/>
      <c r="W268" s="147"/>
      <c r="X268" s="147"/>
      <c r="Y268" s="147"/>
      <c r="Z268" s="147"/>
      <c r="AA268" s="134"/>
      <c r="AB268" s="148"/>
      <c r="AC268" s="28"/>
      <c r="AD268" s="148"/>
      <c r="AE268" s="148"/>
      <c r="AF268" s="148"/>
      <c r="AG268" s="148"/>
      <c r="AH268" s="28"/>
      <c r="AI268" s="28"/>
      <c r="AJ268" s="28"/>
      <c r="AK268" s="28"/>
      <c r="AL268" s="28"/>
      <c r="AM268" s="28"/>
      <c r="AN268" s="28"/>
      <c r="AO268" s="28"/>
      <c r="AP268" s="28"/>
      <c r="AQ268" s="28"/>
      <c r="AR268" s="28"/>
      <c r="AT268" s="28"/>
      <c r="AU268" s="28"/>
    </row>
    <row r="269">
      <c r="B269" s="14"/>
      <c r="C269" s="28"/>
      <c r="D269" s="28"/>
      <c r="E269" s="28"/>
      <c r="F269" s="28"/>
      <c r="G269" s="28"/>
      <c r="H269" s="28"/>
      <c r="S269" s="28"/>
      <c r="T269" s="28"/>
      <c r="U269" s="147"/>
      <c r="V269" s="147"/>
      <c r="W269" s="147"/>
      <c r="X269" s="147"/>
      <c r="Y269" s="147"/>
      <c r="Z269" s="147"/>
      <c r="AA269" s="134"/>
      <c r="AB269" s="148"/>
      <c r="AC269" s="28"/>
      <c r="AD269" s="148"/>
      <c r="AE269" s="148"/>
      <c r="AF269" s="148"/>
      <c r="AG269" s="148"/>
      <c r="AH269" s="28"/>
      <c r="AI269" s="28"/>
      <c r="AJ269" s="28"/>
      <c r="AK269" s="28"/>
      <c r="AL269" s="28"/>
      <c r="AM269" s="28"/>
      <c r="AN269" s="28"/>
      <c r="AO269" s="28"/>
      <c r="AP269" s="28"/>
      <c r="AQ269" s="28"/>
      <c r="AR269" s="28"/>
      <c r="AT269" s="28"/>
      <c r="AU269" s="28"/>
    </row>
    <row r="270">
      <c r="B270" s="14"/>
      <c r="C270" s="28"/>
      <c r="D270" s="28"/>
      <c r="E270" s="28"/>
      <c r="F270" s="28"/>
      <c r="G270" s="28"/>
      <c r="H270" s="28"/>
      <c r="S270" s="28"/>
      <c r="T270" s="28"/>
      <c r="U270" s="147"/>
      <c r="V270" s="147"/>
      <c r="W270" s="147"/>
      <c r="X270" s="147"/>
      <c r="Y270" s="147"/>
      <c r="Z270" s="147"/>
      <c r="AA270" s="134"/>
      <c r="AB270" s="148"/>
      <c r="AC270" s="28"/>
      <c r="AD270" s="148"/>
      <c r="AE270" s="148"/>
      <c r="AF270" s="148"/>
      <c r="AG270" s="148"/>
      <c r="AH270" s="28"/>
      <c r="AI270" s="28"/>
      <c r="AJ270" s="28"/>
      <c r="AK270" s="28"/>
      <c r="AL270" s="28"/>
      <c r="AM270" s="28"/>
      <c r="AN270" s="28"/>
      <c r="AO270" s="28"/>
      <c r="AP270" s="28"/>
      <c r="AQ270" s="28"/>
      <c r="AR270" s="28"/>
      <c r="AT270" s="28"/>
      <c r="AU270" s="28"/>
    </row>
    <row r="271">
      <c r="B271" s="14"/>
      <c r="C271" s="28"/>
      <c r="D271" s="28"/>
      <c r="E271" s="28"/>
      <c r="F271" s="28"/>
      <c r="G271" s="28"/>
      <c r="H271" s="28"/>
      <c r="S271" s="28"/>
      <c r="T271" s="28"/>
      <c r="U271" s="147"/>
      <c r="V271" s="147"/>
      <c r="W271" s="147"/>
      <c r="X271" s="147"/>
      <c r="Y271" s="147"/>
      <c r="Z271" s="147"/>
      <c r="AA271" s="134"/>
      <c r="AB271" s="148"/>
      <c r="AC271" s="28"/>
      <c r="AD271" s="148"/>
      <c r="AE271" s="148"/>
      <c r="AF271" s="148"/>
      <c r="AG271" s="148"/>
      <c r="AH271" s="28"/>
      <c r="AI271" s="28"/>
      <c r="AJ271" s="28"/>
      <c r="AK271" s="28"/>
      <c r="AL271" s="28"/>
      <c r="AM271" s="28"/>
      <c r="AN271" s="28"/>
      <c r="AO271" s="28"/>
      <c r="AP271" s="28"/>
      <c r="AQ271" s="28"/>
      <c r="AR271" s="28"/>
      <c r="AT271" s="28"/>
      <c r="AU271" s="28"/>
    </row>
    <row r="272">
      <c r="B272" s="14"/>
      <c r="C272" s="28"/>
      <c r="D272" s="28"/>
      <c r="E272" s="28"/>
      <c r="F272" s="28"/>
      <c r="G272" s="28"/>
      <c r="H272" s="28"/>
      <c r="S272" s="28"/>
      <c r="T272" s="28"/>
      <c r="U272" s="147"/>
      <c r="V272" s="147"/>
      <c r="W272" s="147"/>
      <c r="X272" s="147"/>
      <c r="Y272" s="147"/>
      <c r="Z272" s="147"/>
      <c r="AA272" s="134"/>
      <c r="AB272" s="148"/>
      <c r="AC272" s="28"/>
      <c r="AD272" s="148"/>
      <c r="AE272" s="148"/>
      <c r="AF272" s="148"/>
      <c r="AG272" s="148"/>
      <c r="AH272" s="28"/>
      <c r="AI272" s="28"/>
      <c r="AJ272" s="28"/>
      <c r="AK272" s="28"/>
      <c r="AL272" s="28"/>
      <c r="AM272" s="28"/>
      <c r="AN272" s="28"/>
      <c r="AO272" s="28"/>
      <c r="AP272" s="28"/>
      <c r="AQ272" s="28"/>
      <c r="AR272" s="28"/>
      <c r="AT272" s="28"/>
      <c r="AU272" s="28"/>
    </row>
    <row r="273">
      <c r="B273" s="14"/>
      <c r="C273" s="28"/>
      <c r="D273" s="28"/>
      <c r="E273" s="28"/>
      <c r="F273" s="28"/>
      <c r="G273" s="28"/>
      <c r="H273" s="28"/>
      <c r="S273" s="28"/>
      <c r="T273" s="28"/>
      <c r="U273" s="147"/>
      <c r="V273" s="147"/>
      <c r="W273" s="147"/>
      <c r="X273" s="147"/>
      <c r="Y273" s="147"/>
      <c r="Z273" s="147"/>
      <c r="AA273" s="134"/>
      <c r="AB273" s="148"/>
      <c r="AC273" s="28"/>
      <c r="AD273" s="148"/>
      <c r="AE273" s="148"/>
      <c r="AF273" s="148"/>
      <c r="AG273" s="148"/>
      <c r="AH273" s="28"/>
      <c r="AI273" s="28"/>
      <c r="AJ273" s="28"/>
      <c r="AK273" s="28"/>
      <c r="AL273" s="28"/>
      <c r="AM273" s="28"/>
      <c r="AN273" s="28"/>
      <c r="AO273" s="28"/>
      <c r="AP273" s="28"/>
      <c r="AQ273" s="28"/>
      <c r="AR273" s="28"/>
      <c r="AT273" s="28"/>
      <c r="AU273" s="28"/>
    </row>
    <row r="274">
      <c r="B274" s="14"/>
      <c r="C274" s="28"/>
      <c r="D274" s="28"/>
      <c r="E274" s="28"/>
      <c r="F274" s="28"/>
      <c r="G274" s="28"/>
      <c r="H274" s="28"/>
      <c r="S274" s="28"/>
      <c r="T274" s="28"/>
      <c r="U274" s="147"/>
      <c r="V274" s="147"/>
      <c r="W274" s="147"/>
      <c r="X274" s="147"/>
      <c r="Y274" s="147"/>
      <c r="Z274" s="147"/>
      <c r="AA274" s="134"/>
      <c r="AB274" s="148"/>
      <c r="AC274" s="28"/>
      <c r="AD274" s="148"/>
      <c r="AE274" s="148"/>
      <c r="AF274" s="148"/>
      <c r="AG274" s="148"/>
      <c r="AH274" s="28"/>
      <c r="AI274" s="28"/>
      <c r="AJ274" s="28"/>
      <c r="AK274" s="28"/>
      <c r="AL274" s="28"/>
      <c r="AM274" s="28"/>
      <c r="AN274" s="28"/>
      <c r="AO274" s="28"/>
      <c r="AP274" s="28"/>
      <c r="AQ274" s="28"/>
      <c r="AR274" s="28"/>
      <c r="AT274" s="28"/>
      <c r="AU274" s="28"/>
    </row>
    <row r="275">
      <c r="B275" s="14"/>
      <c r="C275" s="28"/>
      <c r="D275" s="28"/>
      <c r="E275" s="28"/>
      <c r="F275" s="28"/>
      <c r="G275" s="28"/>
      <c r="H275" s="28"/>
      <c r="S275" s="28"/>
      <c r="T275" s="28"/>
      <c r="U275" s="147"/>
      <c r="V275" s="147"/>
      <c r="W275" s="147"/>
      <c r="X275" s="147"/>
      <c r="Y275" s="147"/>
      <c r="Z275" s="147"/>
      <c r="AA275" s="134"/>
      <c r="AB275" s="148"/>
      <c r="AC275" s="28"/>
      <c r="AD275" s="148"/>
      <c r="AE275" s="148"/>
      <c r="AF275" s="148"/>
      <c r="AG275" s="148"/>
      <c r="AH275" s="28"/>
      <c r="AI275" s="28"/>
      <c r="AJ275" s="28"/>
      <c r="AK275" s="28"/>
      <c r="AL275" s="28"/>
      <c r="AM275" s="28"/>
      <c r="AN275" s="28"/>
      <c r="AO275" s="28"/>
      <c r="AP275" s="28"/>
      <c r="AQ275" s="28"/>
      <c r="AR275" s="28"/>
      <c r="AT275" s="28"/>
      <c r="AU275" s="28"/>
    </row>
    <row r="276">
      <c r="B276" s="14"/>
      <c r="C276" s="28"/>
      <c r="D276" s="28"/>
      <c r="E276" s="28"/>
      <c r="F276" s="28"/>
      <c r="G276" s="28"/>
      <c r="H276" s="28"/>
      <c r="S276" s="28"/>
      <c r="T276" s="28"/>
      <c r="U276" s="147"/>
      <c r="V276" s="147"/>
      <c r="W276" s="147"/>
      <c r="X276" s="147"/>
      <c r="Y276" s="147"/>
      <c r="Z276" s="147"/>
      <c r="AA276" s="134"/>
      <c r="AB276" s="148"/>
      <c r="AC276" s="28"/>
      <c r="AD276" s="148"/>
      <c r="AE276" s="148"/>
      <c r="AF276" s="148"/>
      <c r="AG276" s="148"/>
      <c r="AH276" s="28"/>
      <c r="AI276" s="28"/>
      <c r="AJ276" s="28"/>
      <c r="AK276" s="28"/>
      <c r="AL276" s="28"/>
      <c r="AM276" s="28"/>
      <c r="AN276" s="28"/>
      <c r="AO276" s="28"/>
      <c r="AP276" s="28"/>
      <c r="AQ276" s="28"/>
      <c r="AR276" s="28"/>
      <c r="AT276" s="28"/>
      <c r="AU276" s="28"/>
    </row>
    <row r="277">
      <c r="B277" s="28"/>
      <c r="C277" s="28"/>
      <c r="D277" s="28"/>
      <c r="E277" s="28"/>
      <c r="F277" s="28"/>
      <c r="G277" s="28"/>
      <c r="H277" s="28"/>
      <c r="S277" s="28"/>
      <c r="T277" s="28"/>
      <c r="U277" s="147"/>
      <c r="V277" s="147"/>
      <c r="W277" s="147"/>
      <c r="X277" s="147"/>
      <c r="Y277" s="147"/>
      <c r="Z277" s="147"/>
      <c r="AA277" s="134"/>
      <c r="AB277" s="148"/>
      <c r="AC277" s="28"/>
      <c r="AD277" s="148"/>
      <c r="AE277" s="148"/>
      <c r="AF277" s="148"/>
      <c r="AG277" s="148"/>
      <c r="AH277" s="28"/>
      <c r="AI277" s="28"/>
      <c r="AJ277" s="28"/>
      <c r="AK277" s="28"/>
      <c r="AL277" s="28"/>
      <c r="AM277" s="28"/>
      <c r="AN277" s="28"/>
      <c r="AO277" s="28"/>
      <c r="AP277" s="28"/>
      <c r="AQ277" s="28"/>
      <c r="AR277" s="28"/>
      <c r="AT277" s="28"/>
      <c r="AU277" s="28"/>
    </row>
    <row r="278">
      <c r="B278" s="28"/>
      <c r="C278" s="28"/>
      <c r="D278" s="28"/>
      <c r="E278" s="28"/>
      <c r="F278" s="28"/>
      <c r="G278" s="28"/>
      <c r="H278" s="28"/>
      <c r="S278" s="28"/>
      <c r="T278" s="28"/>
      <c r="U278" s="147"/>
      <c r="V278" s="147"/>
      <c r="W278" s="147"/>
      <c r="X278" s="147"/>
      <c r="Y278" s="147"/>
      <c r="Z278" s="147"/>
      <c r="AA278" s="134"/>
      <c r="AB278" s="148"/>
      <c r="AC278" s="28"/>
      <c r="AD278" s="148"/>
      <c r="AE278" s="148"/>
      <c r="AF278" s="148"/>
      <c r="AG278" s="148"/>
      <c r="AH278" s="28"/>
      <c r="AI278" s="28"/>
      <c r="AJ278" s="28"/>
      <c r="AK278" s="28"/>
      <c r="AL278" s="28"/>
      <c r="AM278" s="28"/>
      <c r="AN278" s="28"/>
      <c r="AO278" s="28"/>
      <c r="AP278" s="28"/>
      <c r="AQ278" s="28"/>
      <c r="AR278" s="28"/>
      <c r="AT278" s="28"/>
      <c r="AU278" s="28"/>
    </row>
    <row r="279">
      <c r="B279" s="28"/>
      <c r="C279" s="28"/>
      <c r="D279" s="28"/>
      <c r="E279" s="28"/>
      <c r="F279" s="28"/>
      <c r="G279" s="28"/>
      <c r="H279" s="28"/>
      <c r="S279" s="28"/>
      <c r="T279" s="28"/>
      <c r="U279" s="147"/>
      <c r="V279" s="147"/>
      <c r="W279" s="147"/>
      <c r="X279" s="147"/>
      <c r="Y279" s="147"/>
      <c r="Z279" s="147"/>
      <c r="AA279" s="134"/>
      <c r="AB279" s="148"/>
      <c r="AC279" s="28"/>
      <c r="AD279" s="148"/>
      <c r="AE279" s="148"/>
      <c r="AF279" s="148"/>
      <c r="AG279" s="148"/>
      <c r="AH279" s="28"/>
      <c r="AI279" s="28"/>
      <c r="AJ279" s="28"/>
      <c r="AK279" s="28"/>
      <c r="AL279" s="28"/>
      <c r="AM279" s="28"/>
      <c r="AN279" s="28"/>
      <c r="AO279" s="28"/>
      <c r="AP279" s="28"/>
      <c r="AQ279" s="28"/>
      <c r="AR279" s="28"/>
      <c r="AT279" s="28"/>
      <c r="AU279" s="28"/>
    </row>
    <row r="280">
      <c r="B280" s="28"/>
      <c r="C280" s="28"/>
      <c r="D280" s="28"/>
      <c r="E280" s="28"/>
      <c r="F280" s="28"/>
      <c r="G280" s="28"/>
      <c r="H280" s="28"/>
      <c r="S280" s="28"/>
      <c r="T280" s="28"/>
      <c r="U280" s="147"/>
      <c r="V280" s="147"/>
      <c r="W280" s="147"/>
      <c r="X280" s="147"/>
      <c r="Y280" s="147"/>
      <c r="Z280" s="147"/>
      <c r="AA280" s="134"/>
      <c r="AB280" s="148"/>
      <c r="AC280" s="28"/>
      <c r="AD280" s="148"/>
      <c r="AE280" s="148"/>
      <c r="AF280" s="148"/>
      <c r="AG280" s="148"/>
      <c r="AH280" s="28"/>
      <c r="AI280" s="28"/>
      <c r="AJ280" s="28"/>
      <c r="AK280" s="28"/>
      <c r="AL280" s="28"/>
      <c r="AM280" s="28"/>
      <c r="AN280" s="28"/>
      <c r="AO280" s="28"/>
      <c r="AP280" s="28"/>
      <c r="AQ280" s="28"/>
      <c r="AR280" s="28"/>
      <c r="AT280" s="28"/>
      <c r="AU280" s="28"/>
    </row>
    <row r="281">
      <c r="B281" s="28"/>
      <c r="C281" s="28"/>
      <c r="D281" s="28"/>
      <c r="E281" s="28"/>
      <c r="F281" s="28"/>
      <c r="G281" s="28"/>
      <c r="H281" s="28"/>
      <c r="S281" s="28"/>
      <c r="T281" s="28"/>
      <c r="U281" s="147"/>
      <c r="V281" s="147"/>
      <c r="W281" s="147"/>
      <c r="X281" s="147"/>
      <c r="Y281" s="147"/>
      <c r="Z281" s="147"/>
      <c r="AA281" s="134"/>
      <c r="AB281" s="148"/>
      <c r="AC281" s="28"/>
      <c r="AD281" s="148"/>
      <c r="AE281" s="148"/>
      <c r="AF281" s="148"/>
      <c r="AG281" s="148"/>
      <c r="AH281" s="28"/>
      <c r="AI281" s="28"/>
      <c r="AJ281" s="28"/>
      <c r="AK281" s="28"/>
      <c r="AL281" s="28"/>
      <c r="AM281" s="28"/>
      <c r="AN281" s="28"/>
      <c r="AO281" s="28"/>
      <c r="AP281" s="28"/>
      <c r="AQ281" s="28"/>
      <c r="AR281" s="28"/>
      <c r="AT281" s="28"/>
      <c r="AU281" s="28"/>
    </row>
    <row r="282">
      <c r="B282" s="28"/>
      <c r="C282" s="28"/>
      <c r="D282" s="28"/>
      <c r="E282" s="28"/>
      <c r="F282" s="28"/>
      <c r="G282" s="28"/>
      <c r="H282" s="28"/>
      <c r="S282" s="28"/>
      <c r="T282" s="28"/>
      <c r="U282" s="147"/>
      <c r="V282" s="147"/>
      <c r="W282" s="147"/>
      <c r="X282" s="147"/>
      <c r="Y282" s="147"/>
      <c r="Z282" s="147"/>
      <c r="AA282" s="134"/>
      <c r="AB282" s="148"/>
      <c r="AC282" s="28"/>
      <c r="AD282" s="148"/>
      <c r="AE282" s="148"/>
      <c r="AF282" s="148"/>
      <c r="AG282" s="148"/>
      <c r="AH282" s="28"/>
      <c r="AI282" s="28"/>
      <c r="AJ282" s="28"/>
      <c r="AK282" s="28"/>
      <c r="AL282" s="28"/>
      <c r="AM282" s="28"/>
      <c r="AN282" s="28"/>
      <c r="AO282" s="28"/>
      <c r="AP282" s="28"/>
      <c r="AQ282" s="28"/>
      <c r="AR282" s="28"/>
      <c r="AT282" s="28"/>
      <c r="AU282" s="28"/>
    </row>
    <row r="283">
      <c r="B283" s="28"/>
      <c r="C283" s="28"/>
      <c r="D283" s="28"/>
      <c r="E283" s="28"/>
      <c r="F283" s="28"/>
      <c r="G283" s="28"/>
      <c r="H283" s="28"/>
      <c r="S283" s="28"/>
      <c r="T283" s="28"/>
      <c r="U283" s="147"/>
      <c r="V283" s="147"/>
      <c r="W283" s="147"/>
      <c r="X283" s="147"/>
      <c r="Y283" s="147"/>
      <c r="Z283" s="147"/>
      <c r="AA283" s="134"/>
      <c r="AB283" s="148"/>
      <c r="AC283" s="28"/>
      <c r="AD283" s="148"/>
      <c r="AE283" s="148"/>
      <c r="AF283" s="148"/>
      <c r="AG283" s="148"/>
      <c r="AH283" s="28"/>
      <c r="AI283" s="28"/>
      <c r="AJ283" s="28"/>
      <c r="AK283" s="28"/>
      <c r="AL283" s="28"/>
      <c r="AM283" s="28"/>
      <c r="AN283" s="28"/>
      <c r="AO283" s="28"/>
      <c r="AP283" s="28"/>
      <c r="AQ283" s="28"/>
      <c r="AR283" s="28"/>
      <c r="AT283" s="28"/>
      <c r="AU283" s="28"/>
    </row>
    <row r="284">
      <c r="B284" s="28"/>
      <c r="C284" s="28"/>
      <c r="D284" s="28"/>
      <c r="E284" s="28"/>
      <c r="F284" s="28"/>
      <c r="G284" s="28"/>
      <c r="H284" s="28"/>
      <c r="S284" s="28"/>
      <c r="T284" s="28"/>
      <c r="U284" s="147"/>
      <c r="V284" s="147"/>
      <c r="W284" s="147"/>
      <c r="X284" s="147"/>
      <c r="Y284" s="147"/>
      <c r="Z284" s="147"/>
      <c r="AA284" s="134"/>
      <c r="AB284" s="148"/>
      <c r="AC284" s="28"/>
      <c r="AD284" s="148"/>
      <c r="AE284" s="148"/>
      <c r="AF284" s="148"/>
      <c r="AG284" s="148"/>
      <c r="AH284" s="28"/>
      <c r="AI284" s="28"/>
      <c r="AJ284" s="28"/>
      <c r="AK284" s="28"/>
      <c r="AL284" s="28"/>
      <c r="AM284" s="28"/>
      <c r="AN284" s="28"/>
      <c r="AO284" s="28"/>
      <c r="AP284" s="28"/>
      <c r="AQ284" s="28"/>
      <c r="AR284" s="28"/>
      <c r="AT284" s="28"/>
      <c r="AU284" s="28"/>
    </row>
    <row r="285">
      <c r="B285" s="28"/>
      <c r="C285" s="28"/>
      <c r="D285" s="28"/>
      <c r="E285" s="28"/>
      <c r="F285" s="28"/>
      <c r="G285" s="28"/>
      <c r="H285" s="28"/>
      <c r="S285" s="28"/>
      <c r="T285" s="28"/>
      <c r="U285" s="147"/>
      <c r="V285" s="147"/>
      <c r="W285" s="147"/>
      <c r="X285" s="147"/>
      <c r="Y285" s="147"/>
      <c r="Z285" s="147"/>
      <c r="AA285" s="134"/>
      <c r="AB285" s="148"/>
      <c r="AC285" s="28"/>
      <c r="AD285" s="148"/>
      <c r="AE285" s="148"/>
      <c r="AF285" s="148"/>
      <c r="AG285" s="148"/>
      <c r="AH285" s="28"/>
      <c r="AI285" s="28"/>
      <c r="AJ285" s="28"/>
      <c r="AK285" s="28"/>
      <c r="AL285" s="28"/>
      <c r="AM285" s="28"/>
      <c r="AN285" s="28"/>
      <c r="AO285" s="28"/>
      <c r="AP285" s="28"/>
      <c r="AQ285" s="28"/>
      <c r="AR285" s="28"/>
      <c r="AT285" s="28"/>
      <c r="AU285" s="28"/>
    </row>
    <row r="286">
      <c r="B286" s="28"/>
      <c r="C286" s="28"/>
      <c r="D286" s="28"/>
      <c r="E286" s="28"/>
      <c r="F286" s="28"/>
      <c r="G286" s="28"/>
      <c r="H286" s="28"/>
      <c r="S286" s="28"/>
      <c r="T286" s="28"/>
      <c r="U286" s="147"/>
      <c r="V286" s="147"/>
      <c r="W286" s="147"/>
      <c r="X286" s="147"/>
      <c r="Y286" s="147"/>
      <c r="Z286" s="147"/>
      <c r="AA286" s="134"/>
      <c r="AB286" s="148"/>
      <c r="AC286" s="28"/>
      <c r="AD286" s="148"/>
      <c r="AE286" s="148"/>
      <c r="AF286" s="148"/>
      <c r="AG286" s="148"/>
      <c r="AH286" s="28"/>
      <c r="AI286" s="28"/>
      <c r="AJ286" s="28"/>
      <c r="AK286" s="28"/>
      <c r="AL286" s="28"/>
      <c r="AM286" s="28"/>
      <c r="AN286" s="28"/>
      <c r="AO286" s="28"/>
      <c r="AP286" s="28"/>
      <c r="AQ286" s="28"/>
      <c r="AR286" s="28"/>
      <c r="AT286" s="28"/>
      <c r="AU286" s="28"/>
    </row>
    <row r="287">
      <c r="B287" s="28"/>
      <c r="C287" s="28"/>
      <c r="D287" s="28"/>
      <c r="E287" s="28"/>
      <c r="F287" s="28"/>
      <c r="G287" s="28"/>
      <c r="H287" s="28"/>
      <c r="S287" s="28"/>
      <c r="T287" s="28"/>
      <c r="U287" s="147"/>
      <c r="V287" s="147"/>
      <c r="W287" s="147"/>
      <c r="X287" s="147"/>
      <c r="Y287" s="147"/>
      <c r="Z287" s="147"/>
      <c r="AA287" s="134"/>
      <c r="AB287" s="148"/>
      <c r="AC287" s="28"/>
      <c r="AD287" s="148"/>
      <c r="AE287" s="148"/>
      <c r="AF287" s="148"/>
      <c r="AG287" s="148"/>
      <c r="AH287" s="28"/>
      <c r="AI287" s="28"/>
      <c r="AJ287" s="28"/>
      <c r="AK287" s="28"/>
      <c r="AL287" s="28"/>
      <c r="AM287" s="28"/>
      <c r="AN287" s="28"/>
      <c r="AO287" s="28"/>
      <c r="AP287" s="28"/>
      <c r="AQ287" s="28"/>
      <c r="AR287" s="28"/>
      <c r="AT287" s="28"/>
      <c r="AU287" s="28"/>
    </row>
    <row r="288">
      <c r="B288" s="28"/>
      <c r="C288" s="28"/>
      <c r="D288" s="28"/>
      <c r="E288" s="28"/>
      <c r="F288" s="28"/>
      <c r="G288" s="28"/>
      <c r="H288" s="28"/>
      <c r="S288" s="28"/>
      <c r="T288" s="28"/>
      <c r="U288" s="147"/>
      <c r="V288" s="147"/>
      <c r="W288" s="147"/>
      <c r="X288" s="147"/>
      <c r="Y288" s="147"/>
      <c r="Z288" s="147"/>
      <c r="AA288" s="134"/>
      <c r="AB288" s="148"/>
      <c r="AC288" s="28"/>
      <c r="AD288" s="148"/>
      <c r="AE288" s="148"/>
      <c r="AF288" s="148"/>
      <c r="AG288" s="148"/>
      <c r="AH288" s="28"/>
      <c r="AI288" s="28"/>
      <c r="AJ288" s="28"/>
      <c r="AK288" s="28"/>
      <c r="AL288" s="28"/>
      <c r="AM288" s="28"/>
      <c r="AN288" s="28"/>
      <c r="AO288" s="28"/>
      <c r="AP288" s="28"/>
      <c r="AQ288" s="28"/>
      <c r="AR288" s="28"/>
      <c r="AT288" s="28"/>
      <c r="AU288" s="28"/>
    </row>
    <row r="289">
      <c r="B289" s="28"/>
      <c r="C289" s="28"/>
      <c r="D289" s="28"/>
      <c r="E289" s="28"/>
      <c r="F289" s="28"/>
      <c r="G289" s="28"/>
      <c r="H289" s="28"/>
      <c r="S289" s="28"/>
      <c r="T289" s="28"/>
      <c r="U289" s="147"/>
      <c r="V289" s="147"/>
      <c r="W289" s="147"/>
      <c r="X289" s="147"/>
      <c r="Y289" s="147"/>
      <c r="Z289" s="147"/>
      <c r="AA289" s="134"/>
      <c r="AB289" s="148"/>
      <c r="AC289" s="28"/>
      <c r="AD289" s="148"/>
      <c r="AE289" s="148"/>
      <c r="AF289" s="148"/>
      <c r="AG289" s="148"/>
      <c r="AH289" s="28"/>
      <c r="AI289" s="28"/>
      <c r="AJ289" s="28"/>
      <c r="AK289" s="28"/>
      <c r="AL289" s="28"/>
      <c r="AM289" s="28"/>
      <c r="AN289" s="28"/>
      <c r="AO289" s="28"/>
      <c r="AP289" s="28"/>
      <c r="AQ289" s="28"/>
      <c r="AR289" s="28"/>
      <c r="AT289" s="28"/>
      <c r="AU289" s="28"/>
    </row>
    <row r="290">
      <c r="B290" s="28"/>
      <c r="C290" s="28"/>
      <c r="D290" s="28"/>
      <c r="E290" s="28"/>
      <c r="F290" s="28"/>
      <c r="G290" s="28"/>
      <c r="H290" s="28"/>
      <c r="S290" s="28"/>
      <c r="T290" s="28"/>
      <c r="U290" s="147"/>
      <c r="V290" s="147"/>
      <c r="W290" s="147"/>
      <c r="X290" s="147"/>
      <c r="Y290" s="147"/>
      <c r="Z290" s="147"/>
      <c r="AA290" s="134"/>
      <c r="AB290" s="148"/>
      <c r="AC290" s="28"/>
      <c r="AD290" s="148"/>
      <c r="AE290" s="148"/>
      <c r="AF290" s="148"/>
      <c r="AG290" s="148"/>
      <c r="AH290" s="28"/>
      <c r="AI290" s="28"/>
      <c r="AJ290" s="28"/>
      <c r="AK290" s="28"/>
      <c r="AL290" s="28"/>
      <c r="AM290" s="28"/>
      <c r="AN290" s="28"/>
      <c r="AO290" s="28"/>
      <c r="AP290" s="28"/>
      <c r="AQ290" s="28"/>
      <c r="AR290" s="28"/>
      <c r="AT290" s="28"/>
      <c r="AU290" s="28"/>
    </row>
    <row r="291">
      <c r="B291" s="28"/>
      <c r="C291" s="28"/>
      <c r="D291" s="28"/>
      <c r="E291" s="28"/>
      <c r="F291" s="28"/>
      <c r="G291" s="28"/>
      <c r="H291" s="28"/>
      <c r="S291" s="28"/>
      <c r="T291" s="28"/>
      <c r="U291" s="147"/>
      <c r="V291" s="147"/>
      <c r="W291" s="147"/>
      <c r="X291" s="147"/>
      <c r="Y291" s="147"/>
      <c r="Z291" s="147"/>
      <c r="AA291" s="134"/>
      <c r="AB291" s="148"/>
      <c r="AC291" s="28"/>
      <c r="AD291" s="148"/>
      <c r="AE291" s="148"/>
      <c r="AF291" s="148"/>
      <c r="AG291" s="148"/>
      <c r="AH291" s="28"/>
      <c r="AI291" s="28"/>
      <c r="AJ291" s="28"/>
      <c r="AK291" s="28"/>
      <c r="AL291" s="28"/>
      <c r="AM291" s="28"/>
      <c r="AN291" s="28"/>
      <c r="AO291" s="28"/>
      <c r="AP291" s="28"/>
      <c r="AQ291" s="28"/>
      <c r="AR291" s="28"/>
      <c r="AT291" s="28"/>
      <c r="AU291" s="28"/>
    </row>
    <row r="292">
      <c r="B292" s="28"/>
      <c r="C292" s="28"/>
      <c r="D292" s="28"/>
      <c r="E292" s="28"/>
      <c r="F292" s="28"/>
      <c r="G292" s="28"/>
      <c r="H292" s="28"/>
      <c r="S292" s="28"/>
      <c r="T292" s="28"/>
      <c r="U292" s="147"/>
      <c r="V292" s="147"/>
      <c r="W292" s="147"/>
      <c r="X292" s="147"/>
      <c r="Y292" s="147"/>
      <c r="Z292" s="147"/>
      <c r="AA292" s="134"/>
      <c r="AB292" s="148"/>
      <c r="AC292" s="28"/>
      <c r="AD292" s="148"/>
      <c r="AE292" s="148"/>
      <c r="AF292" s="148"/>
      <c r="AG292" s="148"/>
      <c r="AH292" s="28"/>
      <c r="AI292" s="28"/>
      <c r="AJ292" s="28"/>
      <c r="AK292" s="28"/>
      <c r="AL292" s="28"/>
      <c r="AM292" s="28"/>
      <c r="AN292" s="28"/>
      <c r="AO292" s="28"/>
      <c r="AP292" s="28"/>
      <c r="AQ292" s="28"/>
      <c r="AR292" s="28"/>
      <c r="AT292" s="28"/>
      <c r="AU292" s="28"/>
    </row>
    <row r="293">
      <c r="B293" s="28"/>
      <c r="C293" s="28"/>
      <c r="D293" s="28"/>
      <c r="E293" s="28"/>
      <c r="F293" s="28"/>
      <c r="G293" s="28"/>
      <c r="H293" s="28"/>
      <c r="S293" s="28"/>
      <c r="T293" s="28"/>
      <c r="U293" s="147"/>
      <c r="V293" s="147"/>
      <c r="W293" s="147"/>
      <c r="X293" s="147"/>
      <c r="Y293" s="147"/>
      <c r="Z293" s="147"/>
      <c r="AA293" s="134"/>
      <c r="AB293" s="148"/>
      <c r="AC293" s="28"/>
      <c r="AD293" s="148"/>
      <c r="AE293" s="148"/>
      <c r="AF293" s="148"/>
      <c r="AG293" s="148"/>
      <c r="AH293" s="28"/>
      <c r="AI293" s="28"/>
      <c r="AJ293" s="28"/>
      <c r="AK293" s="28"/>
      <c r="AL293" s="28"/>
      <c r="AM293" s="28"/>
      <c r="AN293" s="28"/>
      <c r="AO293" s="28"/>
      <c r="AP293" s="28"/>
      <c r="AQ293" s="28"/>
      <c r="AR293" s="28"/>
      <c r="AT293" s="28"/>
      <c r="AU293" s="28"/>
    </row>
    <row r="294">
      <c r="B294" s="28"/>
      <c r="C294" s="28"/>
      <c r="D294" s="28"/>
      <c r="E294" s="28"/>
      <c r="F294" s="28"/>
      <c r="G294" s="28"/>
      <c r="H294" s="28"/>
      <c r="S294" s="28"/>
      <c r="T294" s="28"/>
      <c r="U294" s="147"/>
      <c r="V294" s="147"/>
      <c r="W294" s="147"/>
      <c r="X294" s="147"/>
      <c r="Y294" s="147"/>
      <c r="Z294" s="147"/>
      <c r="AA294" s="134"/>
      <c r="AB294" s="148"/>
      <c r="AC294" s="28"/>
      <c r="AD294" s="148"/>
      <c r="AE294" s="148"/>
      <c r="AF294" s="148"/>
      <c r="AG294" s="148"/>
      <c r="AH294" s="28"/>
      <c r="AI294" s="28"/>
      <c r="AJ294" s="28"/>
      <c r="AK294" s="28"/>
      <c r="AL294" s="28"/>
      <c r="AM294" s="28"/>
      <c r="AN294" s="28"/>
      <c r="AO294" s="28"/>
      <c r="AP294" s="28"/>
      <c r="AQ294" s="28"/>
      <c r="AR294" s="28"/>
      <c r="AT294" s="28"/>
      <c r="AU294" s="28"/>
    </row>
    <row r="295">
      <c r="B295" s="28"/>
      <c r="C295" s="28"/>
      <c r="D295" s="28"/>
      <c r="E295" s="28"/>
      <c r="F295" s="28"/>
      <c r="G295" s="28"/>
      <c r="H295" s="28"/>
      <c r="S295" s="28"/>
      <c r="T295" s="28"/>
      <c r="U295" s="147"/>
      <c r="V295" s="147"/>
      <c r="W295" s="147"/>
      <c r="X295" s="147"/>
      <c r="Y295" s="147"/>
      <c r="Z295" s="147"/>
      <c r="AA295" s="134"/>
      <c r="AB295" s="148"/>
      <c r="AC295" s="28"/>
      <c r="AD295" s="148"/>
      <c r="AE295" s="148"/>
      <c r="AF295" s="148"/>
      <c r="AG295" s="148"/>
      <c r="AH295" s="28"/>
      <c r="AI295" s="28"/>
      <c r="AJ295" s="28"/>
      <c r="AK295" s="28"/>
      <c r="AL295" s="28"/>
      <c r="AM295" s="28"/>
      <c r="AN295" s="28"/>
      <c r="AO295" s="28"/>
      <c r="AP295" s="28"/>
      <c r="AQ295" s="28"/>
      <c r="AR295" s="28"/>
      <c r="AT295" s="28"/>
      <c r="AU295" s="28"/>
    </row>
    <row r="296">
      <c r="B296" s="28"/>
      <c r="C296" s="28"/>
      <c r="D296" s="28"/>
      <c r="E296" s="28"/>
      <c r="F296" s="28"/>
      <c r="G296" s="28"/>
      <c r="H296" s="28"/>
      <c r="S296" s="28"/>
      <c r="T296" s="28"/>
      <c r="U296" s="147"/>
      <c r="V296" s="147"/>
      <c r="W296" s="147"/>
      <c r="X296" s="147"/>
      <c r="Y296" s="147"/>
      <c r="Z296" s="147"/>
      <c r="AA296" s="134"/>
      <c r="AB296" s="148"/>
      <c r="AC296" s="28"/>
      <c r="AD296" s="148"/>
      <c r="AE296" s="148"/>
      <c r="AF296" s="148"/>
      <c r="AG296" s="148"/>
      <c r="AH296" s="28"/>
      <c r="AI296" s="28"/>
      <c r="AJ296" s="28"/>
      <c r="AK296" s="28"/>
      <c r="AL296" s="28"/>
      <c r="AM296" s="28"/>
      <c r="AN296" s="28"/>
      <c r="AO296" s="28"/>
      <c r="AP296" s="28"/>
      <c r="AQ296" s="28"/>
      <c r="AR296" s="28"/>
      <c r="AT296" s="28"/>
      <c r="AU296" s="28"/>
    </row>
    <row r="297">
      <c r="B297" s="28"/>
      <c r="C297" s="28"/>
      <c r="D297" s="28"/>
      <c r="E297" s="28"/>
      <c r="F297" s="28"/>
      <c r="G297" s="28"/>
      <c r="H297" s="28"/>
      <c r="S297" s="28"/>
      <c r="T297" s="28"/>
      <c r="U297" s="147"/>
      <c r="V297" s="147"/>
      <c r="W297" s="147"/>
      <c r="X297" s="147"/>
      <c r="Y297" s="147"/>
      <c r="Z297" s="147"/>
      <c r="AA297" s="134"/>
      <c r="AB297" s="148"/>
      <c r="AC297" s="28"/>
      <c r="AD297" s="148"/>
      <c r="AE297" s="148"/>
      <c r="AF297" s="148"/>
      <c r="AG297" s="148"/>
      <c r="AH297" s="28"/>
      <c r="AI297" s="28"/>
      <c r="AJ297" s="28"/>
      <c r="AK297" s="28"/>
      <c r="AL297" s="28"/>
      <c r="AM297" s="28"/>
      <c r="AN297" s="28"/>
      <c r="AO297" s="28"/>
      <c r="AP297" s="28"/>
      <c r="AQ297" s="28"/>
      <c r="AR297" s="28"/>
      <c r="AT297" s="28"/>
      <c r="AU297" s="28"/>
    </row>
    <row r="298">
      <c r="B298" s="28"/>
      <c r="C298" s="28"/>
      <c r="D298" s="28"/>
      <c r="E298" s="28"/>
      <c r="F298" s="28"/>
      <c r="G298" s="28"/>
      <c r="H298" s="28"/>
      <c r="S298" s="28"/>
      <c r="T298" s="28"/>
      <c r="U298" s="147"/>
      <c r="V298" s="147"/>
      <c r="W298" s="147"/>
      <c r="X298" s="147"/>
      <c r="Y298" s="147"/>
      <c r="Z298" s="147"/>
      <c r="AA298" s="134"/>
      <c r="AB298" s="148"/>
      <c r="AC298" s="28"/>
      <c r="AD298" s="148"/>
      <c r="AE298" s="148"/>
      <c r="AF298" s="148"/>
      <c r="AG298" s="148"/>
      <c r="AH298" s="28"/>
      <c r="AI298" s="28"/>
      <c r="AJ298" s="28"/>
      <c r="AK298" s="28"/>
      <c r="AL298" s="28"/>
      <c r="AM298" s="28"/>
      <c r="AN298" s="28"/>
      <c r="AO298" s="28"/>
      <c r="AP298" s="28"/>
      <c r="AQ298" s="28"/>
      <c r="AR298" s="28"/>
      <c r="AT298" s="28"/>
      <c r="AU298" s="28"/>
    </row>
    <row r="299">
      <c r="B299" s="28"/>
      <c r="C299" s="28"/>
      <c r="D299" s="28"/>
      <c r="E299" s="28"/>
      <c r="F299" s="28"/>
      <c r="G299" s="28"/>
      <c r="H299" s="28"/>
      <c r="S299" s="28"/>
      <c r="T299" s="28"/>
      <c r="U299" s="147"/>
      <c r="V299" s="147"/>
      <c r="W299" s="147"/>
      <c r="X299" s="147"/>
      <c r="Y299" s="147"/>
      <c r="Z299" s="147"/>
      <c r="AA299" s="134"/>
      <c r="AB299" s="148"/>
      <c r="AC299" s="28"/>
      <c r="AD299" s="148"/>
      <c r="AE299" s="148"/>
      <c r="AF299" s="148"/>
      <c r="AG299" s="148"/>
      <c r="AH299" s="28"/>
      <c r="AI299" s="28"/>
      <c r="AJ299" s="28"/>
      <c r="AK299" s="28"/>
      <c r="AL299" s="28"/>
      <c r="AM299" s="28"/>
      <c r="AN299" s="28"/>
      <c r="AO299" s="28"/>
      <c r="AP299" s="28"/>
      <c r="AQ299" s="28"/>
      <c r="AR299" s="28"/>
      <c r="AT299" s="28"/>
      <c r="AU299" s="28"/>
    </row>
    <row r="300">
      <c r="B300" s="28"/>
      <c r="C300" s="28"/>
      <c r="D300" s="28"/>
      <c r="E300" s="28"/>
      <c r="F300" s="28"/>
      <c r="G300" s="28"/>
      <c r="H300" s="28"/>
      <c r="S300" s="28"/>
      <c r="T300" s="28"/>
      <c r="U300" s="147"/>
      <c r="V300" s="147"/>
      <c r="W300" s="147"/>
      <c r="X300" s="147"/>
      <c r="Y300" s="147"/>
      <c r="Z300" s="147"/>
      <c r="AA300" s="134"/>
      <c r="AB300" s="148"/>
      <c r="AC300" s="28"/>
      <c r="AD300" s="148"/>
      <c r="AE300" s="148"/>
      <c r="AF300" s="148"/>
      <c r="AG300" s="148"/>
      <c r="AH300" s="28"/>
      <c r="AI300" s="28"/>
      <c r="AJ300" s="28"/>
      <c r="AK300" s="28"/>
      <c r="AL300" s="28"/>
      <c r="AM300" s="28"/>
      <c r="AN300" s="28"/>
      <c r="AO300" s="28"/>
      <c r="AP300" s="28"/>
      <c r="AQ300" s="28"/>
      <c r="AR300" s="28"/>
      <c r="AT300" s="28"/>
      <c r="AU300" s="28"/>
    </row>
    <row r="301">
      <c r="B301" s="28"/>
      <c r="C301" s="28"/>
      <c r="D301" s="28"/>
      <c r="E301" s="28"/>
      <c r="F301" s="28"/>
      <c r="G301" s="28"/>
      <c r="H301" s="28"/>
      <c r="S301" s="28"/>
      <c r="T301" s="28"/>
      <c r="U301" s="147"/>
      <c r="V301" s="147"/>
      <c r="W301" s="147"/>
      <c r="X301" s="147"/>
      <c r="Y301" s="147"/>
      <c r="Z301" s="147"/>
      <c r="AA301" s="134"/>
      <c r="AB301" s="148"/>
      <c r="AC301" s="28"/>
      <c r="AD301" s="148"/>
      <c r="AE301" s="148"/>
      <c r="AF301" s="148"/>
      <c r="AG301" s="148"/>
      <c r="AH301" s="28"/>
      <c r="AI301" s="28"/>
      <c r="AJ301" s="28"/>
      <c r="AK301" s="28"/>
      <c r="AL301" s="28"/>
      <c r="AM301" s="28"/>
      <c r="AN301" s="28"/>
      <c r="AO301" s="28"/>
      <c r="AP301" s="28"/>
      <c r="AQ301" s="28"/>
      <c r="AR301" s="28"/>
      <c r="AT301" s="28"/>
      <c r="AU301" s="28"/>
    </row>
    <row r="302">
      <c r="B302" s="28"/>
      <c r="C302" s="28"/>
      <c r="D302" s="28"/>
      <c r="E302" s="28"/>
      <c r="F302" s="28"/>
      <c r="G302" s="28"/>
      <c r="H302" s="28"/>
      <c r="S302" s="28"/>
      <c r="T302" s="28"/>
      <c r="U302" s="147"/>
      <c r="V302" s="147"/>
      <c r="W302" s="147"/>
      <c r="X302" s="147"/>
      <c r="Y302" s="147"/>
      <c r="Z302" s="147"/>
      <c r="AA302" s="134"/>
      <c r="AB302" s="148"/>
      <c r="AC302" s="28"/>
      <c r="AD302" s="148"/>
      <c r="AE302" s="148"/>
      <c r="AF302" s="148"/>
      <c r="AG302" s="148"/>
      <c r="AH302" s="28"/>
      <c r="AI302" s="28"/>
      <c r="AJ302" s="28"/>
      <c r="AK302" s="28"/>
      <c r="AL302" s="28"/>
      <c r="AM302" s="28"/>
      <c r="AN302" s="28"/>
      <c r="AO302" s="28"/>
      <c r="AP302" s="28"/>
      <c r="AQ302" s="28"/>
      <c r="AR302" s="28"/>
      <c r="AT302" s="28"/>
      <c r="AU302" s="28"/>
    </row>
    <row r="303">
      <c r="B303" s="28"/>
      <c r="C303" s="28"/>
      <c r="D303" s="28"/>
      <c r="E303" s="28"/>
      <c r="F303" s="28"/>
      <c r="G303" s="28"/>
      <c r="H303" s="28"/>
      <c r="S303" s="28"/>
      <c r="T303" s="28"/>
      <c r="U303" s="147"/>
      <c r="V303" s="147"/>
      <c r="W303" s="147"/>
      <c r="X303" s="147"/>
      <c r="Y303" s="147"/>
      <c r="Z303" s="147"/>
      <c r="AA303" s="134"/>
      <c r="AB303" s="148"/>
      <c r="AC303" s="28"/>
      <c r="AD303" s="148"/>
      <c r="AE303" s="148"/>
      <c r="AF303" s="148"/>
      <c r="AG303" s="148"/>
      <c r="AH303" s="28"/>
      <c r="AI303" s="28"/>
      <c r="AJ303" s="28"/>
      <c r="AK303" s="28"/>
      <c r="AL303" s="28"/>
      <c r="AM303" s="28"/>
      <c r="AN303" s="28"/>
      <c r="AO303" s="28"/>
      <c r="AP303" s="28"/>
      <c r="AQ303" s="28"/>
      <c r="AR303" s="28"/>
      <c r="AT303" s="28"/>
      <c r="AU303" s="28"/>
    </row>
    <row r="304">
      <c r="B304" s="28"/>
      <c r="C304" s="28"/>
      <c r="D304" s="28"/>
      <c r="E304" s="28"/>
      <c r="F304" s="28"/>
      <c r="G304" s="28"/>
      <c r="H304" s="28"/>
      <c r="S304" s="28"/>
      <c r="T304" s="28"/>
      <c r="U304" s="147"/>
      <c r="V304" s="147"/>
      <c r="W304" s="147"/>
      <c r="X304" s="147"/>
      <c r="Y304" s="147"/>
      <c r="Z304" s="147"/>
      <c r="AA304" s="134"/>
      <c r="AB304" s="148"/>
      <c r="AC304" s="28"/>
      <c r="AD304" s="148"/>
      <c r="AE304" s="148"/>
      <c r="AF304" s="148"/>
      <c r="AG304" s="148"/>
      <c r="AH304" s="28"/>
      <c r="AI304" s="28"/>
      <c r="AJ304" s="28"/>
      <c r="AK304" s="28"/>
      <c r="AL304" s="28"/>
      <c r="AM304" s="28"/>
      <c r="AN304" s="28"/>
      <c r="AO304" s="28"/>
      <c r="AP304" s="28"/>
      <c r="AQ304" s="28"/>
      <c r="AR304" s="28"/>
      <c r="AT304" s="28"/>
      <c r="AU304" s="28"/>
    </row>
    <row r="305">
      <c r="B305" s="28"/>
      <c r="C305" s="28"/>
      <c r="D305" s="28"/>
      <c r="E305" s="28"/>
      <c r="F305" s="28"/>
      <c r="G305" s="28"/>
      <c r="H305" s="28"/>
      <c r="S305" s="28"/>
      <c r="T305" s="28"/>
      <c r="U305" s="147"/>
      <c r="V305" s="147"/>
      <c r="W305" s="147"/>
      <c r="X305" s="147"/>
      <c r="Y305" s="147"/>
      <c r="Z305" s="147"/>
      <c r="AA305" s="134"/>
      <c r="AB305" s="148"/>
      <c r="AC305" s="28"/>
      <c r="AD305" s="148"/>
      <c r="AE305" s="148"/>
      <c r="AF305" s="148"/>
      <c r="AG305" s="148"/>
      <c r="AH305" s="28"/>
      <c r="AI305" s="28"/>
      <c r="AJ305" s="28"/>
      <c r="AK305" s="28"/>
      <c r="AL305" s="28"/>
      <c r="AM305" s="28"/>
      <c r="AN305" s="28"/>
      <c r="AO305" s="28"/>
      <c r="AP305" s="28"/>
      <c r="AQ305" s="28"/>
      <c r="AR305" s="28"/>
      <c r="AT305" s="28"/>
      <c r="AU305" s="28"/>
    </row>
    <row r="306">
      <c r="B306" s="28"/>
      <c r="C306" s="28"/>
      <c r="D306" s="28"/>
      <c r="E306" s="28"/>
      <c r="F306" s="28"/>
      <c r="G306" s="28"/>
      <c r="H306" s="28"/>
      <c r="S306" s="28"/>
      <c r="T306" s="28"/>
      <c r="U306" s="147"/>
      <c r="V306" s="147"/>
      <c r="W306" s="147"/>
      <c r="X306" s="147"/>
      <c r="Y306" s="147"/>
      <c r="Z306" s="147"/>
      <c r="AA306" s="134"/>
      <c r="AB306" s="148"/>
      <c r="AC306" s="28"/>
      <c r="AD306" s="148"/>
      <c r="AE306" s="148"/>
      <c r="AF306" s="148"/>
      <c r="AG306" s="148"/>
      <c r="AH306" s="28"/>
      <c r="AI306" s="28"/>
      <c r="AJ306" s="28"/>
      <c r="AK306" s="28"/>
      <c r="AL306" s="28"/>
      <c r="AM306" s="28"/>
      <c r="AN306" s="28"/>
      <c r="AO306" s="28"/>
      <c r="AP306" s="28"/>
      <c r="AQ306" s="28"/>
      <c r="AR306" s="28"/>
      <c r="AT306" s="28"/>
      <c r="AU306" s="28"/>
    </row>
    <row r="307">
      <c r="B307" s="28"/>
      <c r="C307" s="28"/>
      <c r="D307" s="28"/>
      <c r="E307" s="28"/>
      <c r="F307" s="28"/>
      <c r="G307" s="28"/>
      <c r="H307" s="28"/>
      <c r="S307" s="28"/>
      <c r="T307" s="28"/>
      <c r="U307" s="147"/>
      <c r="V307" s="147"/>
      <c r="W307" s="147"/>
      <c r="X307" s="147"/>
      <c r="Y307" s="147"/>
      <c r="Z307" s="147"/>
      <c r="AA307" s="134"/>
      <c r="AB307" s="148"/>
      <c r="AC307" s="28"/>
      <c r="AD307" s="148"/>
      <c r="AE307" s="148"/>
      <c r="AF307" s="148"/>
      <c r="AG307" s="148"/>
      <c r="AH307" s="28"/>
      <c r="AI307" s="28"/>
      <c r="AJ307" s="28"/>
      <c r="AK307" s="28"/>
      <c r="AL307" s="28"/>
      <c r="AM307" s="28"/>
      <c r="AN307" s="28"/>
      <c r="AO307" s="28"/>
      <c r="AP307" s="28"/>
      <c r="AQ307" s="28"/>
      <c r="AR307" s="28"/>
      <c r="AT307" s="28"/>
      <c r="AU307" s="28"/>
    </row>
    <row r="308">
      <c r="B308" s="28"/>
      <c r="C308" s="28"/>
      <c r="D308" s="28"/>
      <c r="E308" s="28"/>
      <c r="F308" s="28"/>
      <c r="G308" s="28"/>
      <c r="H308" s="28"/>
      <c r="S308" s="28"/>
      <c r="T308" s="28"/>
      <c r="U308" s="147"/>
      <c r="V308" s="147"/>
      <c r="W308" s="147"/>
      <c r="X308" s="147"/>
      <c r="Y308" s="147"/>
      <c r="Z308" s="147"/>
      <c r="AA308" s="134"/>
      <c r="AB308" s="148"/>
      <c r="AC308" s="28"/>
      <c r="AD308" s="148"/>
      <c r="AE308" s="148"/>
      <c r="AF308" s="148"/>
      <c r="AG308" s="148"/>
      <c r="AH308" s="28"/>
      <c r="AI308" s="28"/>
      <c r="AJ308" s="28"/>
      <c r="AK308" s="28"/>
      <c r="AL308" s="28"/>
      <c r="AM308" s="28"/>
      <c r="AN308" s="28"/>
      <c r="AO308" s="28"/>
      <c r="AP308" s="28"/>
      <c r="AQ308" s="28"/>
      <c r="AR308" s="28"/>
      <c r="AT308" s="28"/>
      <c r="AU308" s="28"/>
    </row>
    <row r="309">
      <c r="B309" s="28"/>
      <c r="C309" s="28"/>
      <c r="D309" s="28"/>
      <c r="E309" s="28"/>
      <c r="F309" s="28"/>
      <c r="G309" s="28"/>
      <c r="H309" s="28"/>
      <c r="S309" s="28"/>
      <c r="T309" s="28"/>
      <c r="U309" s="147"/>
      <c r="V309" s="147"/>
      <c r="W309" s="147"/>
      <c r="X309" s="147"/>
      <c r="Y309" s="147"/>
      <c r="Z309" s="147"/>
      <c r="AA309" s="134"/>
      <c r="AB309" s="148"/>
      <c r="AC309" s="28"/>
      <c r="AD309" s="148"/>
      <c r="AE309" s="148"/>
      <c r="AF309" s="148"/>
      <c r="AG309" s="148"/>
      <c r="AH309" s="28"/>
      <c r="AI309" s="28"/>
      <c r="AJ309" s="28"/>
      <c r="AK309" s="28"/>
      <c r="AL309" s="28"/>
      <c r="AM309" s="28"/>
      <c r="AN309" s="28"/>
      <c r="AO309" s="28"/>
      <c r="AP309" s="28"/>
      <c r="AQ309" s="28"/>
      <c r="AR309" s="28"/>
      <c r="AT309" s="28"/>
      <c r="AU309" s="28"/>
    </row>
    <row r="310">
      <c r="B310" s="28"/>
      <c r="C310" s="28"/>
      <c r="D310" s="28"/>
      <c r="E310" s="28"/>
      <c r="F310" s="28"/>
      <c r="G310" s="28"/>
      <c r="H310" s="28"/>
      <c r="S310" s="28"/>
      <c r="T310" s="28"/>
      <c r="U310" s="147"/>
      <c r="V310" s="147"/>
      <c r="W310" s="147"/>
      <c r="X310" s="147"/>
      <c r="Y310" s="147"/>
      <c r="Z310" s="147"/>
      <c r="AA310" s="134"/>
      <c r="AB310" s="148"/>
      <c r="AC310" s="28"/>
      <c r="AD310" s="148"/>
      <c r="AE310" s="148"/>
      <c r="AF310" s="148"/>
      <c r="AG310" s="148"/>
      <c r="AH310" s="28"/>
      <c r="AI310" s="28"/>
      <c r="AJ310" s="28"/>
      <c r="AK310" s="28"/>
      <c r="AL310" s="28"/>
      <c r="AM310" s="28"/>
      <c r="AN310" s="28"/>
      <c r="AO310" s="28"/>
      <c r="AP310" s="28"/>
      <c r="AQ310" s="28"/>
      <c r="AR310" s="28"/>
      <c r="AT310" s="28"/>
      <c r="AU310" s="28"/>
    </row>
    <row r="311">
      <c r="B311" s="28"/>
      <c r="C311" s="28"/>
      <c r="D311" s="28"/>
      <c r="E311" s="28"/>
      <c r="F311" s="28"/>
      <c r="G311" s="28"/>
      <c r="H311" s="28"/>
      <c r="S311" s="28"/>
      <c r="T311" s="28"/>
      <c r="U311" s="147"/>
      <c r="V311" s="147"/>
      <c r="W311" s="147"/>
      <c r="X311" s="147"/>
      <c r="Y311" s="147"/>
      <c r="Z311" s="147"/>
      <c r="AA311" s="134"/>
      <c r="AB311" s="148"/>
      <c r="AC311" s="28"/>
      <c r="AD311" s="148"/>
      <c r="AE311" s="148"/>
      <c r="AF311" s="148"/>
      <c r="AG311" s="148"/>
      <c r="AH311" s="28"/>
      <c r="AI311" s="28"/>
      <c r="AJ311" s="28"/>
      <c r="AK311" s="28"/>
      <c r="AL311" s="28"/>
      <c r="AM311" s="28"/>
      <c r="AN311" s="28"/>
      <c r="AO311" s="28"/>
      <c r="AP311" s="28"/>
      <c r="AQ311" s="28"/>
      <c r="AR311" s="28"/>
      <c r="AT311" s="28"/>
      <c r="AU311" s="28"/>
    </row>
    <row r="312">
      <c r="B312" s="28"/>
      <c r="C312" s="28"/>
      <c r="D312" s="28"/>
      <c r="E312" s="28"/>
      <c r="F312" s="28"/>
      <c r="G312" s="28"/>
      <c r="H312" s="28"/>
      <c r="S312" s="28"/>
      <c r="T312" s="28"/>
      <c r="U312" s="147"/>
      <c r="V312" s="147"/>
      <c r="W312" s="147"/>
      <c r="X312" s="147"/>
      <c r="Y312" s="147"/>
      <c r="Z312" s="147"/>
      <c r="AA312" s="134"/>
      <c r="AB312" s="148"/>
      <c r="AC312" s="28"/>
      <c r="AD312" s="148"/>
      <c r="AE312" s="148"/>
      <c r="AF312" s="148"/>
      <c r="AG312" s="148"/>
      <c r="AH312" s="28"/>
      <c r="AI312" s="28"/>
      <c r="AJ312" s="28"/>
      <c r="AK312" s="28"/>
      <c r="AL312" s="28"/>
      <c r="AM312" s="28"/>
      <c r="AN312" s="28"/>
      <c r="AO312" s="28"/>
      <c r="AP312" s="28"/>
      <c r="AQ312" s="28"/>
      <c r="AR312" s="28"/>
      <c r="AT312" s="28"/>
      <c r="AU312" s="28"/>
    </row>
    <row r="313">
      <c r="B313" s="28"/>
      <c r="C313" s="28"/>
      <c r="D313" s="28"/>
      <c r="E313" s="28"/>
      <c r="F313" s="28"/>
      <c r="G313" s="28"/>
      <c r="H313" s="28"/>
      <c r="S313" s="28"/>
      <c r="T313" s="28"/>
      <c r="U313" s="147"/>
      <c r="V313" s="147"/>
      <c r="W313" s="147"/>
      <c r="X313" s="147"/>
      <c r="Y313" s="147"/>
      <c r="Z313" s="147"/>
      <c r="AA313" s="134"/>
      <c r="AB313" s="148"/>
      <c r="AC313" s="28"/>
      <c r="AD313" s="148"/>
      <c r="AE313" s="148"/>
      <c r="AF313" s="148"/>
      <c r="AG313" s="148"/>
      <c r="AH313" s="28"/>
      <c r="AI313" s="28"/>
      <c r="AJ313" s="28"/>
      <c r="AK313" s="28"/>
      <c r="AL313" s="28"/>
      <c r="AM313" s="28"/>
      <c r="AN313" s="28"/>
      <c r="AO313" s="28"/>
      <c r="AP313" s="28"/>
      <c r="AQ313" s="28"/>
      <c r="AR313" s="28"/>
      <c r="AT313" s="28"/>
      <c r="AU313" s="28"/>
    </row>
    <row r="314">
      <c r="B314" s="28"/>
      <c r="C314" s="28"/>
      <c r="D314" s="28"/>
      <c r="E314" s="28"/>
      <c r="F314" s="28"/>
      <c r="G314" s="28"/>
      <c r="H314" s="28"/>
      <c r="S314" s="28"/>
      <c r="T314" s="28"/>
      <c r="U314" s="147"/>
      <c r="V314" s="147"/>
      <c r="W314" s="147"/>
      <c r="X314" s="147"/>
      <c r="Y314" s="147"/>
      <c r="Z314" s="147"/>
      <c r="AA314" s="134"/>
      <c r="AB314" s="148"/>
      <c r="AC314" s="28"/>
      <c r="AD314" s="148"/>
      <c r="AE314" s="148"/>
      <c r="AF314" s="148"/>
      <c r="AG314" s="148"/>
      <c r="AH314" s="28"/>
      <c r="AI314" s="28"/>
      <c r="AJ314" s="28"/>
      <c r="AK314" s="28"/>
      <c r="AL314" s="28"/>
      <c r="AM314" s="28"/>
      <c r="AN314" s="28"/>
      <c r="AO314" s="28"/>
      <c r="AP314" s="28"/>
      <c r="AQ314" s="28"/>
      <c r="AR314" s="28"/>
      <c r="AT314" s="28"/>
      <c r="AU314" s="28"/>
    </row>
    <row r="315">
      <c r="B315" s="28"/>
      <c r="C315" s="28"/>
      <c r="D315" s="28"/>
      <c r="E315" s="28"/>
      <c r="F315" s="28"/>
      <c r="G315" s="28"/>
      <c r="H315" s="28"/>
      <c r="S315" s="28"/>
      <c r="T315" s="28"/>
      <c r="U315" s="147"/>
      <c r="V315" s="147"/>
      <c r="W315" s="147"/>
      <c r="X315" s="147"/>
      <c r="Y315" s="147"/>
      <c r="Z315" s="147"/>
      <c r="AA315" s="134"/>
      <c r="AB315" s="148"/>
      <c r="AC315" s="28"/>
      <c r="AD315" s="148"/>
      <c r="AE315" s="148"/>
      <c r="AF315" s="148"/>
      <c r="AG315" s="148"/>
      <c r="AH315" s="28"/>
      <c r="AI315" s="28"/>
      <c r="AJ315" s="28"/>
      <c r="AK315" s="28"/>
      <c r="AL315" s="28"/>
      <c r="AM315" s="28"/>
      <c r="AN315" s="28"/>
      <c r="AO315" s="28"/>
      <c r="AP315" s="28"/>
      <c r="AQ315" s="28"/>
      <c r="AR315" s="28"/>
      <c r="AT315" s="28"/>
      <c r="AU315" s="28"/>
    </row>
    <row r="316">
      <c r="B316" s="28"/>
      <c r="C316" s="28"/>
      <c r="D316" s="28"/>
      <c r="E316" s="28"/>
      <c r="F316" s="28"/>
      <c r="G316" s="28"/>
      <c r="H316" s="28"/>
      <c r="S316" s="28"/>
      <c r="T316" s="28"/>
      <c r="U316" s="147"/>
      <c r="V316" s="147"/>
      <c r="W316" s="147"/>
      <c r="X316" s="147"/>
      <c r="Y316" s="147"/>
      <c r="Z316" s="147"/>
      <c r="AA316" s="134"/>
      <c r="AB316" s="148"/>
      <c r="AC316" s="28"/>
      <c r="AD316" s="148"/>
      <c r="AE316" s="148"/>
      <c r="AF316" s="148"/>
      <c r="AG316" s="148"/>
      <c r="AH316" s="28"/>
      <c r="AI316" s="28"/>
      <c r="AJ316" s="28"/>
      <c r="AK316" s="28"/>
      <c r="AL316" s="28"/>
      <c r="AM316" s="28"/>
      <c r="AN316" s="28"/>
      <c r="AO316" s="28"/>
      <c r="AP316" s="28"/>
      <c r="AQ316" s="28"/>
      <c r="AR316" s="28"/>
      <c r="AT316" s="28"/>
      <c r="AU316" s="28"/>
    </row>
    <row r="317">
      <c r="B317" s="28"/>
      <c r="C317" s="28"/>
      <c r="D317" s="28"/>
      <c r="E317" s="28"/>
      <c r="F317" s="28"/>
      <c r="G317" s="28"/>
      <c r="H317" s="28"/>
      <c r="S317" s="28"/>
      <c r="T317" s="28"/>
      <c r="U317" s="147"/>
      <c r="V317" s="147"/>
      <c r="W317" s="147"/>
      <c r="X317" s="147"/>
      <c r="Y317" s="147"/>
      <c r="Z317" s="147"/>
      <c r="AA317" s="134"/>
      <c r="AB317" s="148"/>
      <c r="AC317" s="28"/>
      <c r="AD317" s="148"/>
      <c r="AE317" s="148"/>
      <c r="AF317" s="148"/>
      <c r="AG317" s="148"/>
      <c r="AH317" s="28"/>
      <c r="AI317" s="28"/>
      <c r="AJ317" s="28"/>
      <c r="AK317" s="28"/>
      <c r="AL317" s="28"/>
      <c r="AM317" s="28"/>
      <c r="AN317" s="28"/>
      <c r="AO317" s="28"/>
      <c r="AP317" s="28"/>
      <c r="AQ317" s="28"/>
      <c r="AR317" s="28"/>
      <c r="AT317" s="28"/>
      <c r="AU317" s="28"/>
    </row>
    <row r="318">
      <c r="B318" s="28"/>
      <c r="C318" s="28"/>
      <c r="D318" s="28"/>
      <c r="E318" s="28"/>
      <c r="F318" s="28"/>
      <c r="G318" s="28"/>
      <c r="H318" s="28"/>
      <c r="S318" s="28"/>
      <c r="T318" s="28"/>
      <c r="U318" s="147"/>
      <c r="V318" s="147"/>
      <c r="W318" s="147"/>
      <c r="X318" s="147"/>
      <c r="Y318" s="147"/>
      <c r="Z318" s="147"/>
      <c r="AA318" s="134"/>
      <c r="AB318" s="148"/>
      <c r="AC318" s="28"/>
      <c r="AD318" s="148"/>
      <c r="AE318" s="148"/>
      <c r="AF318" s="148"/>
      <c r="AG318" s="148"/>
      <c r="AH318" s="28"/>
      <c r="AI318" s="28"/>
      <c r="AJ318" s="28"/>
      <c r="AK318" s="28"/>
      <c r="AL318" s="28"/>
      <c r="AM318" s="28"/>
      <c r="AN318" s="28"/>
      <c r="AO318" s="28"/>
      <c r="AP318" s="28"/>
      <c r="AQ318" s="28"/>
      <c r="AR318" s="28"/>
      <c r="AT318" s="28"/>
      <c r="AU318" s="28"/>
    </row>
    <row r="319">
      <c r="B319" s="28"/>
      <c r="C319" s="28"/>
      <c r="D319" s="28"/>
      <c r="E319" s="28"/>
      <c r="F319" s="28"/>
      <c r="G319" s="28"/>
      <c r="H319" s="28"/>
      <c r="S319" s="28"/>
      <c r="T319" s="28"/>
      <c r="U319" s="147"/>
      <c r="V319" s="147"/>
      <c r="W319" s="147"/>
      <c r="X319" s="147"/>
      <c r="Y319" s="147"/>
      <c r="Z319" s="147"/>
      <c r="AA319" s="134"/>
      <c r="AB319" s="148"/>
      <c r="AC319" s="28"/>
      <c r="AD319" s="148"/>
      <c r="AE319" s="148"/>
      <c r="AF319" s="148"/>
      <c r="AG319" s="148"/>
      <c r="AH319" s="28"/>
      <c r="AI319" s="28"/>
      <c r="AJ319" s="28"/>
      <c r="AK319" s="28"/>
      <c r="AL319" s="28"/>
      <c r="AM319" s="28"/>
      <c r="AN319" s="28"/>
      <c r="AO319" s="28"/>
      <c r="AP319" s="28"/>
      <c r="AQ319" s="28"/>
      <c r="AR319" s="28"/>
      <c r="AT319" s="28"/>
      <c r="AU319" s="28"/>
    </row>
    <row r="320">
      <c r="B320" s="28"/>
      <c r="C320" s="28"/>
      <c r="D320" s="28"/>
      <c r="E320" s="28"/>
      <c r="F320" s="28"/>
      <c r="G320" s="28"/>
      <c r="H320" s="28"/>
      <c r="S320" s="28"/>
      <c r="T320" s="28"/>
      <c r="U320" s="147"/>
      <c r="V320" s="147"/>
      <c r="W320" s="147"/>
      <c r="X320" s="147"/>
      <c r="Y320" s="147"/>
      <c r="Z320" s="147"/>
      <c r="AA320" s="134"/>
      <c r="AB320" s="148"/>
      <c r="AC320" s="28"/>
      <c r="AD320" s="148"/>
      <c r="AE320" s="148"/>
      <c r="AF320" s="148"/>
      <c r="AG320" s="148"/>
      <c r="AH320" s="28"/>
      <c r="AI320" s="28"/>
      <c r="AJ320" s="28"/>
      <c r="AK320" s="28"/>
      <c r="AL320" s="28"/>
      <c r="AM320" s="28"/>
      <c r="AN320" s="28"/>
      <c r="AO320" s="28"/>
      <c r="AP320" s="28"/>
      <c r="AQ320" s="28"/>
      <c r="AR320" s="28"/>
      <c r="AT320" s="28"/>
      <c r="AU320" s="28"/>
    </row>
    <row r="321">
      <c r="B321" s="28"/>
      <c r="C321" s="28"/>
      <c r="D321" s="28"/>
      <c r="E321" s="28"/>
      <c r="F321" s="28"/>
      <c r="G321" s="28"/>
      <c r="H321" s="28"/>
      <c r="S321" s="28"/>
      <c r="T321" s="28"/>
      <c r="U321" s="147"/>
      <c r="V321" s="147"/>
      <c r="W321" s="147"/>
      <c r="X321" s="147"/>
      <c r="Y321" s="147"/>
      <c r="Z321" s="147"/>
      <c r="AA321" s="134"/>
      <c r="AB321" s="148"/>
      <c r="AC321" s="28"/>
      <c r="AD321" s="148"/>
      <c r="AE321" s="148"/>
      <c r="AF321" s="148"/>
      <c r="AG321" s="148"/>
      <c r="AH321" s="28"/>
      <c r="AI321" s="28"/>
      <c r="AJ321" s="28"/>
      <c r="AK321" s="28"/>
      <c r="AL321" s="28"/>
      <c r="AM321" s="28"/>
      <c r="AN321" s="28"/>
      <c r="AO321" s="28"/>
      <c r="AP321" s="28"/>
      <c r="AQ321" s="28"/>
      <c r="AR321" s="28"/>
      <c r="AT321" s="28"/>
      <c r="AU321" s="28"/>
    </row>
    <row r="322">
      <c r="B322" s="28"/>
      <c r="C322" s="28"/>
      <c r="D322" s="28"/>
      <c r="E322" s="28"/>
      <c r="F322" s="28"/>
      <c r="G322" s="28"/>
      <c r="H322" s="28"/>
      <c r="S322" s="28"/>
      <c r="T322" s="28"/>
      <c r="U322" s="147"/>
      <c r="V322" s="147"/>
      <c r="W322" s="147"/>
      <c r="X322" s="147"/>
      <c r="Y322" s="147"/>
      <c r="Z322" s="147"/>
      <c r="AA322" s="134"/>
      <c r="AB322" s="148"/>
      <c r="AC322" s="28"/>
      <c r="AD322" s="148"/>
      <c r="AE322" s="148"/>
      <c r="AF322" s="148"/>
      <c r="AG322" s="148"/>
      <c r="AH322" s="28"/>
      <c r="AI322" s="28"/>
      <c r="AJ322" s="28"/>
      <c r="AK322" s="28"/>
      <c r="AL322" s="28"/>
      <c r="AM322" s="28"/>
      <c r="AN322" s="28"/>
      <c r="AO322" s="28"/>
      <c r="AP322" s="28"/>
      <c r="AQ322" s="28"/>
      <c r="AR322" s="28"/>
      <c r="AT322" s="28"/>
      <c r="AU322" s="28"/>
    </row>
    <row r="323">
      <c r="B323" s="28"/>
      <c r="C323" s="28"/>
      <c r="D323" s="28"/>
      <c r="E323" s="28"/>
      <c r="F323" s="28"/>
      <c r="G323" s="28"/>
      <c r="H323" s="28"/>
      <c r="S323" s="28"/>
      <c r="T323" s="28"/>
      <c r="U323" s="147"/>
      <c r="V323" s="147"/>
      <c r="W323" s="147"/>
      <c r="X323" s="147"/>
      <c r="Y323" s="147"/>
      <c r="Z323" s="147"/>
      <c r="AA323" s="134"/>
      <c r="AB323" s="148"/>
      <c r="AC323" s="28"/>
      <c r="AD323" s="148"/>
      <c r="AE323" s="148"/>
      <c r="AF323" s="148"/>
      <c r="AG323" s="148"/>
      <c r="AH323" s="28"/>
      <c r="AI323" s="28"/>
      <c r="AJ323" s="28"/>
      <c r="AK323" s="28"/>
      <c r="AL323" s="28"/>
      <c r="AM323" s="28"/>
      <c r="AN323" s="28"/>
      <c r="AO323" s="28"/>
      <c r="AP323" s="28"/>
      <c r="AQ323" s="28"/>
      <c r="AR323" s="28"/>
      <c r="AT323" s="28"/>
      <c r="AU323" s="28"/>
    </row>
    <row r="324">
      <c r="B324" s="28"/>
      <c r="C324" s="28"/>
      <c r="D324" s="28"/>
      <c r="E324" s="28"/>
      <c r="F324" s="28"/>
      <c r="G324" s="28"/>
      <c r="H324" s="28"/>
      <c r="S324" s="28"/>
      <c r="T324" s="28"/>
      <c r="U324" s="147"/>
      <c r="V324" s="147"/>
      <c r="W324" s="147"/>
      <c r="X324" s="147"/>
      <c r="Y324" s="147"/>
      <c r="Z324" s="147"/>
      <c r="AA324" s="134"/>
      <c r="AB324" s="148"/>
      <c r="AC324" s="28"/>
      <c r="AD324" s="148"/>
      <c r="AE324" s="148"/>
      <c r="AF324" s="148"/>
      <c r="AG324" s="148"/>
      <c r="AH324" s="28"/>
      <c r="AI324" s="28"/>
      <c r="AJ324" s="28"/>
      <c r="AK324" s="28"/>
      <c r="AL324" s="28"/>
      <c r="AM324" s="28"/>
      <c r="AN324" s="28"/>
      <c r="AO324" s="28"/>
      <c r="AP324" s="28"/>
      <c r="AQ324" s="28"/>
      <c r="AR324" s="28"/>
      <c r="AT324" s="28"/>
      <c r="AU324" s="28"/>
    </row>
    <row r="325">
      <c r="B325" s="28"/>
      <c r="C325" s="28"/>
      <c r="D325" s="28"/>
      <c r="E325" s="28"/>
      <c r="F325" s="28"/>
      <c r="G325" s="28"/>
      <c r="H325" s="28"/>
      <c r="S325" s="28"/>
      <c r="T325" s="28"/>
      <c r="U325" s="147"/>
      <c r="V325" s="147"/>
      <c r="W325" s="147"/>
      <c r="X325" s="147"/>
      <c r="Y325" s="147"/>
      <c r="Z325" s="147"/>
      <c r="AA325" s="134"/>
      <c r="AB325" s="148"/>
      <c r="AC325" s="28"/>
      <c r="AD325" s="148"/>
      <c r="AE325" s="148"/>
      <c r="AF325" s="148"/>
      <c r="AG325" s="148"/>
      <c r="AH325" s="28"/>
      <c r="AI325" s="28"/>
      <c r="AJ325" s="28"/>
      <c r="AK325" s="28"/>
      <c r="AL325" s="28"/>
      <c r="AM325" s="28"/>
      <c r="AN325" s="28"/>
      <c r="AO325" s="28"/>
      <c r="AP325" s="28"/>
      <c r="AQ325" s="28"/>
      <c r="AR325" s="28"/>
      <c r="AT325" s="28"/>
      <c r="AU325" s="28"/>
    </row>
    <row r="326">
      <c r="B326" s="28"/>
      <c r="C326" s="28"/>
      <c r="D326" s="28"/>
      <c r="E326" s="28"/>
      <c r="F326" s="28"/>
      <c r="G326" s="28"/>
      <c r="H326" s="28"/>
      <c r="S326" s="28"/>
      <c r="T326" s="28"/>
      <c r="U326" s="147"/>
      <c r="V326" s="147"/>
      <c r="W326" s="147"/>
      <c r="X326" s="147"/>
      <c r="Y326" s="147"/>
      <c r="Z326" s="147"/>
      <c r="AA326" s="134"/>
      <c r="AB326" s="148"/>
      <c r="AC326" s="28"/>
      <c r="AD326" s="148"/>
      <c r="AE326" s="148"/>
      <c r="AF326" s="148"/>
      <c r="AG326" s="148"/>
      <c r="AH326" s="28"/>
      <c r="AI326" s="28"/>
      <c r="AJ326" s="28"/>
      <c r="AK326" s="28"/>
      <c r="AL326" s="28"/>
      <c r="AM326" s="28"/>
      <c r="AN326" s="28"/>
      <c r="AO326" s="28"/>
      <c r="AP326" s="28"/>
      <c r="AQ326" s="28"/>
      <c r="AR326" s="28"/>
      <c r="AT326" s="28"/>
      <c r="AU326" s="28"/>
    </row>
    <row r="327">
      <c r="B327" s="28"/>
      <c r="C327" s="28"/>
      <c r="D327" s="28"/>
      <c r="E327" s="28"/>
      <c r="F327" s="28"/>
      <c r="G327" s="28"/>
      <c r="H327" s="28"/>
      <c r="S327" s="28"/>
      <c r="T327" s="28"/>
      <c r="U327" s="147"/>
      <c r="V327" s="147"/>
      <c r="W327" s="147"/>
      <c r="X327" s="147"/>
      <c r="Y327" s="147"/>
      <c r="Z327" s="147"/>
      <c r="AA327" s="134"/>
      <c r="AB327" s="148"/>
      <c r="AC327" s="28"/>
      <c r="AD327" s="148"/>
      <c r="AE327" s="148"/>
      <c r="AF327" s="148"/>
      <c r="AG327" s="148"/>
      <c r="AH327" s="28"/>
      <c r="AI327" s="28"/>
      <c r="AJ327" s="28"/>
      <c r="AK327" s="28"/>
      <c r="AL327" s="28"/>
      <c r="AM327" s="28"/>
      <c r="AN327" s="28"/>
      <c r="AO327" s="28"/>
      <c r="AP327" s="28"/>
      <c r="AQ327" s="28"/>
      <c r="AR327" s="28"/>
      <c r="AT327" s="28"/>
      <c r="AU327" s="28"/>
    </row>
    <row r="328">
      <c r="B328" s="28"/>
      <c r="C328" s="28"/>
      <c r="D328" s="28"/>
      <c r="E328" s="28"/>
      <c r="F328" s="28"/>
      <c r="G328" s="28"/>
      <c r="H328" s="28"/>
      <c r="S328" s="28"/>
      <c r="T328" s="28"/>
      <c r="U328" s="147"/>
      <c r="V328" s="147"/>
      <c r="W328" s="147"/>
      <c r="X328" s="147"/>
      <c r="Y328" s="147"/>
      <c r="Z328" s="147"/>
      <c r="AA328" s="134"/>
      <c r="AB328" s="148"/>
      <c r="AC328" s="28"/>
      <c r="AD328" s="148"/>
      <c r="AE328" s="148"/>
      <c r="AF328" s="148"/>
      <c r="AG328" s="148"/>
      <c r="AH328" s="28"/>
      <c r="AI328" s="28"/>
      <c r="AJ328" s="28"/>
      <c r="AK328" s="28"/>
      <c r="AL328" s="28"/>
      <c r="AM328" s="28"/>
      <c r="AN328" s="28"/>
      <c r="AO328" s="28"/>
      <c r="AP328" s="28"/>
      <c r="AQ328" s="28"/>
      <c r="AR328" s="28"/>
      <c r="AT328" s="28"/>
      <c r="AU328" s="28"/>
    </row>
    <row r="329">
      <c r="B329" s="28"/>
      <c r="C329" s="28"/>
      <c r="D329" s="28"/>
      <c r="E329" s="28"/>
      <c r="F329" s="28"/>
      <c r="G329" s="28"/>
      <c r="H329" s="28"/>
      <c r="S329" s="28"/>
      <c r="T329" s="28"/>
      <c r="U329" s="147"/>
      <c r="V329" s="147"/>
      <c r="W329" s="147"/>
      <c r="X329" s="147"/>
      <c r="Y329" s="147"/>
      <c r="Z329" s="147"/>
      <c r="AA329" s="134"/>
      <c r="AB329" s="148"/>
      <c r="AC329" s="28"/>
      <c r="AD329" s="148"/>
      <c r="AE329" s="148"/>
      <c r="AF329" s="148"/>
      <c r="AG329" s="148"/>
      <c r="AH329" s="28"/>
      <c r="AI329" s="28"/>
      <c r="AJ329" s="28"/>
      <c r="AK329" s="28"/>
      <c r="AL329" s="28"/>
      <c r="AM329" s="28"/>
      <c r="AN329" s="28"/>
      <c r="AO329" s="28"/>
      <c r="AP329" s="28"/>
      <c r="AQ329" s="28"/>
      <c r="AR329" s="28"/>
      <c r="AT329" s="28"/>
      <c r="AU329" s="28"/>
    </row>
    <row r="330">
      <c r="B330" s="28"/>
      <c r="C330" s="28"/>
      <c r="D330" s="28"/>
      <c r="E330" s="28"/>
      <c r="F330" s="28"/>
      <c r="G330" s="28"/>
      <c r="H330" s="28"/>
      <c r="S330" s="28"/>
      <c r="T330" s="28"/>
      <c r="U330" s="147"/>
      <c r="V330" s="147"/>
      <c r="W330" s="147"/>
      <c r="X330" s="147"/>
      <c r="Y330" s="147"/>
      <c r="Z330" s="147"/>
      <c r="AA330" s="134"/>
      <c r="AB330" s="148"/>
      <c r="AC330" s="28"/>
      <c r="AD330" s="148"/>
      <c r="AE330" s="148"/>
      <c r="AF330" s="148"/>
      <c r="AG330" s="148"/>
      <c r="AH330" s="28"/>
      <c r="AI330" s="28"/>
      <c r="AJ330" s="28"/>
      <c r="AK330" s="28"/>
      <c r="AL330" s="28"/>
      <c r="AM330" s="28"/>
      <c r="AN330" s="28"/>
      <c r="AO330" s="28"/>
      <c r="AP330" s="28"/>
      <c r="AQ330" s="28"/>
      <c r="AR330" s="28"/>
      <c r="AT330" s="28"/>
      <c r="AU330" s="28"/>
    </row>
    <row r="331">
      <c r="B331" s="28"/>
      <c r="C331" s="28"/>
      <c r="D331" s="28"/>
      <c r="E331" s="28"/>
      <c r="F331" s="28"/>
      <c r="G331" s="28"/>
      <c r="H331" s="28"/>
      <c r="S331" s="28"/>
      <c r="T331" s="28"/>
      <c r="U331" s="147"/>
      <c r="V331" s="147"/>
      <c r="W331" s="147"/>
      <c r="X331" s="147"/>
      <c r="Y331" s="147"/>
      <c r="Z331" s="147"/>
      <c r="AA331" s="134"/>
      <c r="AB331" s="148"/>
      <c r="AC331" s="28"/>
      <c r="AD331" s="148"/>
      <c r="AE331" s="148"/>
      <c r="AF331" s="148"/>
      <c r="AG331" s="148"/>
      <c r="AH331" s="28"/>
      <c r="AI331" s="28"/>
      <c r="AJ331" s="28"/>
      <c r="AK331" s="28"/>
      <c r="AL331" s="28"/>
      <c r="AM331" s="28"/>
      <c r="AN331" s="28"/>
      <c r="AO331" s="28"/>
      <c r="AP331" s="28"/>
      <c r="AQ331" s="28"/>
      <c r="AR331" s="28"/>
      <c r="AT331" s="28"/>
      <c r="AU331" s="28"/>
    </row>
    <row r="332">
      <c r="B332" s="28"/>
      <c r="C332" s="28"/>
      <c r="D332" s="28"/>
      <c r="E332" s="28"/>
      <c r="F332" s="28"/>
      <c r="G332" s="28"/>
      <c r="H332" s="28"/>
      <c r="S332" s="28"/>
      <c r="T332" s="28"/>
      <c r="U332" s="147"/>
      <c r="V332" s="147"/>
      <c r="W332" s="147"/>
      <c r="X332" s="147"/>
      <c r="Y332" s="147"/>
      <c r="Z332" s="147"/>
      <c r="AA332" s="134"/>
      <c r="AB332" s="148"/>
      <c r="AC332" s="28"/>
      <c r="AD332" s="148"/>
      <c r="AE332" s="148"/>
      <c r="AF332" s="148"/>
      <c r="AG332" s="148"/>
      <c r="AH332" s="28"/>
      <c r="AI332" s="28"/>
      <c r="AJ332" s="28"/>
      <c r="AK332" s="28"/>
      <c r="AL332" s="28"/>
      <c r="AM332" s="28"/>
      <c r="AN332" s="28"/>
      <c r="AO332" s="28"/>
      <c r="AP332" s="28"/>
      <c r="AQ332" s="28"/>
      <c r="AR332" s="28"/>
      <c r="AT332" s="28"/>
      <c r="AU332" s="28"/>
    </row>
    <row r="333">
      <c r="B333" s="28"/>
      <c r="C333" s="28"/>
      <c r="D333" s="28"/>
      <c r="E333" s="28"/>
      <c r="F333" s="28"/>
      <c r="G333" s="28"/>
      <c r="H333" s="28"/>
      <c r="S333" s="28"/>
      <c r="T333" s="28"/>
      <c r="U333" s="147"/>
      <c r="V333" s="147"/>
      <c r="W333" s="147"/>
      <c r="X333" s="147"/>
      <c r="Y333" s="147"/>
      <c r="Z333" s="147"/>
      <c r="AA333" s="134"/>
      <c r="AB333" s="148"/>
      <c r="AC333" s="28"/>
      <c r="AD333" s="148"/>
      <c r="AE333" s="148"/>
      <c r="AF333" s="148"/>
      <c r="AG333" s="148"/>
      <c r="AH333" s="28"/>
      <c r="AI333" s="28"/>
      <c r="AJ333" s="28"/>
      <c r="AK333" s="28"/>
      <c r="AL333" s="28"/>
      <c r="AM333" s="28"/>
      <c r="AN333" s="28"/>
      <c r="AO333" s="28"/>
      <c r="AP333" s="28"/>
      <c r="AQ333" s="28"/>
      <c r="AR333" s="28"/>
      <c r="AT333" s="28"/>
      <c r="AU333" s="28"/>
    </row>
    <row r="334">
      <c r="B334" s="28"/>
      <c r="C334" s="28"/>
      <c r="D334" s="28"/>
      <c r="E334" s="28"/>
      <c r="F334" s="28"/>
      <c r="G334" s="28"/>
      <c r="H334" s="28"/>
      <c r="S334" s="28"/>
      <c r="T334" s="28"/>
      <c r="U334" s="147"/>
      <c r="V334" s="147"/>
      <c r="W334" s="147"/>
      <c r="X334" s="147"/>
      <c r="Y334" s="147"/>
      <c r="Z334" s="147"/>
      <c r="AA334" s="134"/>
      <c r="AB334" s="148"/>
      <c r="AC334" s="28"/>
      <c r="AD334" s="148"/>
      <c r="AE334" s="148"/>
      <c r="AF334" s="148"/>
      <c r="AG334" s="148"/>
      <c r="AH334" s="28"/>
      <c r="AI334" s="28"/>
      <c r="AJ334" s="28"/>
      <c r="AK334" s="28"/>
      <c r="AL334" s="28"/>
      <c r="AM334" s="28"/>
      <c r="AN334" s="28"/>
      <c r="AO334" s="28"/>
      <c r="AP334" s="28"/>
      <c r="AQ334" s="28"/>
      <c r="AR334" s="28"/>
      <c r="AT334" s="28"/>
      <c r="AU334" s="28"/>
    </row>
    <row r="335">
      <c r="B335" s="28"/>
      <c r="C335" s="28"/>
      <c r="D335" s="28"/>
      <c r="E335" s="28"/>
      <c r="F335" s="28"/>
      <c r="G335" s="28"/>
      <c r="H335" s="28"/>
      <c r="S335" s="28"/>
      <c r="T335" s="28"/>
      <c r="U335" s="147"/>
      <c r="V335" s="147"/>
      <c r="W335" s="147"/>
      <c r="X335" s="147"/>
      <c r="Y335" s="147"/>
      <c r="Z335" s="147"/>
      <c r="AA335" s="134"/>
      <c r="AB335" s="148"/>
      <c r="AC335" s="28"/>
      <c r="AD335" s="148"/>
      <c r="AE335" s="148"/>
      <c r="AF335" s="148"/>
      <c r="AG335" s="148"/>
      <c r="AH335" s="28"/>
      <c r="AI335" s="28"/>
      <c r="AJ335" s="28"/>
      <c r="AK335" s="28"/>
      <c r="AL335" s="28"/>
      <c r="AM335" s="28"/>
      <c r="AN335" s="28"/>
      <c r="AO335" s="28"/>
      <c r="AP335" s="28"/>
      <c r="AQ335" s="28"/>
      <c r="AR335" s="28"/>
      <c r="AT335" s="28"/>
      <c r="AU335" s="28"/>
    </row>
    <row r="336">
      <c r="B336" s="28"/>
      <c r="C336" s="28"/>
      <c r="D336" s="28"/>
      <c r="E336" s="28"/>
      <c r="F336" s="28"/>
      <c r="G336" s="28"/>
      <c r="H336" s="28"/>
      <c r="S336" s="28"/>
      <c r="T336" s="28"/>
      <c r="U336" s="147"/>
      <c r="V336" s="147"/>
      <c r="W336" s="147"/>
      <c r="X336" s="147"/>
      <c r="Y336" s="147"/>
      <c r="Z336" s="147"/>
      <c r="AA336" s="134"/>
      <c r="AB336" s="148"/>
      <c r="AC336" s="28"/>
      <c r="AD336" s="148"/>
      <c r="AE336" s="148"/>
      <c r="AF336" s="148"/>
      <c r="AG336" s="148"/>
      <c r="AH336" s="28"/>
      <c r="AI336" s="28"/>
      <c r="AJ336" s="28"/>
      <c r="AK336" s="28"/>
      <c r="AL336" s="28"/>
      <c r="AM336" s="28"/>
      <c r="AN336" s="28"/>
      <c r="AO336" s="28"/>
      <c r="AP336" s="28"/>
      <c r="AQ336" s="28"/>
      <c r="AR336" s="28"/>
      <c r="AT336" s="28"/>
      <c r="AU336" s="28"/>
    </row>
    <row r="337">
      <c r="B337" s="28"/>
      <c r="C337" s="28"/>
      <c r="D337" s="28"/>
      <c r="E337" s="28"/>
      <c r="F337" s="28"/>
      <c r="G337" s="28"/>
      <c r="H337" s="28"/>
      <c r="S337" s="28"/>
      <c r="T337" s="28"/>
      <c r="U337" s="147"/>
      <c r="V337" s="147"/>
      <c r="W337" s="147"/>
      <c r="X337" s="147"/>
      <c r="Y337" s="147"/>
      <c r="Z337" s="147"/>
      <c r="AA337" s="134"/>
      <c r="AB337" s="148"/>
      <c r="AC337" s="28"/>
      <c r="AD337" s="148"/>
      <c r="AE337" s="148"/>
      <c r="AF337" s="148"/>
      <c r="AG337" s="148"/>
      <c r="AH337" s="28"/>
      <c r="AI337" s="28"/>
      <c r="AJ337" s="28"/>
      <c r="AK337" s="28"/>
      <c r="AL337" s="28"/>
      <c r="AM337" s="28"/>
      <c r="AN337" s="28"/>
      <c r="AO337" s="28"/>
      <c r="AP337" s="28"/>
      <c r="AQ337" s="28"/>
      <c r="AR337" s="28"/>
      <c r="AT337" s="28"/>
      <c r="AU337" s="28"/>
    </row>
    <row r="338">
      <c r="B338" s="28"/>
      <c r="C338" s="28"/>
      <c r="D338" s="28"/>
      <c r="E338" s="28"/>
      <c r="F338" s="28"/>
      <c r="G338" s="28"/>
      <c r="H338" s="28"/>
      <c r="S338" s="28"/>
      <c r="T338" s="28"/>
      <c r="U338" s="147"/>
      <c r="V338" s="147"/>
      <c r="W338" s="147"/>
      <c r="X338" s="147"/>
      <c r="Y338" s="147"/>
      <c r="Z338" s="147"/>
      <c r="AA338" s="134"/>
      <c r="AB338" s="148"/>
      <c r="AC338" s="28"/>
      <c r="AD338" s="148"/>
      <c r="AE338" s="148"/>
      <c r="AF338" s="148"/>
      <c r="AG338" s="148"/>
      <c r="AH338" s="28"/>
      <c r="AI338" s="28"/>
      <c r="AJ338" s="28"/>
      <c r="AK338" s="28"/>
      <c r="AL338" s="28"/>
      <c r="AM338" s="28"/>
      <c r="AN338" s="28"/>
      <c r="AO338" s="28"/>
      <c r="AP338" s="28"/>
      <c r="AQ338" s="28"/>
      <c r="AR338" s="28"/>
      <c r="AT338" s="28"/>
      <c r="AU338" s="28"/>
    </row>
    <row r="339">
      <c r="B339" s="28"/>
      <c r="C339" s="28"/>
      <c r="D339" s="28"/>
      <c r="E339" s="28"/>
      <c r="F339" s="28"/>
      <c r="G339" s="28"/>
      <c r="H339" s="28"/>
      <c r="S339" s="28"/>
      <c r="T339" s="28"/>
      <c r="U339" s="147"/>
      <c r="V339" s="147"/>
      <c r="W339" s="147"/>
      <c r="X339" s="147"/>
      <c r="Y339" s="147"/>
      <c r="Z339" s="147"/>
      <c r="AA339" s="134"/>
      <c r="AB339" s="148"/>
      <c r="AC339" s="28"/>
      <c r="AD339" s="148"/>
      <c r="AE339" s="148"/>
      <c r="AF339" s="148"/>
      <c r="AG339" s="148"/>
      <c r="AH339" s="28"/>
      <c r="AI339" s="28"/>
      <c r="AJ339" s="28"/>
      <c r="AK339" s="28"/>
      <c r="AL339" s="28"/>
      <c r="AM339" s="28"/>
      <c r="AN339" s="28"/>
      <c r="AO339" s="28"/>
      <c r="AP339" s="28"/>
      <c r="AQ339" s="28"/>
      <c r="AR339" s="28"/>
      <c r="AT339" s="28"/>
      <c r="AU339" s="28"/>
    </row>
    <row r="340">
      <c r="B340" s="28"/>
      <c r="C340" s="28"/>
      <c r="D340" s="28"/>
      <c r="E340" s="28"/>
      <c r="F340" s="28"/>
      <c r="G340" s="28"/>
      <c r="H340" s="28"/>
      <c r="S340" s="28"/>
      <c r="T340" s="28"/>
      <c r="U340" s="147"/>
      <c r="V340" s="147"/>
      <c r="W340" s="147"/>
      <c r="X340" s="147"/>
      <c r="Y340" s="147"/>
      <c r="Z340" s="147"/>
      <c r="AA340" s="134"/>
      <c r="AB340" s="148"/>
      <c r="AC340" s="28"/>
      <c r="AD340" s="148"/>
      <c r="AE340" s="148"/>
      <c r="AF340" s="148"/>
      <c r="AG340" s="148"/>
      <c r="AH340" s="28"/>
      <c r="AI340" s="28"/>
      <c r="AJ340" s="28"/>
      <c r="AK340" s="28"/>
      <c r="AL340" s="28"/>
      <c r="AM340" s="28"/>
      <c r="AN340" s="28"/>
      <c r="AO340" s="28"/>
      <c r="AP340" s="28"/>
      <c r="AQ340" s="28"/>
      <c r="AR340" s="28"/>
      <c r="AT340" s="28"/>
      <c r="AU340" s="28"/>
    </row>
    <row r="341">
      <c r="B341" s="28"/>
      <c r="C341" s="28"/>
      <c r="D341" s="28"/>
      <c r="E341" s="28"/>
      <c r="F341" s="28"/>
      <c r="G341" s="28"/>
      <c r="H341" s="28"/>
      <c r="S341" s="28"/>
      <c r="T341" s="28"/>
      <c r="U341" s="147"/>
      <c r="V341" s="147"/>
      <c r="W341" s="147"/>
      <c r="X341" s="147"/>
      <c r="Y341" s="147"/>
      <c r="Z341" s="147"/>
      <c r="AA341" s="134"/>
      <c r="AB341" s="148"/>
      <c r="AC341" s="28"/>
      <c r="AD341" s="148"/>
      <c r="AE341" s="148"/>
      <c r="AF341" s="148"/>
      <c r="AG341" s="148"/>
      <c r="AH341" s="28"/>
      <c r="AI341" s="28"/>
      <c r="AJ341" s="28"/>
      <c r="AK341" s="28"/>
      <c r="AL341" s="28"/>
      <c r="AM341" s="28"/>
      <c r="AN341" s="28"/>
      <c r="AO341" s="28"/>
      <c r="AP341" s="28"/>
      <c r="AQ341" s="28"/>
      <c r="AR341" s="28"/>
      <c r="AT341" s="28"/>
      <c r="AU341" s="28"/>
    </row>
    <row r="342">
      <c r="B342" s="28"/>
      <c r="C342" s="28"/>
      <c r="D342" s="28"/>
      <c r="E342" s="28"/>
      <c r="F342" s="28"/>
      <c r="G342" s="28"/>
      <c r="H342" s="28"/>
      <c r="S342" s="28"/>
      <c r="T342" s="28"/>
      <c r="U342" s="147"/>
      <c r="V342" s="147"/>
      <c r="W342" s="147"/>
      <c r="X342" s="147"/>
      <c r="Y342" s="147"/>
      <c r="Z342" s="147"/>
      <c r="AA342" s="134"/>
      <c r="AB342" s="148"/>
      <c r="AC342" s="28"/>
      <c r="AD342" s="148"/>
      <c r="AE342" s="148"/>
      <c r="AF342" s="148"/>
      <c r="AG342" s="148"/>
      <c r="AH342" s="28"/>
      <c r="AI342" s="28"/>
      <c r="AJ342" s="28"/>
      <c r="AK342" s="28"/>
      <c r="AL342" s="28"/>
      <c r="AM342" s="28"/>
      <c r="AN342" s="28"/>
      <c r="AO342" s="28"/>
      <c r="AP342" s="28"/>
      <c r="AQ342" s="28"/>
      <c r="AR342" s="28"/>
      <c r="AT342" s="28"/>
      <c r="AU342" s="28"/>
    </row>
    <row r="343">
      <c r="B343" s="28"/>
      <c r="C343" s="28"/>
      <c r="D343" s="28"/>
      <c r="E343" s="28"/>
      <c r="F343" s="28"/>
      <c r="G343" s="28"/>
      <c r="H343" s="28"/>
      <c r="S343" s="28"/>
      <c r="T343" s="28"/>
      <c r="U343" s="147"/>
      <c r="V343" s="147"/>
      <c r="W343" s="147"/>
      <c r="X343" s="147"/>
      <c r="Y343" s="147"/>
      <c r="Z343" s="147"/>
      <c r="AA343" s="134"/>
      <c r="AB343" s="148"/>
      <c r="AC343" s="28"/>
      <c r="AD343" s="148"/>
      <c r="AE343" s="148"/>
      <c r="AF343" s="148"/>
      <c r="AG343" s="148"/>
      <c r="AH343" s="28"/>
      <c r="AI343" s="28"/>
      <c r="AJ343" s="28"/>
      <c r="AK343" s="28"/>
      <c r="AL343" s="28"/>
      <c r="AM343" s="28"/>
      <c r="AN343" s="28"/>
      <c r="AO343" s="28"/>
      <c r="AP343" s="28"/>
      <c r="AQ343" s="28"/>
      <c r="AR343" s="28"/>
      <c r="AT343" s="28"/>
      <c r="AU343" s="28"/>
    </row>
    <row r="344">
      <c r="B344" s="28"/>
      <c r="C344" s="28"/>
      <c r="D344" s="28"/>
      <c r="E344" s="28"/>
      <c r="F344" s="28"/>
      <c r="G344" s="28"/>
      <c r="H344" s="28"/>
      <c r="S344" s="28"/>
      <c r="T344" s="28"/>
      <c r="U344" s="147"/>
      <c r="V344" s="147"/>
      <c r="W344" s="147"/>
      <c r="X344" s="147"/>
      <c r="Y344" s="147"/>
      <c r="Z344" s="147"/>
      <c r="AA344" s="134"/>
      <c r="AB344" s="148"/>
      <c r="AC344" s="28"/>
      <c r="AD344" s="148"/>
      <c r="AE344" s="148"/>
      <c r="AF344" s="148"/>
      <c r="AG344" s="148"/>
      <c r="AH344" s="28"/>
      <c r="AI344" s="28"/>
      <c r="AJ344" s="28"/>
      <c r="AK344" s="28"/>
      <c r="AL344" s="28"/>
      <c r="AM344" s="28"/>
      <c r="AN344" s="28"/>
      <c r="AO344" s="28"/>
      <c r="AP344" s="28"/>
      <c r="AQ344" s="28"/>
      <c r="AR344" s="28"/>
      <c r="AT344" s="28"/>
      <c r="AU344" s="28"/>
    </row>
    <row r="345">
      <c r="B345" s="28"/>
      <c r="C345" s="28"/>
      <c r="D345" s="28"/>
      <c r="E345" s="28"/>
      <c r="F345" s="28"/>
      <c r="G345" s="28"/>
      <c r="H345" s="28"/>
      <c r="S345" s="28"/>
      <c r="T345" s="28"/>
      <c r="U345" s="147"/>
      <c r="V345" s="147"/>
      <c r="W345" s="147"/>
      <c r="X345" s="147"/>
      <c r="Y345" s="147"/>
      <c r="Z345" s="147"/>
      <c r="AA345" s="134"/>
      <c r="AB345" s="148"/>
      <c r="AC345" s="28"/>
      <c r="AD345" s="148"/>
      <c r="AE345" s="148"/>
      <c r="AF345" s="148"/>
      <c r="AG345" s="148"/>
      <c r="AH345" s="28"/>
      <c r="AI345" s="28"/>
      <c r="AJ345" s="28"/>
      <c r="AK345" s="28"/>
      <c r="AL345" s="28"/>
      <c r="AM345" s="28"/>
      <c r="AN345" s="28"/>
      <c r="AO345" s="28"/>
      <c r="AP345" s="28"/>
      <c r="AQ345" s="28"/>
      <c r="AR345" s="28"/>
      <c r="AT345" s="28"/>
      <c r="AU345" s="28"/>
    </row>
    <row r="346">
      <c r="B346" s="28"/>
      <c r="C346" s="28"/>
      <c r="D346" s="28"/>
      <c r="E346" s="28"/>
      <c r="F346" s="28"/>
      <c r="G346" s="28"/>
      <c r="H346" s="28"/>
      <c r="S346" s="28"/>
      <c r="T346" s="28"/>
      <c r="U346" s="147"/>
      <c r="V346" s="147"/>
      <c r="W346" s="147"/>
      <c r="X346" s="147"/>
      <c r="Y346" s="147"/>
      <c r="Z346" s="147"/>
      <c r="AA346" s="134"/>
      <c r="AB346" s="148"/>
      <c r="AC346" s="28"/>
      <c r="AD346" s="148"/>
      <c r="AE346" s="148"/>
      <c r="AF346" s="148"/>
      <c r="AG346" s="148"/>
      <c r="AH346" s="28"/>
      <c r="AI346" s="28"/>
      <c r="AJ346" s="28"/>
      <c r="AK346" s="28"/>
      <c r="AL346" s="28"/>
      <c r="AM346" s="28"/>
      <c r="AN346" s="28"/>
      <c r="AO346" s="28"/>
      <c r="AP346" s="28"/>
      <c r="AQ346" s="28"/>
      <c r="AR346" s="28"/>
      <c r="AT346" s="28"/>
      <c r="AU346" s="28"/>
    </row>
    <row r="347">
      <c r="B347" s="28"/>
      <c r="C347" s="28"/>
      <c r="D347" s="28"/>
      <c r="E347" s="28"/>
      <c r="F347" s="28"/>
      <c r="G347" s="28"/>
      <c r="H347" s="28"/>
      <c r="S347" s="28"/>
      <c r="T347" s="28"/>
      <c r="U347" s="147"/>
      <c r="V347" s="147"/>
      <c r="W347" s="147"/>
      <c r="X347" s="147"/>
      <c r="Y347" s="147"/>
      <c r="Z347" s="147"/>
      <c r="AA347" s="134"/>
      <c r="AB347" s="148"/>
      <c r="AC347" s="28"/>
      <c r="AD347" s="148"/>
      <c r="AE347" s="148"/>
      <c r="AF347" s="148"/>
      <c r="AG347" s="148"/>
      <c r="AH347" s="28"/>
      <c r="AI347" s="28"/>
      <c r="AJ347" s="28"/>
      <c r="AK347" s="28"/>
      <c r="AL347" s="28"/>
      <c r="AM347" s="28"/>
      <c r="AN347" s="28"/>
      <c r="AO347" s="28"/>
      <c r="AP347" s="28"/>
      <c r="AQ347" s="28"/>
      <c r="AR347" s="28"/>
      <c r="AT347" s="28"/>
      <c r="AU347" s="28"/>
    </row>
    <row r="348">
      <c r="B348" s="28"/>
      <c r="C348" s="28"/>
      <c r="D348" s="28"/>
      <c r="E348" s="28"/>
      <c r="F348" s="28"/>
      <c r="G348" s="28"/>
      <c r="H348" s="28"/>
      <c r="S348" s="28"/>
      <c r="T348" s="28"/>
      <c r="U348" s="147"/>
      <c r="V348" s="147"/>
      <c r="W348" s="147"/>
      <c r="X348" s="147"/>
      <c r="Y348" s="147"/>
      <c r="Z348" s="147"/>
      <c r="AA348" s="134"/>
      <c r="AB348" s="148"/>
      <c r="AC348" s="28"/>
      <c r="AD348" s="148"/>
      <c r="AE348" s="148"/>
      <c r="AF348" s="148"/>
      <c r="AG348" s="148"/>
      <c r="AH348" s="28"/>
      <c r="AI348" s="28"/>
      <c r="AJ348" s="28"/>
      <c r="AK348" s="28"/>
      <c r="AL348" s="28"/>
      <c r="AM348" s="28"/>
      <c r="AN348" s="28"/>
      <c r="AO348" s="28"/>
      <c r="AP348" s="28"/>
      <c r="AQ348" s="28"/>
      <c r="AR348" s="28"/>
      <c r="AT348" s="28"/>
      <c r="AU348" s="28"/>
    </row>
    <row r="349">
      <c r="B349" s="28"/>
      <c r="C349" s="28"/>
      <c r="D349" s="28"/>
      <c r="E349" s="28"/>
      <c r="F349" s="28"/>
      <c r="G349" s="28"/>
      <c r="H349" s="28"/>
      <c r="S349" s="28"/>
      <c r="T349" s="28"/>
      <c r="U349" s="147"/>
      <c r="V349" s="147"/>
      <c r="W349" s="147"/>
      <c r="X349" s="147"/>
      <c r="Y349" s="147"/>
      <c r="Z349" s="147"/>
      <c r="AA349" s="134"/>
      <c r="AB349" s="148"/>
      <c r="AC349" s="28"/>
      <c r="AD349" s="148"/>
      <c r="AE349" s="148"/>
      <c r="AF349" s="148"/>
      <c r="AG349" s="148"/>
      <c r="AH349" s="28"/>
      <c r="AI349" s="28"/>
      <c r="AJ349" s="28"/>
      <c r="AK349" s="28"/>
      <c r="AL349" s="28"/>
      <c r="AM349" s="28"/>
      <c r="AN349" s="28"/>
      <c r="AO349" s="28"/>
      <c r="AP349" s="28"/>
      <c r="AQ349" s="28"/>
      <c r="AR349" s="28"/>
      <c r="AT349" s="28"/>
      <c r="AU349" s="28"/>
    </row>
    <row r="350">
      <c r="B350" s="28"/>
      <c r="C350" s="28"/>
      <c r="D350" s="28"/>
      <c r="E350" s="28"/>
      <c r="F350" s="28"/>
      <c r="G350" s="28"/>
      <c r="H350" s="28"/>
      <c r="S350" s="28"/>
      <c r="T350" s="28"/>
      <c r="U350" s="147"/>
      <c r="V350" s="147"/>
      <c r="W350" s="147"/>
      <c r="X350" s="147"/>
      <c r="Y350" s="147"/>
      <c r="Z350" s="147"/>
      <c r="AA350" s="134"/>
      <c r="AB350" s="148"/>
      <c r="AC350" s="28"/>
      <c r="AD350" s="148"/>
      <c r="AE350" s="148"/>
      <c r="AF350" s="148"/>
      <c r="AG350" s="148"/>
      <c r="AH350" s="28"/>
      <c r="AI350" s="28"/>
      <c r="AJ350" s="28"/>
      <c r="AK350" s="28"/>
      <c r="AL350" s="28"/>
      <c r="AM350" s="28"/>
      <c r="AN350" s="28"/>
      <c r="AO350" s="28"/>
      <c r="AP350" s="28"/>
      <c r="AQ350" s="28"/>
      <c r="AR350" s="28"/>
      <c r="AT350" s="28"/>
      <c r="AU350" s="28"/>
    </row>
    <row r="351">
      <c r="B351" s="28"/>
      <c r="C351" s="28"/>
      <c r="D351" s="28"/>
      <c r="E351" s="28"/>
      <c r="F351" s="28"/>
      <c r="G351" s="28"/>
      <c r="H351" s="28"/>
      <c r="S351" s="28"/>
      <c r="T351" s="28"/>
      <c r="U351" s="147"/>
      <c r="V351" s="147"/>
      <c r="W351" s="147"/>
      <c r="X351" s="147"/>
      <c r="Y351" s="147"/>
      <c r="Z351" s="147"/>
      <c r="AA351" s="134"/>
      <c r="AB351" s="148"/>
      <c r="AC351" s="28"/>
      <c r="AD351" s="148"/>
      <c r="AE351" s="148"/>
      <c r="AF351" s="148"/>
      <c r="AG351" s="148"/>
      <c r="AH351" s="28"/>
      <c r="AI351" s="28"/>
      <c r="AJ351" s="28"/>
      <c r="AK351" s="28"/>
      <c r="AL351" s="28"/>
      <c r="AM351" s="28"/>
      <c r="AN351" s="28"/>
      <c r="AO351" s="28"/>
      <c r="AP351" s="28"/>
      <c r="AQ351" s="28"/>
      <c r="AR351" s="28"/>
      <c r="AT351" s="28"/>
      <c r="AU351" s="28"/>
    </row>
    <row r="352">
      <c r="B352" s="28"/>
      <c r="C352" s="28"/>
      <c r="D352" s="28"/>
      <c r="E352" s="28"/>
      <c r="F352" s="28"/>
      <c r="G352" s="28"/>
      <c r="H352" s="28"/>
      <c r="S352" s="28"/>
      <c r="T352" s="28"/>
      <c r="U352" s="147"/>
      <c r="V352" s="147"/>
      <c r="W352" s="147"/>
      <c r="X352" s="147"/>
      <c r="Y352" s="147"/>
      <c r="Z352" s="147"/>
      <c r="AA352" s="134"/>
      <c r="AB352" s="148"/>
      <c r="AC352" s="28"/>
      <c r="AD352" s="148"/>
      <c r="AE352" s="148"/>
      <c r="AF352" s="148"/>
      <c r="AG352" s="148"/>
      <c r="AH352" s="28"/>
      <c r="AI352" s="28"/>
      <c r="AJ352" s="28"/>
      <c r="AK352" s="28"/>
      <c r="AL352" s="28"/>
      <c r="AM352" s="28"/>
      <c r="AN352" s="28"/>
      <c r="AO352" s="28"/>
      <c r="AP352" s="28"/>
      <c r="AQ352" s="28"/>
      <c r="AR352" s="28"/>
      <c r="AT352" s="28"/>
      <c r="AU352" s="28"/>
    </row>
    <row r="353">
      <c r="B353" s="28"/>
      <c r="C353" s="28"/>
      <c r="D353" s="28"/>
      <c r="E353" s="28"/>
      <c r="F353" s="28"/>
      <c r="G353" s="28"/>
      <c r="H353" s="28"/>
      <c r="S353" s="28"/>
      <c r="T353" s="28"/>
      <c r="U353" s="147"/>
      <c r="V353" s="147"/>
      <c r="W353" s="147"/>
      <c r="X353" s="147"/>
      <c r="Y353" s="147"/>
      <c r="Z353" s="147"/>
      <c r="AA353" s="134"/>
      <c r="AB353" s="148"/>
      <c r="AC353" s="28"/>
      <c r="AD353" s="148"/>
      <c r="AE353" s="148"/>
      <c r="AF353" s="148"/>
      <c r="AG353" s="148"/>
      <c r="AH353" s="28"/>
      <c r="AI353" s="28"/>
      <c r="AJ353" s="28"/>
      <c r="AK353" s="28"/>
      <c r="AL353" s="28"/>
      <c r="AM353" s="28"/>
      <c r="AN353" s="28"/>
      <c r="AO353" s="28"/>
      <c r="AP353" s="28"/>
      <c r="AQ353" s="28"/>
      <c r="AR353" s="28"/>
      <c r="AT353" s="28"/>
      <c r="AU353" s="28"/>
    </row>
    <row r="354">
      <c r="B354" s="28"/>
      <c r="C354" s="28"/>
      <c r="D354" s="28"/>
      <c r="E354" s="28"/>
      <c r="F354" s="28"/>
      <c r="G354" s="28"/>
      <c r="H354" s="28"/>
      <c r="S354" s="28"/>
      <c r="T354" s="28"/>
      <c r="U354" s="147"/>
      <c r="V354" s="147"/>
      <c r="W354" s="147"/>
      <c r="X354" s="147"/>
      <c r="Y354" s="147"/>
      <c r="Z354" s="147"/>
      <c r="AA354" s="134"/>
      <c r="AB354" s="148"/>
      <c r="AC354" s="28"/>
      <c r="AD354" s="148"/>
      <c r="AE354" s="148"/>
      <c r="AF354" s="148"/>
      <c r="AG354" s="148"/>
      <c r="AH354" s="28"/>
      <c r="AI354" s="28"/>
      <c r="AJ354" s="28"/>
      <c r="AK354" s="28"/>
      <c r="AL354" s="28"/>
      <c r="AM354" s="28"/>
      <c r="AN354" s="28"/>
      <c r="AO354" s="28"/>
      <c r="AP354" s="28"/>
      <c r="AQ354" s="28"/>
      <c r="AR354" s="28"/>
      <c r="AT354" s="28"/>
      <c r="AU354" s="28"/>
    </row>
    <row r="355">
      <c r="B355" s="28"/>
      <c r="C355" s="28"/>
      <c r="D355" s="28"/>
      <c r="E355" s="28"/>
      <c r="F355" s="28"/>
      <c r="G355" s="28"/>
      <c r="H355" s="28"/>
      <c r="S355" s="28"/>
      <c r="T355" s="28"/>
      <c r="U355" s="147"/>
      <c r="V355" s="147"/>
      <c r="W355" s="147"/>
      <c r="X355" s="147"/>
      <c r="Y355" s="147"/>
      <c r="Z355" s="147"/>
      <c r="AA355" s="134"/>
      <c r="AB355" s="148"/>
      <c r="AC355" s="28"/>
      <c r="AD355" s="148"/>
      <c r="AE355" s="148"/>
      <c r="AF355" s="148"/>
      <c r="AG355" s="148"/>
      <c r="AH355" s="28"/>
      <c r="AI355" s="28"/>
      <c r="AJ355" s="28"/>
      <c r="AK355" s="28"/>
      <c r="AL355" s="28"/>
      <c r="AM355" s="28"/>
      <c r="AN355" s="28"/>
      <c r="AO355" s="28"/>
      <c r="AP355" s="28"/>
      <c r="AQ355" s="28"/>
      <c r="AR355" s="28"/>
      <c r="AT355" s="28"/>
      <c r="AU355" s="28"/>
    </row>
    <row r="356">
      <c r="B356" s="28"/>
      <c r="C356" s="28"/>
      <c r="D356" s="28"/>
      <c r="E356" s="28"/>
      <c r="F356" s="28"/>
      <c r="G356" s="28"/>
      <c r="H356" s="28"/>
      <c r="S356" s="28"/>
      <c r="T356" s="28"/>
      <c r="U356" s="147"/>
      <c r="V356" s="147"/>
      <c r="W356" s="147"/>
      <c r="X356" s="147"/>
      <c r="Y356" s="147"/>
      <c r="Z356" s="147"/>
      <c r="AA356" s="134"/>
      <c r="AB356" s="148"/>
      <c r="AC356" s="28"/>
      <c r="AD356" s="148"/>
      <c r="AE356" s="148"/>
      <c r="AF356" s="148"/>
      <c r="AG356" s="148"/>
      <c r="AH356" s="28"/>
      <c r="AI356" s="28"/>
      <c r="AJ356" s="28"/>
      <c r="AK356" s="28"/>
      <c r="AL356" s="28"/>
      <c r="AM356" s="28"/>
      <c r="AN356" s="28"/>
      <c r="AO356" s="28"/>
      <c r="AP356" s="28"/>
      <c r="AQ356" s="28"/>
      <c r="AR356" s="28"/>
      <c r="AT356" s="28"/>
      <c r="AU356" s="28"/>
    </row>
    <row r="357">
      <c r="B357" s="28"/>
      <c r="C357" s="28"/>
      <c r="D357" s="28"/>
      <c r="E357" s="28"/>
      <c r="F357" s="28"/>
      <c r="G357" s="28"/>
      <c r="H357" s="28"/>
      <c r="S357" s="28"/>
      <c r="T357" s="28"/>
      <c r="U357" s="147"/>
      <c r="V357" s="147"/>
      <c r="W357" s="147"/>
      <c r="X357" s="147"/>
      <c r="Y357" s="147"/>
      <c r="Z357" s="147"/>
      <c r="AA357" s="134"/>
      <c r="AB357" s="148"/>
      <c r="AC357" s="28"/>
      <c r="AD357" s="148"/>
      <c r="AE357" s="148"/>
      <c r="AF357" s="148"/>
      <c r="AG357" s="148"/>
      <c r="AH357" s="28"/>
      <c r="AI357" s="28"/>
      <c r="AJ357" s="28"/>
      <c r="AK357" s="28"/>
      <c r="AL357" s="28"/>
      <c r="AM357" s="28"/>
      <c r="AN357" s="28"/>
      <c r="AO357" s="28"/>
      <c r="AP357" s="28"/>
      <c r="AQ357" s="28"/>
      <c r="AR357" s="28"/>
      <c r="AT357" s="28"/>
      <c r="AU357" s="28"/>
    </row>
    <row r="358">
      <c r="B358" s="28"/>
      <c r="C358" s="28"/>
      <c r="D358" s="28"/>
      <c r="E358" s="28"/>
      <c r="F358" s="28"/>
      <c r="G358" s="28"/>
      <c r="H358" s="28"/>
      <c r="S358" s="28"/>
      <c r="T358" s="28"/>
      <c r="U358" s="147"/>
      <c r="V358" s="147"/>
      <c r="W358" s="147"/>
      <c r="X358" s="147"/>
      <c r="Y358" s="147"/>
      <c r="Z358" s="147"/>
      <c r="AA358" s="134"/>
      <c r="AB358" s="148"/>
      <c r="AC358" s="28"/>
      <c r="AD358" s="148"/>
      <c r="AE358" s="148"/>
      <c r="AF358" s="148"/>
      <c r="AG358" s="148"/>
      <c r="AH358" s="28"/>
      <c r="AI358" s="28"/>
      <c r="AJ358" s="28"/>
      <c r="AK358" s="28"/>
      <c r="AL358" s="28"/>
      <c r="AM358" s="28"/>
      <c r="AN358" s="28"/>
      <c r="AO358" s="28"/>
      <c r="AP358" s="28"/>
      <c r="AQ358" s="28"/>
      <c r="AR358" s="28"/>
      <c r="AT358" s="28"/>
      <c r="AU358" s="28"/>
    </row>
    <row r="359">
      <c r="B359" s="28"/>
      <c r="C359" s="28"/>
      <c r="D359" s="28"/>
      <c r="E359" s="28"/>
      <c r="F359" s="28"/>
      <c r="G359" s="28"/>
      <c r="H359" s="28"/>
      <c r="S359" s="28"/>
      <c r="T359" s="28"/>
      <c r="U359" s="147"/>
      <c r="V359" s="147"/>
      <c r="W359" s="147"/>
      <c r="X359" s="147"/>
      <c r="Y359" s="147"/>
      <c r="Z359" s="147"/>
      <c r="AA359" s="134"/>
      <c r="AB359" s="148"/>
      <c r="AC359" s="28"/>
      <c r="AD359" s="148"/>
      <c r="AE359" s="148"/>
      <c r="AF359" s="148"/>
      <c r="AG359" s="148"/>
      <c r="AH359" s="28"/>
      <c r="AI359" s="28"/>
      <c r="AJ359" s="28"/>
      <c r="AK359" s="28"/>
      <c r="AL359" s="28"/>
      <c r="AM359" s="28"/>
      <c r="AN359" s="28"/>
      <c r="AO359" s="28"/>
      <c r="AP359" s="28"/>
      <c r="AQ359" s="28"/>
      <c r="AR359" s="28"/>
      <c r="AT359" s="28"/>
      <c r="AU359" s="28"/>
    </row>
    <row r="360">
      <c r="B360" s="28"/>
      <c r="C360" s="28"/>
      <c r="D360" s="28"/>
      <c r="E360" s="28"/>
      <c r="F360" s="28"/>
      <c r="G360" s="28"/>
      <c r="H360" s="28"/>
      <c r="S360" s="28"/>
      <c r="T360" s="28"/>
      <c r="U360" s="147"/>
      <c r="V360" s="147"/>
      <c r="W360" s="147"/>
      <c r="X360" s="147"/>
      <c r="Y360" s="147"/>
      <c r="Z360" s="147"/>
      <c r="AA360" s="134"/>
      <c r="AB360" s="148"/>
      <c r="AC360" s="28"/>
      <c r="AD360" s="148"/>
      <c r="AE360" s="148"/>
      <c r="AF360" s="148"/>
      <c r="AG360" s="148"/>
      <c r="AH360" s="28"/>
      <c r="AI360" s="28"/>
      <c r="AJ360" s="28"/>
      <c r="AK360" s="28"/>
      <c r="AL360" s="28"/>
      <c r="AM360" s="28"/>
      <c r="AN360" s="28"/>
      <c r="AO360" s="28"/>
      <c r="AP360" s="28"/>
      <c r="AQ360" s="28"/>
      <c r="AR360" s="28"/>
      <c r="AT360" s="28"/>
      <c r="AU360" s="28"/>
    </row>
    <row r="361">
      <c r="B361" s="28"/>
      <c r="C361" s="28"/>
      <c r="D361" s="28"/>
      <c r="E361" s="28"/>
      <c r="F361" s="28"/>
      <c r="G361" s="28"/>
      <c r="H361" s="28"/>
      <c r="S361" s="28"/>
      <c r="T361" s="28"/>
      <c r="U361" s="147"/>
      <c r="V361" s="147"/>
      <c r="W361" s="147"/>
      <c r="X361" s="147"/>
      <c r="Y361" s="147"/>
      <c r="Z361" s="147"/>
      <c r="AA361" s="134"/>
      <c r="AB361" s="148"/>
      <c r="AC361" s="28"/>
      <c r="AD361" s="148"/>
      <c r="AE361" s="148"/>
      <c r="AF361" s="148"/>
      <c r="AG361" s="148"/>
      <c r="AH361" s="28"/>
      <c r="AI361" s="28"/>
      <c r="AJ361" s="28"/>
      <c r="AK361" s="28"/>
      <c r="AL361" s="28"/>
      <c r="AM361" s="28"/>
      <c r="AN361" s="28"/>
      <c r="AO361" s="28"/>
      <c r="AP361" s="28"/>
      <c r="AQ361" s="28"/>
      <c r="AR361" s="28"/>
      <c r="AT361" s="28"/>
      <c r="AU361" s="28"/>
    </row>
    <row r="362">
      <c r="B362" s="28"/>
      <c r="C362" s="28"/>
      <c r="D362" s="28"/>
      <c r="E362" s="28"/>
      <c r="F362" s="28"/>
      <c r="G362" s="28"/>
      <c r="H362" s="28"/>
      <c r="S362" s="28"/>
      <c r="T362" s="28"/>
      <c r="U362" s="147"/>
      <c r="V362" s="147"/>
      <c r="W362" s="147"/>
      <c r="X362" s="147"/>
      <c r="Y362" s="147"/>
      <c r="Z362" s="147"/>
      <c r="AA362" s="134"/>
      <c r="AB362" s="148"/>
      <c r="AC362" s="28"/>
      <c r="AD362" s="148"/>
      <c r="AE362" s="148"/>
      <c r="AF362" s="148"/>
      <c r="AG362" s="148"/>
      <c r="AH362" s="28"/>
      <c r="AI362" s="28"/>
      <c r="AJ362" s="28"/>
      <c r="AK362" s="28"/>
      <c r="AL362" s="28"/>
      <c r="AM362" s="28"/>
      <c r="AN362" s="28"/>
      <c r="AO362" s="28"/>
      <c r="AP362" s="28"/>
      <c r="AQ362" s="28"/>
      <c r="AR362" s="28"/>
      <c r="AT362" s="28"/>
      <c r="AU362" s="28"/>
    </row>
    <row r="363">
      <c r="B363" s="28"/>
      <c r="C363" s="28"/>
      <c r="D363" s="28"/>
      <c r="E363" s="28"/>
      <c r="F363" s="28"/>
      <c r="G363" s="28"/>
      <c r="H363" s="28"/>
      <c r="S363" s="28"/>
      <c r="T363" s="28"/>
      <c r="U363" s="147"/>
      <c r="V363" s="147"/>
      <c r="W363" s="147"/>
      <c r="X363" s="147"/>
      <c r="Y363" s="147"/>
      <c r="Z363" s="147"/>
      <c r="AA363" s="134"/>
      <c r="AB363" s="148"/>
      <c r="AC363" s="28"/>
      <c r="AD363" s="148"/>
      <c r="AE363" s="148"/>
      <c r="AF363" s="148"/>
      <c r="AG363" s="148"/>
      <c r="AH363" s="28"/>
      <c r="AI363" s="28"/>
      <c r="AJ363" s="28"/>
      <c r="AK363" s="28"/>
      <c r="AL363" s="28"/>
      <c r="AM363" s="28"/>
      <c r="AN363" s="28"/>
      <c r="AO363" s="28"/>
      <c r="AP363" s="28"/>
      <c r="AQ363" s="28"/>
      <c r="AR363" s="28"/>
      <c r="AT363" s="28"/>
      <c r="AU363" s="28"/>
    </row>
    <row r="364">
      <c r="B364" s="28"/>
      <c r="C364" s="28"/>
      <c r="D364" s="28"/>
      <c r="E364" s="28"/>
      <c r="F364" s="28"/>
      <c r="G364" s="28"/>
      <c r="H364" s="28"/>
      <c r="S364" s="28"/>
      <c r="T364" s="28"/>
      <c r="U364" s="147"/>
      <c r="V364" s="147"/>
      <c r="W364" s="147"/>
      <c r="X364" s="147"/>
      <c r="Y364" s="147"/>
      <c r="Z364" s="147"/>
      <c r="AA364" s="134"/>
      <c r="AB364" s="148"/>
      <c r="AC364" s="28"/>
      <c r="AD364" s="148"/>
      <c r="AE364" s="148"/>
      <c r="AF364" s="148"/>
      <c r="AG364" s="148"/>
      <c r="AH364" s="28"/>
      <c r="AI364" s="28"/>
      <c r="AJ364" s="28"/>
      <c r="AK364" s="28"/>
      <c r="AL364" s="28"/>
      <c r="AM364" s="28"/>
      <c r="AN364" s="28"/>
      <c r="AO364" s="28"/>
      <c r="AP364" s="28"/>
      <c r="AQ364" s="28"/>
      <c r="AR364" s="28"/>
      <c r="AT364" s="28"/>
      <c r="AU364" s="28"/>
    </row>
    <row r="365">
      <c r="B365" s="28"/>
      <c r="C365" s="28"/>
      <c r="D365" s="28"/>
      <c r="E365" s="28"/>
      <c r="F365" s="28"/>
      <c r="G365" s="28"/>
      <c r="H365" s="28"/>
      <c r="S365" s="28"/>
      <c r="T365" s="28"/>
      <c r="U365" s="147"/>
      <c r="V365" s="147"/>
      <c r="W365" s="147"/>
      <c r="X365" s="147"/>
      <c r="Y365" s="147"/>
      <c r="Z365" s="147"/>
      <c r="AA365" s="134"/>
      <c r="AB365" s="148"/>
      <c r="AC365" s="28"/>
      <c r="AD365" s="148"/>
      <c r="AE365" s="148"/>
      <c r="AF365" s="148"/>
      <c r="AG365" s="148"/>
      <c r="AH365" s="28"/>
      <c r="AI365" s="28"/>
      <c r="AJ365" s="28"/>
      <c r="AK365" s="28"/>
      <c r="AL365" s="28"/>
      <c r="AM365" s="28"/>
      <c r="AN365" s="28"/>
      <c r="AO365" s="28"/>
      <c r="AP365" s="28"/>
      <c r="AQ365" s="28"/>
      <c r="AR365" s="28"/>
      <c r="AT365" s="28"/>
      <c r="AU365" s="28"/>
    </row>
    <row r="366">
      <c r="B366" s="28"/>
      <c r="C366" s="28"/>
      <c r="D366" s="28"/>
      <c r="E366" s="28"/>
      <c r="F366" s="28"/>
      <c r="G366" s="28"/>
      <c r="H366" s="28"/>
      <c r="S366" s="28"/>
      <c r="T366" s="28"/>
      <c r="U366" s="147"/>
      <c r="V366" s="147"/>
      <c r="W366" s="147"/>
      <c r="X366" s="147"/>
      <c r="Y366" s="147"/>
      <c r="Z366" s="147"/>
      <c r="AA366" s="134"/>
      <c r="AB366" s="148"/>
      <c r="AC366" s="28"/>
      <c r="AD366" s="148"/>
      <c r="AE366" s="148"/>
      <c r="AF366" s="148"/>
      <c r="AG366" s="148"/>
      <c r="AH366" s="28"/>
      <c r="AI366" s="28"/>
      <c r="AJ366" s="28"/>
      <c r="AK366" s="28"/>
      <c r="AL366" s="28"/>
      <c r="AM366" s="28"/>
      <c r="AN366" s="28"/>
      <c r="AO366" s="28"/>
      <c r="AP366" s="28"/>
      <c r="AQ366" s="28"/>
      <c r="AR366" s="28"/>
      <c r="AT366" s="28"/>
      <c r="AU366" s="28"/>
    </row>
    <row r="367">
      <c r="B367" s="28"/>
      <c r="C367" s="28"/>
      <c r="D367" s="28"/>
      <c r="E367" s="28"/>
      <c r="F367" s="28"/>
      <c r="G367" s="28"/>
      <c r="H367" s="28"/>
      <c r="S367" s="28"/>
      <c r="T367" s="28"/>
      <c r="U367" s="147"/>
      <c r="V367" s="147"/>
      <c r="W367" s="147"/>
      <c r="X367" s="147"/>
      <c r="Y367" s="147"/>
      <c r="Z367" s="147"/>
      <c r="AA367" s="134"/>
      <c r="AB367" s="148"/>
      <c r="AC367" s="28"/>
      <c r="AD367" s="148"/>
      <c r="AE367" s="148"/>
      <c r="AF367" s="148"/>
      <c r="AG367" s="148"/>
      <c r="AH367" s="28"/>
      <c r="AI367" s="28"/>
      <c r="AJ367" s="28"/>
      <c r="AK367" s="28"/>
      <c r="AL367" s="28"/>
      <c r="AM367" s="28"/>
      <c r="AN367" s="28"/>
      <c r="AO367" s="28"/>
      <c r="AP367" s="28"/>
      <c r="AQ367" s="28"/>
      <c r="AR367" s="28"/>
      <c r="AT367" s="28"/>
      <c r="AU367" s="28"/>
    </row>
    <row r="368">
      <c r="B368" s="28"/>
      <c r="C368" s="28"/>
      <c r="D368" s="28"/>
      <c r="E368" s="28"/>
      <c r="F368" s="28"/>
      <c r="G368" s="28"/>
      <c r="H368" s="28"/>
      <c r="S368" s="28"/>
      <c r="T368" s="28"/>
      <c r="U368" s="147"/>
      <c r="V368" s="147"/>
      <c r="W368" s="147"/>
      <c r="X368" s="147"/>
      <c r="Y368" s="147"/>
      <c r="Z368" s="147"/>
      <c r="AA368" s="134"/>
      <c r="AB368" s="148"/>
      <c r="AC368" s="28"/>
      <c r="AD368" s="148"/>
      <c r="AE368" s="148"/>
      <c r="AF368" s="148"/>
      <c r="AG368" s="148"/>
      <c r="AH368" s="28"/>
      <c r="AI368" s="28"/>
      <c r="AJ368" s="28"/>
      <c r="AK368" s="28"/>
      <c r="AL368" s="28"/>
      <c r="AM368" s="28"/>
      <c r="AN368" s="28"/>
      <c r="AO368" s="28"/>
      <c r="AP368" s="28"/>
      <c r="AQ368" s="28"/>
      <c r="AR368" s="28"/>
      <c r="AT368" s="28"/>
      <c r="AU368" s="28"/>
    </row>
    <row r="369">
      <c r="B369" s="28"/>
      <c r="C369" s="28"/>
      <c r="D369" s="28"/>
      <c r="E369" s="28"/>
      <c r="F369" s="28"/>
      <c r="G369" s="28"/>
      <c r="H369" s="28"/>
      <c r="S369" s="28"/>
      <c r="T369" s="28"/>
      <c r="U369" s="147"/>
      <c r="V369" s="147"/>
      <c r="W369" s="147"/>
      <c r="X369" s="147"/>
      <c r="Y369" s="147"/>
      <c r="Z369" s="147"/>
      <c r="AA369" s="134"/>
      <c r="AB369" s="148"/>
      <c r="AC369" s="28"/>
      <c r="AD369" s="148"/>
      <c r="AE369" s="148"/>
      <c r="AF369" s="148"/>
      <c r="AG369" s="148"/>
      <c r="AH369" s="28"/>
      <c r="AI369" s="28"/>
      <c r="AJ369" s="28"/>
      <c r="AK369" s="28"/>
      <c r="AL369" s="28"/>
      <c r="AM369" s="28"/>
      <c r="AN369" s="28"/>
      <c r="AO369" s="28"/>
      <c r="AP369" s="28"/>
      <c r="AQ369" s="28"/>
      <c r="AR369" s="28"/>
      <c r="AT369" s="28"/>
      <c r="AU369" s="28"/>
    </row>
    <row r="370">
      <c r="B370" s="28"/>
      <c r="C370" s="28"/>
      <c r="D370" s="28"/>
      <c r="E370" s="28"/>
      <c r="F370" s="28"/>
      <c r="G370" s="28"/>
      <c r="H370" s="28"/>
      <c r="S370" s="28"/>
      <c r="T370" s="28"/>
      <c r="U370" s="147"/>
      <c r="V370" s="147"/>
      <c r="W370" s="147"/>
      <c r="X370" s="147"/>
      <c r="Y370" s="147"/>
      <c r="Z370" s="147"/>
      <c r="AA370" s="134"/>
      <c r="AB370" s="148"/>
      <c r="AC370" s="28"/>
      <c r="AD370" s="148"/>
      <c r="AE370" s="148"/>
      <c r="AF370" s="148"/>
      <c r="AG370" s="148"/>
      <c r="AH370" s="28"/>
      <c r="AI370" s="28"/>
      <c r="AJ370" s="28"/>
      <c r="AK370" s="28"/>
      <c r="AL370" s="28"/>
      <c r="AM370" s="28"/>
      <c r="AN370" s="28"/>
      <c r="AO370" s="28"/>
      <c r="AP370" s="28"/>
      <c r="AQ370" s="28"/>
      <c r="AR370" s="28"/>
      <c r="AT370" s="28"/>
      <c r="AU370" s="28"/>
    </row>
    <row r="371">
      <c r="B371" s="28"/>
      <c r="C371" s="28"/>
      <c r="D371" s="28"/>
      <c r="E371" s="28"/>
      <c r="F371" s="28"/>
      <c r="G371" s="28"/>
      <c r="H371" s="28"/>
      <c r="S371" s="28"/>
      <c r="T371" s="28"/>
      <c r="U371" s="147"/>
      <c r="V371" s="147"/>
      <c r="W371" s="147"/>
      <c r="X371" s="147"/>
      <c r="Y371" s="147"/>
      <c r="Z371" s="147"/>
      <c r="AA371" s="134"/>
      <c r="AB371" s="148"/>
      <c r="AC371" s="28"/>
      <c r="AD371" s="148"/>
      <c r="AE371" s="148"/>
      <c r="AF371" s="148"/>
      <c r="AG371" s="148"/>
      <c r="AH371" s="28"/>
      <c r="AI371" s="28"/>
      <c r="AJ371" s="28"/>
      <c r="AK371" s="28"/>
      <c r="AL371" s="28"/>
      <c r="AM371" s="28"/>
      <c r="AN371" s="28"/>
      <c r="AO371" s="28"/>
      <c r="AP371" s="28"/>
      <c r="AQ371" s="28"/>
      <c r="AR371" s="28"/>
      <c r="AT371" s="28"/>
      <c r="AU371" s="28"/>
    </row>
    <row r="372">
      <c r="B372" s="28"/>
      <c r="C372" s="28"/>
      <c r="D372" s="28"/>
      <c r="E372" s="28"/>
      <c r="F372" s="28"/>
      <c r="G372" s="28"/>
      <c r="H372" s="28"/>
      <c r="S372" s="28"/>
      <c r="T372" s="28"/>
      <c r="U372" s="147"/>
      <c r="V372" s="147"/>
      <c r="W372" s="147"/>
      <c r="X372" s="147"/>
      <c r="Y372" s="147"/>
      <c r="Z372" s="147"/>
      <c r="AA372" s="134"/>
      <c r="AB372" s="148"/>
      <c r="AC372" s="28"/>
      <c r="AD372" s="148"/>
      <c r="AE372" s="148"/>
      <c r="AF372" s="148"/>
      <c r="AG372" s="148"/>
      <c r="AH372" s="28"/>
      <c r="AI372" s="28"/>
      <c r="AJ372" s="28"/>
      <c r="AK372" s="28"/>
      <c r="AL372" s="28"/>
      <c r="AM372" s="28"/>
      <c r="AN372" s="28"/>
      <c r="AO372" s="28"/>
      <c r="AP372" s="28"/>
      <c r="AQ372" s="28"/>
      <c r="AR372" s="28"/>
      <c r="AT372" s="28"/>
      <c r="AU372" s="28"/>
    </row>
    <row r="373">
      <c r="B373" s="28"/>
      <c r="C373" s="28"/>
      <c r="D373" s="28"/>
      <c r="E373" s="28"/>
      <c r="F373" s="28"/>
      <c r="G373" s="28"/>
      <c r="H373" s="28"/>
      <c r="S373" s="28"/>
      <c r="T373" s="28"/>
      <c r="U373" s="147"/>
      <c r="V373" s="147"/>
      <c r="W373" s="147"/>
      <c r="X373" s="147"/>
      <c r="Y373" s="147"/>
      <c r="Z373" s="147"/>
      <c r="AA373" s="134"/>
      <c r="AB373" s="148"/>
      <c r="AC373" s="28"/>
      <c r="AD373" s="148"/>
      <c r="AE373" s="148"/>
      <c r="AF373" s="148"/>
      <c r="AG373" s="148"/>
      <c r="AH373" s="28"/>
      <c r="AI373" s="28"/>
      <c r="AJ373" s="28"/>
      <c r="AK373" s="28"/>
      <c r="AL373" s="28"/>
      <c r="AM373" s="28"/>
      <c r="AN373" s="28"/>
      <c r="AO373" s="28"/>
      <c r="AP373" s="28"/>
      <c r="AQ373" s="28"/>
      <c r="AR373" s="28"/>
      <c r="AT373" s="28"/>
      <c r="AU373" s="28"/>
    </row>
    <row r="374">
      <c r="B374" s="28"/>
      <c r="C374" s="28"/>
      <c r="D374" s="28"/>
      <c r="E374" s="28"/>
      <c r="F374" s="28"/>
      <c r="G374" s="28"/>
      <c r="H374" s="28"/>
      <c r="S374" s="28"/>
      <c r="T374" s="28"/>
      <c r="U374" s="147"/>
      <c r="V374" s="147"/>
      <c r="W374" s="147"/>
      <c r="X374" s="147"/>
      <c r="Y374" s="147"/>
      <c r="Z374" s="147"/>
      <c r="AA374" s="134"/>
      <c r="AB374" s="148"/>
      <c r="AC374" s="28"/>
      <c r="AD374" s="148"/>
      <c r="AE374" s="148"/>
      <c r="AF374" s="148"/>
      <c r="AG374" s="148"/>
      <c r="AH374" s="28"/>
      <c r="AI374" s="28"/>
      <c r="AJ374" s="28"/>
      <c r="AK374" s="28"/>
      <c r="AL374" s="28"/>
      <c r="AM374" s="28"/>
      <c r="AN374" s="28"/>
      <c r="AO374" s="28"/>
      <c r="AP374" s="28"/>
      <c r="AQ374" s="28"/>
      <c r="AR374" s="28"/>
      <c r="AT374" s="28"/>
      <c r="AU374" s="28"/>
    </row>
    <row r="375">
      <c r="B375" s="28"/>
      <c r="C375" s="28"/>
      <c r="D375" s="28"/>
      <c r="E375" s="28"/>
      <c r="F375" s="28"/>
      <c r="G375" s="28"/>
      <c r="H375" s="28"/>
      <c r="S375" s="28"/>
      <c r="T375" s="28"/>
      <c r="U375" s="147"/>
      <c r="V375" s="147"/>
      <c r="W375" s="147"/>
      <c r="X375" s="147"/>
      <c r="Y375" s="147"/>
      <c r="Z375" s="147"/>
      <c r="AA375" s="134"/>
      <c r="AB375" s="148"/>
      <c r="AC375" s="28"/>
      <c r="AD375" s="148"/>
      <c r="AE375" s="148"/>
      <c r="AF375" s="148"/>
      <c r="AG375" s="148"/>
      <c r="AH375" s="28"/>
      <c r="AI375" s="28"/>
      <c r="AJ375" s="28"/>
      <c r="AK375" s="28"/>
      <c r="AL375" s="28"/>
      <c r="AM375" s="28"/>
      <c r="AN375" s="28"/>
      <c r="AO375" s="28"/>
      <c r="AP375" s="28"/>
      <c r="AQ375" s="28"/>
      <c r="AR375" s="28"/>
      <c r="AT375" s="28"/>
      <c r="AU375" s="28"/>
    </row>
    <row r="376">
      <c r="B376" s="28"/>
      <c r="C376" s="28"/>
      <c r="D376" s="28"/>
      <c r="E376" s="28"/>
      <c r="F376" s="28"/>
      <c r="G376" s="28"/>
      <c r="H376" s="28"/>
      <c r="S376" s="28"/>
      <c r="T376" s="28"/>
      <c r="U376" s="147"/>
      <c r="V376" s="147"/>
      <c r="W376" s="147"/>
      <c r="X376" s="147"/>
      <c r="Y376" s="147"/>
      <c r="Z376" s="147"/>
      <c r="AA376" s="134"/>
      <c r="AB376" s="148"/>
      <c r="AC376" s="28"/>
      <c r="AD376" s="148"/>
      <c r="AE376" s="148"/>
      <c r="AF376" s="148"/>
      <c r="AG376" s="148"/>
      <c r="AH376" s="28"/>
      <c r="AI376" s="28"/>
      <c r="AJ376" s="28"/>
      <c r="AK376" s="28"/>
      <c r="AL376" s="28"/>
      <c r="AM376" s="28"/>
      <c r="AN376" s="28"/>
      <c r="AO376" s="28"/>
      <c r="AP376" s="28"/>
      <c r="AQ376" s="28"/>
      <c r="AR376" s="28"/>
      <c r="AT376" s="28"/>
      <c r="AU376" s="28"/>
    </row>
    <row r="377">
      <c r="B377" s="28"/>
      <c r="C377" s="28"/>
      <c r="D377" s="28"/>
      <c r="E377" s="28"/>
      <c r="F377" s="28"/>
      <c r="G377" s="28"/>
      <c r="H377" s="28"/>
      <c r="S377" s="28"/>
      <c r="T377" s="28"/>
      <c r="U377" s="147"/>
      <c r="V377" s="147"/>
      <c r="W377" s="147"/>
      <c r="X377" s="147"/>
      <c r="Y377" s="147"/>
      <c r="Z377" s="147"/>
      <c r="AA377" s="134"/>
      <c r="AB377" s="148"/>
      <c r="AC377" s="28"/>
      <c r="AD377" s="148"/>
      <c r="AE377" s="148"/>
      <c r="AF377" s="148"/>
      <c r="AG377" s="148"/>
      <c r="AH377" s="28"/>
      <c r="AI377" s="28"/>
      <c r="AJ377" s="28"/>
      <c r="AK377" s="28"/>
      <c r="AL377" s="28"/>
      <c r="AM377" s="28"/>
      <c r="AN377" s="28"/>
      <c r="AO377" s="28"/>
      <c r="AP377" s="28"/>
      <c r="AQ377" s="28"/>
      <c r="AR377" s="28"/>
      <c r="AT377" s="28"/>
      <c r="AU377" s="28"/>
    </row>
    <row r="378">
      <c r="B378" s="28"/>
      <c r="C378" s="28"/>
      <c r="D378" s="28"/>
      <c r="E378" s="28"/>
      <c r="F378" s="28"/>
      <c r="G378" s="28"/>
      <c r="H378" s="28"/>
      <c r="S378" s="28"/>
      <c r="T378" s="28"/>
      <c r="U378" s="147"/>
      <c r="V378" s="147"/>
      <c r="W378" s="147"/>
      <c r="X378" s="147"/>
      <c r="Y378" s="147"/>
      <c r="Z378" s="147"/>
      <c r="AA378" s="134"/>
      <c r="AB378" s="148"/>
      <c r="AC378" s="28"/>
      <c r="AD378" s="148"/>
      <c r="AE378" s="148"/>
      <c r="AF378" s="148"/>
      <c r="AG378" s="148"/>
      <c r="AH378" s="28"/>
      <c r="AI378" s="28"/>
      <c r="AJ378" s="28"/>
      <c r="AK378" s="28"/>
      <c r="AL378" s="28"/>
      <c r="AM378" s="28"/>
      <c r="AN378" s="28"/>
      <c r="AO378" s="28"/>
      <c r="AP378" s="28"/>
      <c r="AQ378" s="28"/>
      <c r="AR378" s="28"/>
      <c r="AT378" s="28"/>
      <c r="AU378" s="28"/>
    </row>
    <row r="379">
      <c r="B379" s="28"/>
      <c r="C379" s="28"/>
      <c r="D379" s="28"/>
      <c r="E379" s="28"/>
      <c r="F379" s="28"/>
      <c r="G379" s="28"/>
      <c r="H379" s="28"/>
      <c r="S379" s="28"/>
      <c r="T379" s="28"/>
      <c r="U379" s="147"/>
      <c r="V379" s="147"/>
      <c r="W379" s="147"/>
      <c r="X379" s="147"/>
      <c r="Y379" s="147"/>
      <c r="Z379" s="147"/>
      <c r="AA379" s="134"/>
      <c r="AB379" s="148"/>
      <c r="AC379" s="28"/>
      <c r="AD379" s="148"/>
      <c r="AE379" s="148"/>
      <c r="AF379" s="148"/>
      <c r="AG379" s="148"/>
      <c r="AH379" s="28"/>
      <c r="AI379" s="28"/>
      <c r="AJ379" s="28"/>
      <c r="AK379" s="28"/>
      <c r="AL379" s="28"/>
      <c r="AM379" s="28"/>
      <c r="AN379" s="28"/>
      <c r="AO379" s="28"/>
      <c r="AP379" s="28"/>
      <c r="AQ379" s="28"/>
      <c r="AR379" s="28"/>
      <c r="AT379" s="28"/>
      <c r="AU379" s="28"/>
    </row>
    <row r="380">
      <c r="B380" s="28"/>
      <c r="C380" s="28"/>
      <c r="D380" s="28"/>
      <c r="E380" s="28"/>
      <c r="F380" s="28"/>
      <c r="G380" s="28"/>
      <c r="H380" s="28"/>
      <c r="S380" s="28"/>
      <c r="T380" s="28"/>
      <c r="U380" s="147"/>
      <c r="V380" s="147"/>
      <c r="W380" s="147"/>
      <c r="X380" s="147"/>
      <c r="Y380" s="147"/>
      <c r="Z380" s="147"/>
      <c r="AA380" s="134"/>
      <c r="AB380" s="148"/>
      <c r="AC380" s="28"/>
      <c r="AD380" s="148"/>
      <c r="AE380" s="148"/>
      <c r="AF380" s="148"/>
      <c r="AG380" s="148"/>
      <c r="AH380" s="28"/>
      <c r="AI380" s="28"/>
      <c r="AJ380" s="28"/>
      <c r="AK380" s="28"/>
      <c r="AL380" s="28"/>
      <c r="AM380" s="28"/>
      <c r="AN380" s="28"/>
      <c r="AO380" s="28"/>
      <c r="AP380" s="28"/>
      <c r="AQ380" s="28"/>
      <c r="AR380" s="28"/>
      <c r="AT380" s="28"/>
      <c r="AU380" s="28"/>
    </row>
    <row r="381">
      <c r="B381" s="28"/>
      <c r="C381" s="28"/>
      <c r="D381" s="28"/>
      <c r="E381" s="28"/>
      <c r="F381" s="28"/>
      <c r="G381" s="28"/>
      <c r="H381" s="28"/>
      <c r="S381" s="28"/>
      <c r="T381" s="28"/>
      <c r="U381" s="147"/>
      <c r="V381" s="147"/>
      <c r="W381" s="147"/>
      <c r="X381" s="147"/>
      <c r="Y381" s="147"/>
      <c r="Z381" s="147"/>
      <c r="AA381" s="134"/>
      <c r="AB381" s="148"/>
      <c r="AC381" s="28"/>
      <c r="AD381" s="148"/>
      <c r="AE381" s="148"/>
      <c r="AF381" s="148"/>
      <c r="AG381" s="148"/>
      <c r="AH381" s="28"/>
      <c r="AI381" s="28"/>
      <c r="AJ381" s="28"/>
      <c r="AK381" s="28"/>
      <c r="AL381" s="28"/>
      <c r="AM381" s="28"/>
      <c r="AN381" s="28"/>
      <c r="AO381" s="28"/>
      <c r="AP381" s="28"/>
      <c r="AQ381" s="28"/>
      <c r="AR381" s="28"/>
      <c r="AT381" s="28"/>
      <c r="AU381" s="28"/>
    </row>
    <row r="382">
      <c r="B382" s="28"/>
      <c r="C382" s="28"/>
      <c r="D382" s="28"/>
      <c r="E382" s="28"/>
      <c r="F382" s="28"/>
      <c r="G382" s="28"/>
      <c r="H382" s="28"/>
      <c r="S382" s="28"/>
      <c r="T382" s="28"/>
      <c r="U382" s="147"/>
      <c r="V382" s="147"/>
      <c r="W382" s="147"/>
      <c r="X382" s="147"/>
      <c r="Y382" s="147"/>
      <c r="Z382" s="147"/>
      <c r="AA382" s="134"/>
      <c r="AB382" s="148"/>
      <c r="AC382" s="28"/>
      <c r="AD382" s="148"/>
      <c r="AE382" s="148"/>
      <c r="AF382" s="148"/>
      <c r="AG382" s="148"/>
      <c r="AH382" s="28"/>
      <c r="AI382" s="28"/>
      <c r="AJ382" s="28"/>
      <c r="AK382" s="28"/>
      <c r="AL382" s="28"/>
      <c r="AM382" s="28"/>
      <c r="AN382" s="28"/>
      <c r="AO382" s="28"/>
      <c r="AP382" s="28"/>
      <c r="AQ382" s="28"/>
      <c r="AR382" s="28"/>
      <c r="AT382" s="28"/>
      <c r="AU382" s="28"/>
    </row>
    <row r="383">
      <c r="B383" s="28"/>
      <c r="C383" s="28"/>
      <c r="D383" s="28"/>
      <c r="E383" s="28"/>
      <c r="F383" s="28"/>
      <c r="G383" s="28"/>
      <c r="H383" s="28"/>
      <c r="S383" s="28"/>
      <c r="T383" s="28"/>
      <c r="U383" s="147"/>
      <c r="V383" s="147"/>
      <c r="W383" s="147"/>
      <c r="X383" s="147"/>
      <c r="Y383" s="147"/>
      <c r="Z383" s="147"/>
      <c r="AA383" s="134"/>
      <c r="AB383" s="148"/>
      <c r="AC383" s="28"/>
      <c r="AD383" s="148"/>
      <c r="AE383" s="148"/>
      <c r="AF383" s="148"/>
      <c r="AG383" s="148"/>
      <c r="AH383" s="28"/>
      <c r="AI383" s="28"/>
      <c r="AJ383" s="28"/>
      <c r="AK383" s="28"/>
      <c r="AL383" s="28"/>
      <c r="AM383" s="28"/>
      <c r="AN383" s="28"/>
      <c r="AO383" s="28"/>
      <c r="AP383" s="28"/>
      <c r="AQ383" s="28"/>
      <c r="AR383" s="28"/>
      <c r="AT383" s="28"/>
      <c r="AU383" s="28"/>
    </row>
    <row r="384">
      <c r="B384" s="28"/>
      <c r="C384" s="28"/>
      <c r="D384" s="28"/>
      <c r="E384" s="28"/>
      <c r="F384" s="28"/>
      <c r="G384" s="28"/>
      <c r="H384" s="28"/>
      <c r="S384" s="28"/>
      <c r="T384" s="28"/>
      <c r="U384" s="147"/>
      <c r="V384" s="147"/>
      <c r="W384" s="147"/>
      <c r="X384" s="147"/>
      <c r="Y384" s="147"/>
      <c r="Z384" s="147"/>
      <c r="AA384" s="134"/>
      <c r="AB384" s="148"/>
      <c r="AC384" s="28"/>
      <c r="AD384" s="148"/>
      <c r="AE384" s="148"/>
      <c r="AF384" s="148"/>
      <c r="AG384" s="148"/>
      <c r="AH384" s="28"/>
      <c r="AI384" s="28"/>
      <c r="AJ384" s="28"/>
      <c r="AK384" s="28"/>
      <c r="AL384" s="28"/>
      <c r="AM384" s="28"/>
      <c r="AN384" s="28"/>
      <c r="AO384" s="28"/>
      <c r="AP384" s="28"/>
      <c r="AQ384" s="28"/>
      <c r="AR384" s="28"/>
      <c r="AT384" s="28"/>
      <c r="AU384" s="28"/>
    </row>
    <row r="385">
      <c r="B385" s="28"/>
      <c r="C385" s="28"/>
      <c r="D385" s="28"/>
      <c r="E385" s="28"/>
      <c r="F385" s="28"/>
      <c r="G385" s="28"/>
      <c r="H385" s="28"/>
      <c r="S385" s="28"/>
      <c r="T385" s="28"/>
      <c r="U385" s="147"/>
      <c r="V385" s="147"/>
      <c r="W385" s="147"/>
      <c r="X385" s="147"/>
      <c r="Y385" s="147"/>
      <c r="Z385" s="147"/>
      <c r="AA385" s="134"/>
      <c r="AB385" s="148"/>
      <c r="AC385" s="28"/>
      <c r="AD385" s="148"/>
      <c r="AE385" s="148"/>
      <c r="AF385" s="148"/>
      <c r="AG385" s="148"/>
      <c r="AH385" s="28"/>
      <c r="AI385" s="28"/>
      <c r="AJ385" s="28"/>
      <c r="AK385" s="28"/>
      <c r="AL385" s="28"/>
      <c r="AM385" s="28"/>
      <c r="AN385" s="28"/>
      <c r="AO385" s="28"/>
      <c r="AP385" s="28"/>
      <c r="AQ385" s="28"/>
      <c r="AR385" s="28"/>
      <c r="AT385" s="28"/>
      <c r="AU385" s="28"/>
    </row>
    <row r="386">
      <c r="B386" s="28"/>
      <c r="C386" s="28"/>
      <c r="D386" s="28"/>
      <c r="E386" s="28"/>
      <c r="F386" s="28"/>
      <c r="G386" s="28"/>
      <c r="H386" s="28"/>
      <c r="S386" s="28"/>
      <c r="T386" s="28"/>
      <c r="U386" s="147"/>
      <c r="V386" s="147"/>
      <c r="W386" s="147"/>
      <c r="X386" s="147"/>
      <c r="Y386" s="147"/>
      <c r="Z386" s="147"/>
      <c r="AA386" s="134"/>
      <c r="AB386" s="148"/>
      <c r="AC386" s="28"/>
      <c r="AD386" s="148"/>
      <c r="AE386" s="148"/>
      <c r="AF386" s="148"/>
      <c r="AG386" s="148"/>
      <c r="AH386" s="28"/>
      <c r="AI386" s="28"/>
      <c r="AJ386" s="28"/>
      <c r="AK386" s="28"/>
      <c r="AL386" s="28"/>
      <c r="AM386" s="28"/>
      <c r="AN386" s="28"/>
      <c r="AO386" s="28"/>
      <c r="AP386" s="28"/>
      <c r="AQ386" s="28"/>
      <c r="AR386" s="28"/>
      <c r="AT386" s="28"/>
      <c r="AU386" s="28"/>
    </row>
    <row r="387">
      <c r="B387" s="28"/>
      <c r="C387" s="28"/>
      <c r="D387" s="28"/>
      <c r="E387" s="28"/>
      <c r="F387" s="28"/>
      <c r="G387" s="28"/>
      <c r="H387" s="28"/>
      <c r="S387" s="28"/>
      <c r="T387" s="28"/>
      <c r="U387" s="147"/>
      <c r="V387" s="147"/>
      <c r="W387" s="147"/>
      <c r="X387" s="147"/>
      <c r="Y387" s="147"/>
      <c r="Z387" s="147"/>
      <c r="AA387" s="134"/>
      <c r="AB387" s="148"/>
      <c r="AC387" s="28"/>
      <c r="AD387" s="148"/>
      <c r="AE387" s="148"/>
      <c r="AF387" s="148"/>
      <c r="AG387" s="148"/>
      <c r="AH387" s="28"/>
      <c r="AI387" s="28"/>
      <c r="AJ387" s="28"/>
      <c r="AK387" s="28"/>
      <c r="AL387" s="28"/>
      <c r="AM387" s="28"/>
      <c r="AN387" s="28"/>
      <c r="AO387" s="28"/>
      <c r="AP387" s="28"/>
      <c r="AQ387" s="28"/>
      <c r="AR387" s="28"/>
      <c r="AT387" s="28"/>
      <c r="AU387" s="28"/>
    </row>
    <row r="388">
      <c r="B388" s="28"/>
      <c r="C388" s="28"/>
      <c r="D388" s="28"/>
      <c r="E388" s="28"/>
      <c r="F388" s="28"/>
      <c r="G388" s="28"/>
      <c r="H388" s="28"/>
      <c r="S388" s="28"/>
      <c r="T388" s="28"/>
      <c r="U388" s="147"/>
      <c r="V388" s="147"/>
      <c r="W388" s="147"/>
      <c r="X388" s="147"/>
      <c r="Y388" s="147"/>
      <c r="Z388" s="147"/>
      <c r="AA388" s="134"/>
      <c r="AB388" s="148"/>
      <c r="AC388" s="28"/>
      <c r="AD388" s="148"/>
      <c r="AE388" s="148"/>
      <c r="AF388" s="148"/>
      <c r="AG388" s="148"/>
      <c r="AH388" s="28"/>
      <c r="AI388" s="28"/>
      <c r="AJ388" s="28"/>
      <c r="AK388" s="28"/>
      <c r="AL388" s="28"/>
      <c r="AM388" s="28"/>
      <c r="AN388" s="28"/>
      <c r="AO388" s="28"/>
      <c r="AP388" s="28"/>
      <c r="AQ388" s="28"/>
      <c r="AR388" s="28"/>
      <c r="AT388" s="28"/>
      <c r="AU388" s="28"/>
    </row>
    <row r="389">
      <c r="B389" s="28"/>
      <c r="C389" s="28"/>
      <c r="D389" s="28"/>
      <c r="E389" s="28"/>
      <c r="F389" s="28"/>
      <c r="G389" s="28"/>
      <c r="H389" s="28"/>
      <c r="S389" s="28"/>
      <c r="T389" s="28"/>
      <c r="U389" s="147"/>
      <c r="V389" s="147"/>
      <c r="W389" s="147"/>
      <c r="X389" s="147"/>
      <c r="Y389" s="147"/>
      <c r="Z389" s="147"/>
      <c r="AA389" s="134"/>
      <c r="AB389" s="148"/>
      <c r="AC389" s="28"/>
      <c r="AD389" s="148"/>
      <c r="AE389" s="148"/>
      <c r="AF389" s="148"/>
      <c r="AG389" s="148"/>
      <c r="AH389" s="28"/>
      <c r="AI389" s="28"/>
      <c r="AJ389" s="28"/>
      <c r="AK389" s="28"/>
      <c r="AL389" s="28"/>
      <c r="AM389" s="28"/>
      <c r="AN389" s="28"/>
      <c r="AO389" s="28"/>
      <c r="AP389" s="28"/>
      <c r="AQ389" s="28"/>
      <c r="AR389" s="28"/>
      <c r="AT389" s="28"/>
      <c r="AU389" s="28"/>
    </row>
    <row r="390">
      <c r="B390" s="28"/>
      <c r="C390" s="28"/>
      <c r="D390" s="28"/>
      <c r="E390" s="28"/>
      <c r="F390" s="28"/>
      <c r="G390" s="28"/>
      <c r="H390" s="28"/>
      <c r="S390" s="28"/>
      <c r="T390" s="28"/>
      <c r="U390" s="147"/>
      <c r="V390" s="147"/>
      <c r="W390" s="147"/>
      <c r="X390" s="147"/>
      <c r="Y390" s="147"/>
      <c r="Z390" s="147"/>
      <c r="AA390" s="134"/>
      <c r="AB390" s="148"/>
      <c r="AC390" s="28"/>
      <c r="AD390" s="148"/>
      <c r="AE390" s="148"/>
      <c r="AF390" s="148"/>
      <c r="AG390" s="148"/>
      <c r="AH390" s="28"/>
      <c r="AI390" s="28"/>
      <c r="AJ390" s="28"/>
      <c r="AK390" s="28"/>
      <c r="AL390" s="28"/>
      <c r="AM390" s="28"/>
      <c r="AN390" s="28"/>
      <c r="AO390" s="28"/>
      <c r="AP390" s="28"/>
      <c r="AQ390" s="28"/>
      <c r="AR390" s="28"/>
      <c r="AT390" s="28"/>
      <c r="AU390" s="28"/>
    </row>
    <row r="391">
      <c r="B391" s="28"/>
      <c r="C391" s="28"/>
      <c r="D391" s="28"/>
      <c r="E391" s="28"/>
      <c r="F391" s="28"/>
      <c r="G391" s="28"/>
      <c r="H391" s="28"/>
      <c r="S391" s="28"/>
      <c r="T391" s="28"/>
      <c r="U391" s="147"/>
      <c r="V391" s="147"/>
      <c r="W391" s="147"/>
      <c r="X391" s="147"/>
      <c r="Y391" s="147"/>
      <c r="Z391" s="147"/>
      <c r="AA391" s="134"/>
      <c r="AB391" s="148"/>
      <c r="AC391" s="28"/>
      <c r="AD391" s="148"/>
      <c r="AE391" s="148"/>
      <c r="AF391" s="148"/>
      <c r="AG391" s="148"/>
      <c r="AH391" s="28"/>
      <c r="AI391" s="28"/>
      <c r="AJ391" s="28"/>
      <c r="AK391" s="28"/>
      <c r="AL391" s="28"/>
      <c r="AM391" s="28"/>
      <c r="AN391" s="28"/>
      <c r="AO391" s="28"/>
      <c r="AP391" s="28"/>
      <c r="AQ391" s="28"/>
      <c r="AR391" s="28"/>
      <c r="AT391" s="28"/>
      <c r="AU391" s="28"/>
    </row>
    <row r="392">
      <c r="B392" s="28"/>
      <c r="C392" s="28"/>
      <c r="D392" s="28"/>
      <c r="E392" s="28"/>
      <c r="F392" s="28"/>
      <c r="G392" s="28"/>
      <c r="H392" s="28"/>
      <c r="S392" s="28"/>
      <c r="T392" s="28"/>
      <c r="U392" s="147"/>
      <c r="V392" s="147"/>
      <c r="W392" s="147"/>
      <c r="X392" s="147"/>
      <c r="Y392" s="147"/>
      <c r="Z392" s="147"/>
      <c r="AA392" s="134"/>
      <c r="AB392" s="148"/>
      <c r="AC392" s="28"/>
      <c r="AD392" s="148"/>
      <c r="AE392" s="148"/>
      <c r="AF392" s="148"/>
      <c r="AG392" s="148"/>
      <c r="AH392" s="28"/>
      <c r="AI392" s="28"/>
      <c r="AJ392" s="28"/>
      <c r="AK392" s="28"/>
      <c r="AL392" s="28"/>
      <c r="AM392" s="28"/>
      <c r="AN392" s="28"/>
      <c r="AO392" s="28"/>
      <c r="AP392" s="28"/>
      <c r="AQ392" s="28"/>
      <c r="AR392" s="28"/>
      <c r="AT392" s="28"/>
      <c r="AU392" s="28"/>
    </row>
    <row r="393">
      <c r="B393" s="28"/>
      <c r="C393" s="28"/>
      <c r="D393" s="28"/>
      <c r="E393" s="28"/>
      <c r="F393" s="28"/>
      <c r="G393" s="28"/>
      <c r="H393" s="28"/>
      <c r="S393" s="28"/>
      <c r="T393" s="28"/>
      <c r="U393" s="147"/>
      <c r="V393" s="147"/>
      <c r="W393" s="147"/>
      <c r="X393" s="147"/>
      <c r="Y393" s="147"/>
      <c r="Z393" s="147"/>
      <c r="AA393" s="134"/>
      <c r="AB393" s="148"/>
      <c r="AC393" s="28"/>
      <c r="AD393" s="148"/>
      <c r="AE393" s="148"/>
      <c r="AF393" s="148"/>
      <c r="AG393" s="148"/>
      <c r="AH393" s="28"/>
      <c r="AI393" s="28"/>
      <c r="AJ393" s="28"/>
      <c r="AK393" s="28"/>
      <c r="AL393" s="28"/>
      <c r="AM393" s="28"/>
      <c r="AN393" s="28"/>
      <c r="AO393" s="28"/>
      <c r="AP393" s="28"/>
      <c r="AQ393" s="28"/>
      <c r="AR393" s="28"/>
      <c r="AT393" s="28"/>
      <c r="AU393" s="28"/>
    </row>
    <row r="394">
      <c r="B394" s="28"/>
      <c r="C394" s="28"/>
      <c r="D394" s="28"/>
      <c r="E394" s="28"/>
      <c r="F394" s="28"/>
      <c r="G394" s="28"/>
      <c r="H394" s="28"/>
      <c r="S394" s="28"/>
      <c r="T394" s="28"/>
      <c r="U394" s="147"/>
      <c r="V394" s="147"/>
      <c r="W394" s="147"/>
      <c r="X394" s="147"/>
      <c r="Y394" s="147"/>
      <c r="Z394" s="147"/>
      <c r="AA394" s="134"/>
      <c r="AB394" s="148"/>
      <c r="AC394" s="28"/>
      <c r="AD394" s="148"/>
      <c r="AE394" s="148"/>
      <c r="AF394" s="148"/>
      <c r="AG394" s="148"/>
      <c r="AH394" s="28"/>
      <c r="AI394" s="28"/>
      <c r="AJ394" s="28"/>
      <c r="AK394" s="28"/>
      <c r="AL394" s="28"/>
      <c r="AM394" s="28"/>
      <c r="AN394" s="28"/>
      <c r="AO394" s="28"/>
      <c r="AP394" s="28"/>
      <c r="AQ394" s="28"/>
      <c r="AR394" s="28"/>
      <c r="AT394" s="28"/>
      <c r="AU394" s="28"/>
    </row>
    <row r="395">
      <c r="B395" s="28"/>
      <c r="C395" s="28"/>
      <c r="D395" s="28"/>
      <c r="E395" s="28"/>
      <c r="F395" s="28"/>
      <c r="G395" s="28"/>
      <c r="H395" s="28"/>
      <c r="S395" s="28"/>
      <c r="T395" s="28"/>
      <c r="U395" s="147"/>
      <c r="V395" s="147"/>
      <c r="W395" s="147"/>
      <c r="X395" s="147"/>
      <c r="Y395" s="147"/>
      <c r="Z395" s="147"/>
      <c r="AA395" s="134"/>
      <c r="AB395" s="148"/>
      <c r="AC395" s="28"/>
      <c r="AD395" s="148"/>
      <c r="AE395" s="148"/>
      <c r="AF395" s="148"/>
      <c r="AG395" s="148"/>
      <c r="AH395" s="28"/>
      <c r="AI395" s="28"/>
      <c r="AJ395" s="28"/>
      <c r="AK395" s="28"/>
      <c r="AL395" s="28"/>
      <c r="AM395" s="28"/>
      <c r="AN395" s="28"/>
      <c r="AO395" s="28"/>
      <c r="AP395" s="28"/>
      <c r="AQ395" s="28"/>
      <c r="AR395" s="28"/>
      <c r="AT395" s="28"/>
      <c r="AU395" s="28"/>
    </row>
    <row r="396">
      <c r="B396" s="28"/>
      <c r="C396" s="28"/>
      <c r="D396" s="28"/>
      <c r="E396" s="28"/>
      <c r="F396" s="28"/>
      <c r="G396" s="28"/>
      <c r="H396" s="28"/>
      <c r="S396" s="28"/>
      <c r="T396" s="28"/>
      <c r="U396" s="147"/>
      <c r="V396" s="147"/>
      <c r="W396" s="147"/>
      <c r="X396" s="147"/>
      <c r="Y396" s="147"/>
      <c r="Z396" s="147"/>
      <c r="AA396" s="134"/>
      <c r="AB396" s="148"/>
      <c r="AC396" s="28"/>
      <c r="AD396" s="148"/>
      <c r="AE396" s="148"/>
      <c r="AF396" s="148"/>
      <c r="AG396" s="148"/>
      <c r="AH396" s="28"/>
      <c r="AI396" s="28"/>
      <c r="AJ396" s="28"/>
      <c r="AK396" s="28"/>
      <c r="AL396" s="28"/>
      <c r="AM396" s="28"/>
      <c r="AN396" s="28"/>
      <c r="AO396" s="28"/>
      <c r="AP396" s="28"/>
      <c r="AQ396" s="28"/>
      <c r="AR396" s="28"/>
      <c r="AT396" s="28"/>
      <c r="AU396" s="28"/>
    </row>
    <row r="397">
      <c r="B397" s="28"/>
      <c r="C397" s="28"/>
      <c r="D397" s="28"/>
      <c r="E397" s="28"/>
      <c r="F397" s="28"/>
      <c r="G397" s="28"/>
      <c r="H397" s="28"/>
      <c r="S397" s="28"/>
      <c r="T397" s="28"/>
      <c r="U397" s="147"/>
      <c r="V397" s="147"/>
      <c r="W397" s="147"/>
      <c r="X397" s="147"/>
      <c r="Y397" s="147"/>
      <c r="Z397" s="147"/>
      <c r="AA397" s="134"/>
      <c r="AB397" s="148"/>
      <c r="AC397" s="28"/>
      <c r="AD397" s="148"/>
      <c r="AE397" s="148"/>
      <c r="AF397" s="148"/>
      <c r="AG397" s="148"/>
      <c r="AH397" s="28"/>
      <c r="AI397" s="28"/>
      <c r="AJ397" s="28"/>
      <c r="AK397" s="28"/>
      <c r="AL397" s="28"/>
      <c r="AM397" s="28"/>
      <c r="AN397" s="28"/>
      <c r="AO397" s="28"/>
      <c r="AP397" s="28"/>
      <c r="AQ397" s="28"/>
      <c r="AR397" s="28"/>
      <c r="AT397" s="28"/>
      <c r="AU397" s="28"/>
    </row>
    <row r="398">
      <c r="B398" s="28"/>
      <c r="C398" s="28"/>
      <c r="D398" s="28"/>
      <c r="E398" s="28"/>
      <c r="F398" s="28"/>
      <c r="G398" s="28"/>
      <c r="H398" s="28"/>
      <c r="S398" s="28"/>
      <c r="T398" s="28"/>
      <c r="U398" s="147"/>
      <c r="V398" s="147"/>
      <c r="W398" s="147"/>
      <c r="X398" s="147"/>
      <c r="Y398" s="147"/>
      <c r="Z398" s="147"/>
      <c r="AA398" s="134"/>
      <c r="AB398" s="148"/>
      <c r="AC398" s="28"/>
      <c r="AD398" s="148"/>
      <c r="AE398" s="148"/>
      <c r="AF398" s="148"/>
      <c r="AG398" s="148"/>
      <c r="AH398" s="28"/>
      <c r="AI398" s="28"/>
      <c r="AJ398" s="28"/>
      <c r="AK398" s="28"/>
      <c r="AL398" s="28"/>
      <c r="AM398" s="28"/>
      <c r="AN398" s="28"/>
      <c r="AO398" s="28"/>
      <c r="AP398" s="28"/>
      <c r="AQ398" s="28"/>
      <c r="AR398" s="28"/>
      <c r="AT398" s="28"/>
      <c r="AU398" s="28"/>
    </row>
    <row r="399">
      <c r="B399" s="28"/>
      <c r="C399" s="28"/>
      <c r="D399" s="28"/>
      <c r="E399" s="28"/>
      <c r="F399" s="28"/>
      <c r="G399" s="28"/>
      <c r="H399" s="28"/>
      <c r="S399" s="28"/>
      <c r="T399" s="28"/>
      <c r="U399" s="147"/>
      <c r="V399" s="147"/>
      <c r="W399" s="147"/>
      <c r="X399" s="147"/>
      <c r="Y399" s="147"/>
      <c r="Z399" s="147"/>
      <c r="AA399" s="134"/>
      <c r="AB399" s="148"/>
      <c r="AC399" s="28"/>
      <c r="AD399" s="148"/>
      <c r="AE399" s="148"/>
      <c r="AF399" s="148"/>
      <c r="AG399" s="148"/>
      <c r="AH399" s="28"/>
      <c r="AI399" s="28"/>
      <c r="AJ399" s="28"/>
      <c r="AK399" s="28"/>
      <c r="AL399" s="28"/>
      <c r="AM399" s="28"/>
      <c r="AN399" s="28"/>
      <c r="AO399" s="28"/>
      <c r="AP399" s="28"/>
      <c r="AQ399" s="28"/>
      <c r="AR399" s="28"/>
      <c r="AT399" s="28"/>
      <c r="AU399" s="28"/>
    </row>
    <row r="400">
      <c r="B400" s="28"/>
      <c r="C400" s="28"/>
      <c r="D400" s="28"/>
      <c r="E400" s="28"/>
      <c r="F400" s="28"/>
      <c r="G400" s="28"/>
      <c r="H400" s="28"/>
      <c r="S400" s="28"/>
      <c r="T400" s="28"/>
      <c r="U400" s="147"/>
      <c r="V400" s="147"/>
      <c r="W400" s="147"/>
      <c r="X400" s="147"/>
      <c r="Y400" s="147"/>
      <c r="Z400" s="147"/>
      <c r="AA400" s="134"/>
      <c r="AB400" s="148"/>
      <c r="AC400" s="28"/>
      <c r="AD400" s="148"/>
      <c r="AE400" s="148"/>
      <c r="AF400" s="148"/>
      <c r="AG400" s="148"/>
      <c r="AH400" s="28"/>
      <c r="AI400" s="28"/>
      <c r="AJ400" s="28"/>
      <c r="AK400" s="28"/>
      <c r="AL400" s="28"/>
      <c r="AM400" s="28"/>
      <c r="AN400" s="28"/>
      <c r="AO400" s="28"/>
      <c r="AP400" s="28"/>
      <c r="AQ400" s="28"/>
      <c r="AR400" s="28"/>
      <c r="AT400" s="28"/>
      <c r="AU400" s="28"/>
    </row>
    <row r="401">
      <c r="B401" s="28"/>
      <c r="C401" s="28"/>
      <c r="D401" s="28"/>
      <c r="E401" s="28"/>
      <c r="F401" s="28"/>
      <c r="G401" s="28"/>
      <c r="H401" s="28"/>
      <c r="S401" s="28"/>
      <c r="T401" s="28"/>
      <c r="U401" s="147"/>
      <c r="V401" s="147"/>
      <c r="W401" s="147"/>
      <c r="X401" s="147"/>
      <c r="Y401" s="147"/>
      <c r="Z401" s="147"/>
      <c r="AA401" s="134"/>
      <c r="AB401" s="148"/>
      <c r="AC401" s="28"/>
      <c r="AD401" s="148"/>
      <c r="AE401" s="148"/>
      <c r="AF401" s="148"/>
      <c r="AG401" s="148"/>
      <c r="AH401" s="28"/>
      <c r="AI401" s="28"/>
      <c r="AJ401" s="28"/>
      <c r="AK401" s="28"/>
      <c r="AL401" s="28"/>
      <c r="AM401" s="28"/>
      <c r="AN401" s="28"/>
      <c r="AO401" s="28"/>
      <c r="AP401" s="28"/>
      <c r="AQ401" s="28"/>
      <c r="AR401" s="28"/>
      <c r="AT401" s="28"/>
      <c r="AU401" s="28"/>
    </row>
    <row r="402">
      <c r="B402" s="28"/>
      <c r="C402" s="28"/>
      <c r="D402" s="28"/>
      <c r="E402" s="28"/>
      <c r="F402" s="28"/>
      <c r="G402" s="28"/>
      <c r="H402" s="28"/>
      <c r="S402" s="28"/>
      <c r="T402" s="28"/>
      <c r="U402" s="147"/>
      <c r="V402" s="147"/>
      <c r="W402" s="147"/>
      <c r="X402" s="147"/>
      <c r="Y402" s="147"/>
      <c r="Z402" s="147"/>
      <c r="AA402" s="134"/>
      <c r="AB402" s="148"/>
      <c r="AC402" s="28"/>
      <c r="AD402" s="148"/>
      <c r="AE402" s="148"/>
      <c r="AF402" s="148"/>
      <c r="AG402" s="148"/>
      <c r="AH402" s="28"/>
      <c r="AI402" s="28"/>
      <c r="AJ402" s="28"/>
      <c r="AK402" s="28"/>
      <c r="AL402" s="28"/>
      <c r="AM402" s="28"/>
      <c r="AN402" s="28"/>
      <c r="AO402" s="28"/>
      <c r="AP402" s="28"/>
      <c r="AQ402" s="28"/>
      <c r="AR402" s="28"/>
      <c r="AT402" s="28"/>
      <c r="AU402" s="28"/>
    </row>
    <row r="403">
      <c r="B403" s="28"/>
      <c r="C403" s="28"/>
      <c r="D403" s="28"/>
      <c r="E403" s="28"/>
      <c r="F403" s="28"/>
      <c r="G403" s="28"/>
      <c r="H403" s="28"/>
      <c r="S403" s="28"/>
      <c r="T403" s="28"/>
      <c r="U403" s="147"/>
      <c r="V403" s="147"/>
      <c r="W403" s="147"/>
      <c r="X403" s="147"/>
      <c r="Y403" s="147"/>
      <c r="Z403" s="147"/>
      <c r="AA403" s="134"/>
      <c r="AB403" s="148"/>
      <c r="AC403" s="28"/>
      <c r="AD403" s="148"/>
      <c r="AE403" s="148"/>
      <c r="AF403" s="148"/>
      <c r="AG403" s="148"/>
      <c r="AH403" s="28"/>
      <c r="AI403" s="28"/>
      <c r="AJ403" s="28"/>
      <c r="AK403" s="28"/>
      <c r="AL403" s="28"/>
      <c r="AM403" s="28"/>
      <c r="AN403" s="28"/>
      <c r="AO403" s="28"/>
      <c r="AP403" s="28"/>
      <c r="AQ403" s="28"/>
      <c r="AR403" s="28"/>
      <c r="AT403" s="28"/>
      <c r="AU403" s="28"/>
    </row>
    <row r="404">
      <c r="B404" s="28"/>
      <c r="C404" s="28"/>
      <c r="D404" s="28"/>
      <c r="E404" s="28"/>
      <c r="F404" s="28"/>
      <c r="G404" s="28"/>
      <c r="H404" s="28"/>
      <c r="S404" s="28"/>
      <c r="T404" s="28"/>
      <c r="U404" s="147"/>
      <c r="V404" s="147"/>
      <c r="W404" s="147"/>
      <c r="X404" s="147"/>
      <c r="Y404" s="147"/>
      <c r="Z404" s="147"/>
      <c r="AA404" s="134"/>
      <c r="AB404" s="148"/>
      <c r="AC404" s="28"/>
      <c r="AD404" s="148"/>
      <c r="AE404" s="148"/>
      <c r="AF404" s="148"/>
      <c r="AG404" s="148"/>
      <c r="AH404" s="28"/>
      <c r="AI404" s="28"/>
      <c r="AJ404" s="28"/>
      <c r="AK404" s="28"/>
      <c r="AL404" s="28"/>
      <c r="AM404" s="28"/>
      <c r="AN404" s="28"/>
      <c r="AO404" s="28"/>
      <c r="AP404" s="28"/>
      <c r="AQ404" s="28"/>
      <c r="AR404" s="28"/>
      <c r="AT404" s="28"/>
      <c r="AU404" s="28"/>
    </row>
    <row r="405">
      <c r="B405" s="28"/>
      <c r="C405" s="28"/>
      <c r="D405" s="28"/>
      <c r="E405" s="28"/>
      <c r="F405" s="28"/>
      <c r="G405" s="28"/>
      <c r="H405" s="28"/>
      <c r="S405" s="28"/>
      <c r="T405" s="28"/>
      <c r="U405" s="147"/>
      <c r="V405" s="147"/>
      <c r="W405" s="147"/>
      <c r="X405" s="147"/>
      <c r="Y405" s="147"/>
      <c r="Z405" s="147"/>
      <c r="AA405" s="134"/>
      <c r="AB405" s="148"/>
      <c r="AC405" s="28"/>
      <c r="AD405" s="148"/>
      <c r="AE405" s="148"/>
      <c r="AF405" s="148"/>
      <c r="AG405" s="148"/>
      <c r="AH405" s="28"/>
      <c r="AI405" s="28"/>
      <c r="AJ405" s="28"/>
      <c r="AK405" s="28"/>
      <c r="AL405" s="28"/>
      <c r="AM405" s="28"/>
      <c r="AN405" s="28"/>
      <c r="AO405" s="28"/>
      <c r="AP405" s="28"/>
      <c r="AQ405" s="28"/>
      <c r="AR405" s="28"/>
      <c r="AT405" s="28"/>
      <c r="AU405" s="28"/>
    </row>
    <row r="406">
      <c r="B406" s="28"/>
      <c r="C406" s="28"/>
      <c r="D406" s="28"/>
      <c r="E406" s="28"/>
      <c r="F406" s="28"/>
      <c r="G406" s="28"/>
      <c r="H406" s="28"/>
      <c r="S406" s="28"/>
      <c r="T406" s="28"/>
      <c r="U406" s="147"/>
      <c r="V406" s="147"/>
      <c r="W406" s="147"/>
      <c r="X406" s="147"/>
      <c r="Y406" s="147"/>
      <c r="Z406" s="147"/>
      <c r="AA406" s="134"/>
      <c r="AB406" s="148"/>
      <c r="AC406" s="28"/>
      <c r="AD406" s="148"/>
      <c r="AE406" s="148"/>
      <c r="AF406" s="148"/>
      <c r="AG406" s="148"/>
      <c r="AH406" s="28"/>
      <c r="AI406" s="28"/>
      <c r="AJ406" s="28"/>
      <c r="AK406" s="28"/>
      <c r="AL406" s="28"/>
      <c r="AM406" s="28"/>
      <c r="AN406" s="28"/>
      <c r="AO406" s="28"/>
      <c r="AP406" s="28"/>
      <c r="AQ406" s="28"/>
      <c r="AR406" s="28"/>
      <c r="AT406" s="28"/>
      <c r="AU406" s="28"/>
    </row>
    <row r="407">
      <c r="B407" s="28"/>
      <c r="C407" s="28"/>
      <c r="D407" s="28"/>
      <c r="E407" s="28"/>
      <c r="F407" s="28"/>
      <c r="G407" s="28"/>
      <c r="H407" s="28"/>
      <c r="S407" s="28"/>
      <c r="T407" s="28"/>
      <c r="U407" s="147"/>
      <c r="V407" s="147"/>
      <c r="W407" s="147"/>
      <c r="X407" s="147"/>
      <c r="Y407" s="147"/>
      <c r="Z407" s="147"/>
      <c r="AA407" s="134"/>
      <c r="AB407" s="148"/>
      <c r="AC407" s="28"/>
      <c r="AD407" s="148"/>
      <c r="AE407" s="148"/>
      <c r="AF407" s="148"/>
      <c r="AG407" s="148"/>
      <c r="AH407" s="28"/>
      <c r="AI407" s="28"/>
      <c r="AJ407" s="28"/>
      <c r="AK407" s="28"/>
      <c r="AL407" s="28"/>
      <c r="AM407" s="28"/>
      <c r="AN407" s="28"/>
      <c r="AO407" s="28"/>
      <c r="AP407" s="28"/>
      <c r="AQ407" s="28"/>
      <c r="AR407" s="28"/>
      <c r="AT407" s="28"/>
      <c r="AU407" s="28"/>
    </row>
    <row r="408">
      <c r="B408" s="28"/>
      <c r="C408" s="28"/>
      <c r="D408" s="28"/>
      <c r="E408" s="28"/>
      <c r="F408" s="28"/>
      <c r="G408" s="28"/>
      <c r="H408" s="28"/>
      <c r="S408" s="28"/>
      <c r="T408" s="28"/>
      <c r="U408" s="147"/>
      <c r="V408" s="147"/>
      <c r="W408" s="147"/>
      <c r="X408" s="147"/>
      <c r="Y408" s="147"/>
      <c r="Z408" s="147"/>
      <c r="AA408" s="134"/>
      <c r="AB408" s="148"/>
      <c r="AC408" s="28"/>
      <c r="AD408" s="148"/>
      <c r="AE408" s="148"/>
      <c r="AF408" s="148"/>
      <c r="AG408" s="148"/>
      <c r="AH408" s="28"/>
      <c r="AI408" s="28"/>
      <c r="AJ408" s="28"/>
      <c r="AK408" s="28"/>
      <c r="AL408" s="28"/>
      <c r="AM408" s="28"/>
      <c r="AN408" s="28"/>
      <c r="AO408" s="28"/>
      <c r="AP408" s="28"/>
      <c r="AQ408" s="28"/>
      <c r="AR408" s="28"/>
      <c r="AT408" s="28"/>
      <c r="AU408" s="28"/>
    </row>
    <row r="409">
      <c r="B409" s="28"/>
      <c r="C409" s="28"/>
      <c r="D409" s="28"/>
      <c r="E409" s="28"/>
      <c r="F409" s="28"/>
      <c r="G409" s="28"/>
      <c r="H409" s="28"/>
      <c r="S409" s="28"/>
      <c r="T409" s="28"/>
      <c r="U409" s="147"/>
      <c r="V409" s="147"/>
      <c r="W409" s="147"/>
      <c r="X409" s="147"/>
      <c r="Y409" s="147"/>
      <c r="Z409" s="147"/>
      <c r="AA409" s="134"/>
      <c r="AB409" s="148"/>
      <c r="AC409" s="28"/>
      <c r="AD409" s="148"/>
      <c r="AE409" s="148"/>
      <c r="AF409" s="148"/>
      <c r="AG409" s="148"/>
      <c r="AH409" s="28"/>
      <c r="AI409" s="28"/>
      <c r="AJ409" s="28"/>
      <c r="AK409" s="28"/>
      <c r="AL409" s="28"/>
      <c r="AM409" s="28"/>
      <c r="AN409" s="28"/>
      <c r="AO409" s="28"/>
      <c r="AP409" s="28"/>
      <c r="AQ409" s="28"/>
      <c r="AR409" s="28"/>
      <c r="AT409" s="28"/>
      <c r="AU409" s="28"/>
    </row>
    <row r="410">
      <c r="B410" s="28"/>
      <c r="C410" s="28"/>
      <c r="D410" s="28"/>
      <c r="E410" s="28"/>
      <c r="F410" s="28"/>
      <c r="G410" s="28"/>
      <c r="H410" s="28"/>
      <c r="S410" s="28"/>
      <c r="T410" s="28"/>
      <c r="U410" s="147"/>
      <c r="V410" s="147"/>
      <c r="W410" s="147"/>
      <c r="X410" s="147"/>
      <c r="Y410" s="147"/>
      <c r="Z410" s="147"/>
      <c r="AA410" s="134"/>
      <c r="AB410" s="148"/>
      <c r="AC410" s="28"/>
      <c r="AD410" s="148"/>
      <c r="AE410" s="148"/>
      <c r="AF410" s="148"/>
      <c r="AG410" s="148"/>
      <c r="AH410" s="28"/>
      <c r="AI410" s="28"/>
      <c r="AJ410" s="28"/>
      <c r="AK410" s="28"/>
      <c r="AL410" s="28"/>
      <c r="AM410" s="28"/>
      <c r="AN410" s="28"/>
      <c r="AO410" s="28"/>
      <c r="AP410" s="28"/>
      <c r="AQ410" s="28"/>
      <c r="AR410" s="28"/>
      <c r="AT410" s="28"/>
      <c r="AU410" s="28"/>
    </row>
    <row r="411">
      <c r="B411" s="28"/>
      <c r="C411" s="28"/>
      <c r="D411" s="28"/>
      <c r="E411" s="28"/>
      <c r="F411" s="28"/>
      <c r="G411" s="28"/>
      <c r="H411" s="28"/>
      <c r="S411" s="28"/>
      <c r="T411" s="28"/>
      <c r="U411" s="147"/>
      <c r="V411" s="147"/>
      <c r="W411" s="147"/>
      <c r="X411" s="147"/>
      <c r="Y411" s="147"/>
      <c r="Z411" s="147"/>
      <c r="AA411" s="134"/>
      <c r="AB411" s="148"/>
      <c r="AC411" s="28"/>
      <c r="AD411" s="148"/>
      <c r="AE411" s="148"/>
      <c r="AF411" s="148"/>
      <c r="AG411" s="148"/>
      <c r="AH411" s="28"/>
      <c r="AI411" s="28"/>
      <c r="AJ411" s="28"/>
      <c r="AK411" s="28"/>
      <c r="AL411" s="28"/>
      <c r="AM411" s="28"/>
      <c r="AN411" s="28"/>
      <c r="AO411" s="28"/>
      <c r="AP411" s="28"/>
      <c r="AQ411" s="28"/>
      <c r="AR411" s="28"/>
      <c r="AT411" s="28"/>
      <c r="AU411" s="28"/>
    </row>
    <row r="412">
      <c r="B412" s="28"/>
      <c r="C412" s="28"/>
      <c r="D412" s="28"/>
      <c r="E412" s="28"/>
      <c r="F412" s="28"/>
      <c r="G412" s="28"/>
      <c r="H412" s="28"/>
      <c r="S412" s="28"/>
      <c r="T412" s="28"/>
      <c r="U412" s="147"/>
      <c r="V412" s="147"/>
      <c r="W412" s="147"/>
      <c r="X412" s="147"/>
      <c r="Y412" s="147"/>
      <c r="Z412" s="147"/>
      <c r="AA412" s="134"/>
      <c r="AB412" s="148"/>
      <c r="AC412" s="28"/>
      <c r="AD412" s="148"/>
      <c r="AE412" s="148"/>
      <c r="AF412" s="148"/>
      <c r="AG412" s="148"/>
      <c r="AH412" s="28"/>
      <c r="AI412" s="28"/>
      <c r="AJ412" s="28"/>
      <c r="AK412" s="28"/>
      <c r="AL412" s="28"/>
      <c r="AM412" s="28"/>
      <c r="AN412" s="28"/>
      <c r="AO412" s="28"/>
      <c r="AP412" s="28"/>
      <c r="AQ412" s="28"/>
      <c r="AR412" s="28"/>
      <c r="AT412" s="28"/>
      <c r="AU412" s="28"/>
    </row>
    <row r="413">
      <c r="B413" s="28"/>
      <c r="C413" s="28"/>
      <c r="D413" s="28"/>
      <c r="E413" s="28"/>
      <c r="F413" s="28"/>
      <c r="G413" s="28"/>
      <c r="H413" s="28"/>
      <c r="S413" s="28"/>
      <c r="T413" s="28"/>
      <c r="U413" s="147"/>
      <c r="V413" s="147"/>
      <c r="W413" s="147"/>
      <c r="X413" s="147"/>
      <c r="Y413" s="147"/>
      <c r="Z413" s="147"/>
      <c r="AA413" s="134"/>
      <c r="AB413" s="148"/>
      <c r="AC413" s="28"/>
      <c r="AD413" s="148"/>
      <c r="AE413" s="148"/>
      <c r="AF413" s="148"/>
      <c r="AG413" s="148"/>
      <c r="AH413" s="28"/>
      <c r="AI413" s="28"/>
      <c r="AJ413" s="28"/>
      <c r="AK413" s="28"/>
      <c r="AL413" s="28"/>
      <c r="AM413" s="28"/>
      <c r="AN413" s="28"/>
      <c r="AO413" s="28"/>
      <c r="AP413" s="28"/>
      <c r="AQ413" s="28"/>
      <c r="AR413" s="28"/>
      <c r="AT413" s="28"/>
      <c r="AU413" s="28"/>
    </row>
    <row r="414">
      <c r="B414" s="28"/>
      <c r="C414" s="28"/>
      <c r="D414" s="28"/>
      <c r="E414" s="28"/>
      <c r="F414" s="28"/>
      <c r="G414" s="28"/>
      <c r="H414" s="28"/>
      <c r="S414" s="28"/>
      <c r="T414" s="28"/>
      <c r="U414" s="147"/>
      <c r="V414" s="147"/>
      <c r="W414" s="147"/>
      <c r="X414" s="147"/>
      <c r="Y414" s="147"/>
      <c r="Z414" s="147"/>
      <c r="AA414" s="134"/>
      <c r="AB414" s="148"/>
      <c r="AC414" s="28"/>
      <c r="AD414" s="148"/>
      <c r="AE414" s="148"/>
      <c r="AF414" s="148"/>
      <c r="AG414" s="148"/>
      <c r="AH414" s="28"/>
      <c r="AI414" s="28"/>
      <c r="AJ414" s="28"/>
      <c r="AK414" s="28"/>
      <c r="AL414" s="28"/>
      <c r="AM414" s="28"/>
      <c r="AN414" s="28"/>
      <c r="AO414" s="28"/>
      <c r="AP414" s="28"/>
      <c r="AQ414" s="28"/>
      <c r="AR414" s="28"/>
      <c r="AT414" s="28"/>
      <c r="AU414" s="28"/>
    </row>
    <row r="415">
      <c r="B415" s="28"/>
      <c r="C415" s="28"/>
      <c r="D415" s="28"/>
      <c r="E415" s="28"/>
      <c r="F415" s="28"/>
      <c r="G415" s="28"/>
      <c r="H415" s="28"/>
      <c r="S415" s="28"/>
      <c r="T415" s="28"/>
      <c r="U415" s="147"/>
      <c r="V415" s="147"/>
      <c r="W415" s="147"/>
      <c r="X415" s="147"/>
      <c r="Y415" s="147"/>
      <c r="Z415" s="147"/>
      <c r="AA415" s="134"/>
      <c r="AB415" s="148"/>
      <c r="AC415" s="28"/>
      <c r="AD415" s="148"/>
      <c r="AE415" s="148"/>
      <c r="AF415" s="148"/>
      <c r="AG415" s="148"/>
      <c r="AH415" s="28"/>
      <c r="AI415" s="28"/>
      <c r="AJ415" s="28"/>
      <c r="AK415" s="28"/>
      <c r="AL415" s="28"/>
      <c r="AM415" s="28"/>
      <c r="AN415" s="28"/>
      <c r="AO415" s="28"/>
      <c r="AP415" s="28"/>
      <c r="AQ415" s="28"/>
      <c r="AR415" s="28"/>
      <c r="AT415" s="28"/>
      <c r="AU415" s="28"/>
    </row>
    <row r="416">
      <c r="B416" s="28"/>
      <c r="C416" s="28"/>
      <c r="D416" s="28"/>
      <c r="E416" s="28"/>
      <c r="F416" s="28"/>
      <c r="G416" s="28"/>
      <c r="H416" s="28"/>
      <c r="S416" s="28"/>
      <c r="T416" s="28"/>
      <c r="U416" s="147"/>
      <c r="V416" s="147"/>
      <c r="W416" s="147"/>
      <c r="X416" s="147"/>
      <c r="Y416" s="147"/>
      <c r="Z416" s="147"/>
      <c r="AA416" s="134"/>
      <c r="AB416" s="148"/>
      <c r="AC416" s="28"/>
      <c r="AD416" s="148"/>
      <c r="AE416" s="148"/>
      <c r="AF416" s="148"/>
      <c r="AG416" s="148"/>
      <c r="AH416" s="28"/>
      <c r="AI416" s="28"/>
      <c r="AJ416" s="28"/>
      <c r="AK416" s="28"/>
      <c r="AL416" s="28"/>
      <c r="AM416" s="28"/>
      <c r="AN416" s="28"/>
      <c r="AO416" s="28"/>
      <c r="AP416" s="28"/>
      <c r="AQ416" s="28"/>
      <c r="AR416" s="28"/>
      <c r="AT416" s="28"/>
      <c r="AU416" s="28"/>
    </row>
    <row r="417">
      <c r="B417" s="28"/>
      <c r="C417" s="28"/>
      <c r="D417" s="28"/>
      <c r="E417" s="28"/>
      <c r="F417" s="28"/>
      <c r="G417" s="28"/>
      <c r="H417" s="28"/>
      <c r="S417" s="28"/>
      <c r="T417" s="28"/>
      <c r="U417" s="147"/>
      <c r="V417" s="147"/>
      <c r="W417" s="147"/>
      <c r="X417" s="147"/>
      <c r="Y417" s="147"/>
      <c r="Z417" s="147"/>
      <c r="AA417" s="134"/>
      <c r="AB417" s="148"/>
      <c r="AC417" s="28"/>
      <c r="AD417" s="148"/>
      <c r="AE417" s="148"/>
      <c r="AF417" s="148"/>
      <c r="AG417" s="148"/>
      <c r="AH417" s="28"/>
      <c r="AI417" s="28"/>
      <c r="AJ417" s="28"/>
      <c r="AK417" s="28"/>
      <c r="AL417" s="28"/>
      <c r="AM417" s="28"/>
      <c r="AN417" s="28"/>
      <c r="AO417" s="28"/>
      <c r="AP417" s="28"/>
      <c r="AQ417" s="28"/>
      <c r="AR417" s="28"/>
      <c r="AT417" s="28"/>
      <c r="AU417" s="28"/>
    </row>
    <row r="418">
      <c r="B418" s="28"/>
      <c r="C418" s="28"/>
      <c r="D418" s="28"/>
      <c r="E418" s="28"/>
      <c r="F418" s="28"/>
      <c r="G418" s="28"/>
      <c r="H418" s="28"/>
      <c r="S418" s="28"/>
      <c r="T418" s="28"/>
      <c r="U418" s="147"/>
      <c r="V418" s="147"/>
      <c r="W418" s="147"/>
      <c r="X418" s="147"/>
      <c r="Y418" s="147"/>
      <c r="Z418" s="147"/>
      <c r="AA418" s="134"/>
      <c r="AB418" s="148"/>
      <c r="AC418" s="28"/>
      <c r="AD418" s="148"/>
      <c r="AE418" s="148"/>
      <c r="AF418" s="148"/>
      <c r="AG418" s="148"/>
      <c r="AH418" s="28"/>
      <c r="AI418" s="28"/>
      <c r="AJ418" s="28"/>
      <c r="AK418" s="28"/>
      <c r="AL418" s="28"/>
      <c r="AM418" s="28"/>
      <c r="AN418" s="28"/>
      <c r="AO418" s="28"/>
      <c r="AP418" s="28"/>
      <c r="AQ418" s="28"/>
      <c r="AR418" s="28"/>
      <c r="AT418" s="28"/>
      <c r="AU418" s="28"/>
    </row>
    <row r="419">
      <c r="B419" s="28"/>
      <c r="C419" s="28"/>
      <c r="D419" s="28"/>
      <c r="E419" s="28"/>
      <c r="F419" s="28"/>
      <c r="G419" s="28"/>
      <c r="H419" s="28"/>
      <c r="S419" s="28"/>
      <c r="T419" s="28"/>
      <c r="U419" s="147"/>
      <c r="V419" s="147"/>
      <c r="W419" s="147"/>
      <c r="X419" s="147"/>
      <c r="Y419" s="147"/>
      <c r="Z419" s="147"/>
      <c r="AA419" s="134"/>
      <c r="AB419" s="148"/>
      <c r="AC419" s="28"/>
      <c r="AD419" s="148"/>
      <c r="AE419" s="148"/>
      <c r="AF419" s="148"/>
      <c r="AG419" s="148"/>
      <c r="AH419" s="28"/>
      <c r="AI419" s="28"/>
      <c r="AJ419" s="28"/>
      <c r="AK419" s="28"/>
      <c r="AL419" s="28"/>
      <c r="AM419" s="28"/>
      <c r="AN419" s="28"/>
      <c r="AO419" s="28"/>
      <c r="AP419" s="28"/>
      <c r="AQ419" s="28"/>
      <c r="AR419" s="28"/>
      <c r="AT419" s="28"/>
      <c r="AU419" s="28"/>
    </row>
    <row r="420">
      <c r="B420" s="28"/>
      <c r="C420" s="28"/>
      <c r="D420" s="28"/>
      <c r="E420" s="28"/>
      <c r="F420" s="28"/>
      <c r="G420" s="28"/>
      <c r="H420" s="28"/>
      <c r="S420" s="28"/>
      <c r="T420" s="28"/>
      <c r="U420" s="147"/>
      <c r="V420" s="147"/>
      <c r="W420" s="147"/>
      <c r="X420" s="147"/>
      <c r="Y420" s="147"/>
      <c r="Z420" s="147"/>
      <c r="AA420" s="134"/>
      <c r="AB420" s="148"/>
      <c r="AC420" s="28"/>
      <c r="AD420" s="148"/>
      <c r="AE420" s="148"/>
      <c r="AF420" s="148"/>
      <c r="AG420" s="148"/>
      <c r="AH420" s="28"/>
      <c r="AI420" s="28"/>
      <c r="AJ420" s="28"/>
      <c r="AK420" s="28"/>
      <c r="AL420" s="28"/>
      <c r="AM420" s="28"/>
      <c r="AN420" s="28"/>
      <c r="AO420" s="28"/>
      <c r="AP420" s="28"/>
      <c r="AQ420" s="28"/>
      <c r="AR420" s="28"/>
      <c r="AT420" s="28"/>
      <c r="AU420" s="28"/>
    </row>
    <row r="421">
      <c r="B421" s="28"/>
      <c r="C421" s="28"/>
      <c r="D421" s="28"/>
      <c r="E421" s="28"/>
      <c r="F421" s="28"/>
      <c r="G421" s="28"/>
      <c r="H421" s="28"/>
      <c r="S421" s="28"/>
      <c r="T421" s="28"/>
      <c r="U421" s="147"/>
      <c r="V421" s="147"/>
      <c r="W421" s="147"/>
      <c r="X421" s="147"/>
      <c r="Y421" s="147"/>
      <c r="Z421" s="147"/>
      <c r="AA421" s="134"/>
      <c r="AB421" s="148"/>
      <c r="AC421" s="28"/>
      <c r="AD421" s="148"/>
      <c r="AE421" s="148"/>
      <c r="AF421" s="148"/>
      <c r="AG421" s="148"/>
      <c r="AH421" s="28"/>
      <c r="AI421" s="28"/>
      <c r="AJ421" s="28"/>
      <c r="AK421" s="28"/>
      <c r="AL421" s="28"/>
      <c r="AM421" s="28"/>
      <c r="AN421" s="28"/>
      <c r="AO421" s="28"/>
      <c r="AP421" s="28"/>
      <c r="AQ421" s="28"/>
      <c r="AR421" s="28"/>
      <c r="AT421" s="28"/>
      <c r="AU421" s="28"/>
    </row>
    <row r="422">
      <c r="B422" s="28"/>
      <c r="C422" s="28"/>
      <c r="D422" s="28"/>
      <c r="E422" s="28"/>
      <c r="F422" s="28"/>
      <c r="G422" s="28"/>
      <c r="H422" s="28"/>
      <c r="S422" s="28"/>
      <c r="T422" s="28"/>
      <c r="U422" s="147"/>
      <c r="V422" s="147"/>
      <c r="W422" s="147"/>
      <c r="X422" s="147"/>
      <c r="Y422" s="147"/>
      <c r="Z422" s="147"/>
      <c r="AA422" s="134"/>
      <c r="AB422" s="148"/>
      <c r="AC422" s="28"/>
      <c r="AD422" s="148"/>
      <c r="AE422" s="148"/>
      <c r="AF422" s="148"/>
      <c r="AG422" s="148"/>
      <c r="AH422" s="28"/>
      <c r="AI422" s="28"/>
      <c r="AJ422" s="28"/>
      <c r="AK422" s="28"/>
      <c r="AL422" s="28"/>
      <c r="AM422" s="28"/>
      <c r="AN422" s="28"/>
      <c r="AO422" s="28"/>
      <c r="AP422" s="28"/>
      <c r="AQ422" s="28"/>
      <c r="AR422" s="28"/>
      <c r="AT422" s="28"/>
      <c r="AU422" s="28"/>
    </row>
    <row r="423">
      <c r="B423" s="28"/>
      <c r="C423" s="28"/>
      <c r="D423" s="28"/>
      <c r="E423" s="28"/>
      <c r="F423" s="28"/>
      <c r="G423" s="28"/>
      <c r="H423" s="28"/>
      <c r="S423" s="28"/>
      <c r="T423" s="28"/>
      <c r="U423" s="147"/>
      <c r="V423" s="147"/>
      <c r="W423" s="147"/>
      <c r="X423" s="147"/>
      <c r="Y423" s="147"/>
      <c r="Z423" s="147"/>
      <c r="AA423" s="134"/>
      <c r="AB423" s="148"/>
      <c r="AC423" s="28"/>
      <c r="AD423" s="148"/>
      <c r="AE423" s="148"/>
      <c r="AF423" s="148"/>
      <c r="AG423" s="148"/>
      <c r="AH423" s="28"/>
      <c r="AI423" s="28"/>
      <c r="AJ423" s="28"/>
      <c r="AK423" s="28"/>
      <c r="AL423" s="28"/>
      <c r="AM423" s="28"/>
      <c r="AN423" s="28"/>
      <c r="AO423" s="28"/>
      <c r="AP423" s="28"/>
      <c r="AQ423" s="28"/>
      <c r="AR423" s="28"/>
      <c r="AT423" s="28"/>
      <c r="AU423" s="28"/>
    </row>
    <row r="424">
      <c r="B424" s="28"/>
      <c r="C424" s="28"/>
      <c r="D424" s="28"/>
      <c r="E424" s="28"/>
      <c r="F424" s="28"/>
      <c r="G424" s="28"/>
      <c r="H424" s="28"/>
      <c r="S424" s="28"/>
      <c r="T424" s="28"/>
      <c r="U424" s="147"/>
      <c r="V424" s="147"/>
      <c r="W424" s="147"/>
      <c r="X424" s="147"/>
      <c r="Y424" s="147"/>
      <c r="Z424" s="147"/>
      <c r="AA424" s="134"/>
      <c r="AB424" s="148"/>
      <c r="AC424" s="28"/>
      <c r="AD424" s="148"/>
      <c r="AE424" s="148"/>
      <c r="AF424" s="148"/>
      <c r="AG424" s="148"/>
      <c r="AH424" s="28"/>
      <c r="AI424" s="28"/>
      <c r="AJ424" s="28"/>
      <c r="AK424" s="28"/>
      <c r="AL424" s="28"/>
      <c r="AM424" s="28"/>
      <c r="AN424" s="28"/>
      <c r="AO424" s="28"/>
      <c r="AP424" s="28"/>
      <c r="AQ424" s="28"/>
      <c r="AR424" s="28"/>
      <c r="AT424" s="28"/>
      <c r="AU424" s="28"/>
    </row>
    <row r="425">
      <c r="B425" s="28"/>
      <c r="C425" s="28"/>
      <c r="D425" s="28"/>
      <c r="E425" s="28"/>
      <c r="F425" s="28"/>
      <c r="G425" s="28"/>
      <c r="H425" s="28"/>
      <c r="S425" s="28"/>
      <c r="T425" s="28"/>
      <c r="U425" s="147"/>
      <c r="V425" s="147"/>
      <c r="W425" s="147"/>
      <c r="X425" s="147"/>
      <c r="Y425" s="147"/>
      <c r="Z425" s="147"/>
      <c r="AA425" s="134"/>
      <c r="AB425" s="148"/>
      <c r="AC425" s="28"/>
      <c r="AD425" s="148"/>
      <c r="AE425" s="148"/>
      <c r="AF425" s="148"/>
      <c r="AG425" s="148"/>
      <c r="AH425" s="28"/>
      <c r="AI425" s="28"/>
      <c r="AJ425" s="28"/>
      <c r="AK425" s="28"/>
      <c r="AL425" s="28"/>
      <c r="AM425" s="28"/>
      <c r="AN425" s="28"/>
      <c r="AO425" s="28"/>
      <c r="AP425" s="28"/>
      <c r="AQ425" s="28"/>
      <c r="AR425" s="28"/>
      <c r="AT425" s="28"/>
      <c r="AU425" s="28"/>
    </row>
    <row r="426">
      <c r="B426" s="28"/>
      <c r="C426" s="28"/>
      <c r="D426" s="28"/>
      <c r="E426" s="28"/>
      <c r="F426" s="28"/>
      <c r="G426" s="28"/>
      <c r="H426" s="28"/>
      <c r="S426" s="28"/>
      <c r="T426" s="28"/>
      <c r="U426" s="147"/>
      <c r="V426" s="147"/>
      <c r="W426" s="147"/>
      <c r="X426" s="147"/>
      <c r="Y426" s="147"/>
      <c r="Z426" s="147"/>
      <c r="AA426" s="134"/>
      <c r="AB426" s="148"/>
      <c r="AC426" s="28"/>
      <c r="AD426" s="148"/>
      <c r="AE426" s="148"/>
      <c r="AF426" s="148"/>
      <c r="AG426" s="148"/>
      <c r="AH426" s="28"/>
      <c r="AI426" s="28"/>
      <c r="AJ426" s="28"/>
      <c r="AK426" s="28"/>
      <c r="AL426" s="28"/>
      <c r="AM426" s="28"/>
      <c r="AN426" s="28"/>
      <c r="AO426" s="28"/>
      <c r="AP426" s="28"/>
      <c r="AQ426" s="28"/>
      <c r="AR426" s="28"/>
      <c r="AS426" s="28"/>
      <c r="AT426" s="28"/>
      <c r="AU426" s="28"/>
    </row>
    <row r="427">
      <c r="B427" s="28"/>
      <c r="C427" s="28"/>
      <c r="D427" s="28"/>
      <c r="E427" s="28"/>
      <c r="F427" s="28"/>
      <c r="G427" s="28"/>
      <c r="H427" s="28"/>
      <c r="S427" s="28"/>
      <c r="T427" s="28"/>
      <c r="U427" s="147"/>
      <c r="V427" s="147"/>
      <c r="W427" s="147"/>
      <c r="X427" s="147"/>
      <c r="Y427" s="147"/>
      <c r="Z427" s="147"/>
      <c r="AA427" s="134"/>
      <c r="AB427" s="148"/>
      <c r="AC427" s="28"/>
      <c r="AD427" s="148"/>
      <c r="AE427" s="148"/>
      <c r="AF427" s="148"/>
      <c r="AG427" s="148"/>
      <c r="AH427" s="28"/>
      <c r="AI427" s="28"/>
      <c r="AJ427" s="28"/>
      <c r="AK427" s="28"/>
      <c r="AL427" s="28"/>
      <c r="AM427" s="28"/>
      <c r="AN427" s="28"/>
      <c r="AO427" s="28"/>
      <c r="AP427" s="28"/>
      <c r="AQ427" s="28"/>
      <c r="AR427" s="28"/>
      <c r="AS427" s="28"/>
      <c r="AT427" s="28"/>
      <c r="AU427" s="28"/>
    </row>
    <row r="428">
      <c r="B428" s="28"/>
      <c r="C428" s="28"/>
      <c r="D428" s="28"/>
      <c r="E428" s="28"/>
      <c r="F428" s="28"/>
      <c r="G428" s="28"/>
      <c r="H428" s="28"/>
      <c r="S428" s="28"/>
      <c r="T428" s="28"/>
      <c r="U428" s="147"/>
      <c r="V428" s="147"/>
      <c r="W428" s="147"/>
      <c r="X428" s="147"/>
      <c r="Y428" s="147"/>
      <c r="Z428" s="147"/>
      <c r="AA428" s="134"/>
      <c r="AB428" s="148"/>
      <c r="AC428" s="28"/>
      <c r="AD428" s="148"/>
      <c r="AE428" s="148"/>
      <c r="AF428" s="148"/>
      <c r="AG428" s="148"/>
      <c r="AH428" s="28"/>
      <c r="AI428" s="28"/>
      <c r="AJ428" s="28"/>
      <c r="AK428" s="28"/>
      <c r="AL428" s="28"/>
      <c r="AM428" s="28"/>
      <c r="AN428" s="28"/>
      <c r="AO428" s="28"/>
      <c r="AP428" s="28"/>
      <c r="AQ428" s="28"/>
      <c r="AR428" s="28"/>
      <c r="AS428" s="28"/>
      <c r="AT428" s="28"/>
      <c r="AU428" s="28"/>
    </row>
    <row r="429">
      <c r="B429" s="28"/>
      <c r="C429" s="28"/>
      <c r="D429" s="28"/>
      <c r="E429" s="28"/>
      <c r="F429" s="28"/>
      <c r="G429" s="28"/>
      <c r="H429" s="28"/>
      <c r="S429" s="28"/>
      <c r="T429" s="28"/>
      <c r="U429" s="147"/>
      <c r="V429" s="147"/>
      <c r="W429" s="147"/>
      <c r="X429" s="147"/>
      <c r="Y429" s="147"/>
      <c r="Z429" s="147"/>
      <c r="AA429" s="134"/>
      <c r="AB429" s="148"/>
      <c r="AC429" s="28"/>
      <c r="AD429" s="148"/>
      <c r="AE429" s="148"/>
      <c r="AF429" s="148"/>
      <c r="AG429" s="148"/>
      <c r="AH429" s="28"/>
      <c r="AI429" s="28"/>
      <c r="AJ429" s="28"/>
      <c r="AK429" s="28"/>
      <c r="AL429" s="28"/>
      <c r="AM429" s="28"/>
      <c r="AN429" s="28"/>
      <c r="AO429" s="28"/>
      <c r="AP429" s="28"/>
      <c r="AQ429" s="28"/>
      <c r="AR429" s="28"/>
      <c r="AS429" s="28"/>
      <c r="AT429" s="28"/>
      <c r="AU429" s="28"/>
    </row>
    <row r="430">
      <c r="B430" s="28"/>
      <c r="C430" s="28"/>
      <c r="D430" s="28"/>
      <c r="E430" s="28"/>
      <c r="F430" s="28"/>
      <c r="G430" s="28"/>
      <c r="H430" s="28"/>
      <c r="S430" s="28"/>
      <c r="T430" s="28"/>
      <c r="U430" s="147"/>
      <c r="V430" s="147"/>
      <c r="W430" s="147"/>
      <c r="X430" s="147"/>
      <c r="Y430" s="147"/>
      <c r="Z430" s="147"/>
      <c r="AA430" s="134"/>
      <c r="AB430" s="148"/>
      <c r="AC430" s="28"/>
      <c r="AD430" s="148"/>
      <c r="AE430" s="148"/>
      <c r="AF430" s="148"/>
      <c r="AG430" s="148"/>
      <c r="AH430" s="28"/>
      <c r="AI430" s="28"/>
      <c r="AJ430" s="28"/>
      <c r="AK430" s="28"/>
      <c r="AL430" s="28"/>
      <c r="AM430" s="28"/>
      <c r="AN430" s="28"/>
      <c r="AO430" s="28"/>
      <c r="AP430" s="28"/>
      <c r="AQ430" s="28"/>
      <c r="AR430" s="28"/>
      <c r="AS430" s="28"/>
      <c r="AT430" s="28"/>
      <c r="AU430" s="28"/>
    </row>
    <row r="431">
      <c r="B431" s="28"/>
      <c r="C431" s="28"/>
      <c r="D431" s="28"/>
      <c r="E431" s="28"/>
      <c r="F431" s="28"/>
      <c r="G431" s="28"/>
      <c r="H431" s="28"/>
      <c r="S431" s="28"/>
      <c r="T431" s="28"/>
      <c r="U431" s="147"/>
      <c r="V431" s="147"/>
      <c r="W431" s="147"/>
      <c r="X431" s="147"/>
      <c r="Y431" s="147"/>
      <c r="Z431" s="147"/>
      <c r="AA431" s="134"/>
      <c r="AB431" s="148"/>
      <c r="AC431" s="28"/>
      <c r="AD431" s="148"/>
      <c r="AE431" s="148"/>
      <c r="AF431" s="148"/>
      <c r="AG431" s="148"/>
      <c r="AH431" s="28"/>
      <c r="AI431" s="28"/>
      <c r="AJ431" s="28"/>
      <c r="AK431" s="28"/>
      <c r="AL431" s="28"/>
      <c r="AM431" s="28"/>
      <c r="AN431" s="28"/>
      <c r="AO431" s="28"/>
      <c r="AP431" s="28"/>
      <c r="AQ431" s="28"/>
      <c r="AR431" s="28"/>
      <c r="AS431" s="28"/>
      <c r="AT431" s="28"/>
      <c r="AU431" s="28"/>
    </row>
    <row r="432">
      <c r="B432" s="28"/>
      <c r="C432" s="28"/>
      <c r="D432" s="28"/>
      <c r="E432" s="28"/>
      <c r="F432" s="28"/>
      <c r="G432" s="28"/>
      <c r="H432" s="28"/>
      <c r="S432" s="28"/>
      <c r="T432" s="28"/>
      <c r="U432" s="147"/>
      <c r="V432" s="147"/>
      <c r="W432" s="147"/>
      <c r="X432" s="147"/>
      <c r="Y432" s="147"/>
      <c r="Z432" s="147"/>
      <c r="AA432" s="134"/>
      <c r="AB432" s="148"/>
      <c r="AC432" s="28"/>
      <c r="AD432" s="148"/>
      <c r="AE432" s="148"/>
      <c r="AF432" s="148"/>
      <c r="AG432" s="148"/>
      <c r="AH432" s="28"/>
      <c r="AI432" s="28"/>
      <c r="AJ432" s="28"/>
      <c r="AK432" s="28"/>
      <c r="AL432" s="28"/>
      <c r="AM432" s="28"/>
      <c r="AN432" s="28"/>
      <c r="AO432" s="28"/>
      <c r="AP432" s="28"/>
      <c r="AQ432" s="28"/>
      <c r="AR432" s="28"/>
      <c r="AS432" s="28"/>
      <c r="AT432" s="28"/>
      <c r="AU432" s="28"/>
    </row>
    <row r="433">
      <c r="B433" s="28"/>
      <c r="C433" s="28"/>
      <c r="D433" s="28"/>
      <c r="E433" s="28"/>
      <c r="F433" s="28"/>
      <c r="G433" s="28"/>
      <c r="H433" s="28"/>
      <c r="S433" s="28"/>
      <c r="T433" s="28"/>
      <c r="U433" s="147"/>
      <c r="V433" s="147"/>
      <c r="W433" s="147"/>
      <c r="X433" s="147"/>
      <c r="Y433" s="147"/>
      <c r="Z433" s="147"/>
      <c r="AA433" s="134"/>
      <c r="AB433" s="148"/>
      <c r="AC433" s="28"/>
      <c r="AD433" s="148"/>
      <c r="AE433" s="148"/>
      <c r="AF433" s="148"/>
      <c r="AG433" s="148"/>
      <c r="AH433" s="28"/>
      <c r="AI433" s="28"/>
      <c r="AJ433" s="28"/>
      <c r="AK433" s="28"/>
      <c r="AL433" s="28"/>
      <c r="AM433" s="28"/>
      <c r="AN433" s="28"/>
      <c r="AO433" s="28"/>
      <c r="AP433" s="28"/>
      <c r="AQ433" s="28"/>
      <c r="AR433" s="28"/>
      <c r="AS433" s="28"/>
      <c r="AT433" s="28"/>
      <c r="AU433" s="28"/>
    </row>
    <row r="434">
      <c r="B434" s="28"/>
      <c r="C434" s="28"/>
      <c r="D434" s="28"/>
      <c r="E434" s="28"/>
      <c r="F434" s="28"/>
      <c r="G434" s="28"/>
      <c r="H434" s="28"/>
      <c r="S434" s="28"/>
      <c r="T434" s="28"/>
      <c r="U434" s="147"/>
      <c r="V434" s="147"/>
      <c r="W434" s="147"/>
      <c r="X434" s="147"/>
      <c r="Y434" s="147"/>
      <c r="Z434" s="147"/>
      <c r="AA434" s="134"/>
      <c r="AB434" s="148"/>
      <c r="AC434" s="28"/>
      <c r="AD434" s="148"/>
      <c r="AE434" s="148"/>
      <c r="AF434" s="148"/>
      <c r="AG434" s="148"/>
      <c r="AH434" s="28"/>
      <c r="AI434" s="28"/>
      <c r="AJ434" s="28"/>
      <c r="AK434" s="28"/>
      <c r="AL434" s="28"/>
      <c r="AM434" s="28"/>
      <c r="AN434" s="28"/>
      <c r="AO434" s="28"/>
      <c r="AP434" s="28"/>
      <c r="AQ434" s="28"/>
      <c r="AR434" s="28"/>
      <c r="AS434" s="28"/>
      <c r="AT434" s="28"/>
      <c r="AU434" s="28"/>
    </row>
    <row r="435">
      <c r="B435" s="28"/>
      <c r="C435" s="28"/>
      <c r="D435" s="28"/>
      <c r="E435" s="28"/>
      <c r="F435" s="28"/>
      <c r="G435" s="28"/>
      <c r="H435" s="28"/>
      <c r="S435" s="28"/>
      <c r="T435" s="28"/>
      <c r="U435" s="147"/>
      <c r="V435" s="147"/>
      <c r="W435" s="147"/>
      <c r="X435" s="147"/>
      <c r="Y435" s="147"/>
      <c r="Z435" s="147"/>
      <c r="AA435" s="134"/>
      <c r="AB435" s="148"/>
      <c r="AC435" s="28"/>
      <c r="AD435" s="148"/>
      <c r="AE435" s="148"/>
      <c r="AF435" s="148"/>
      <c r="AG435" s="148"/>
      <c r="AH435" s="28"/>
      <c r="AI435" s="28"/>
      <c r="AJ435" s="28"/>
      <c r="AK435" s="28"/>
      <c r="AL435" s="28"/>
      <c r="AM435" s="28"/>
      <c r="AN435" s="28"/>
      <c r="AO435" s="28"/>
      <c r="AP435" s="28"/>
      <c r="AQ435" s="28"/>
      <c r="AR435" s="28"/>
      <c r="AS435" s="28"/>
      <c r="AT435" s="28"/>
      <c r="AU435" s="28"/>
    </row>
    <row r="436">
      <c r="B436" s="28"/>
      <c r="C436" s="28"/>
      <c r="D436" s="28"/>
      <c r="E436" s="28"/>
      <c r="F436" s="28"/>
      <c r="G436" s="28"/>
      <c r="H436" s="28"/>
      <c r="S436" s="28"/>
      <c r="T436" s="28"/>
      <c r="U436" s="147"/>
      <c r="V436" s="147"/>
      <c r="W436" s="147"/>
      <c r="X436" s="147"/>
      <c r="Y436" s="147"/>
      <c r="Z436" s="147"/>
      <c r="AA436" s="134"/>
      <c r="AB436" s="148"/>
      <c r="AC436" s="28"/>
      <c r="AD436" s="148"/>
      <c r="AE436" s="148"/>
      <c r="AF436" s="148"/>
      <c r="AG436" s="148"/>
      <c r="AH436" s="28"/>
      <c r="AI436" s="28"/>
      <c r="AJ436" s="28"/>
      <c r="AK436" s="28"/>
      <c r="AL436" s="28"/>
      <c r="AM436" s="28"/>
      <c r="AN436" s="28"/>
      <c r="AO436" s="28"/>
      <c r="AP436" s="28"/>
      <c r="AQ436" s="28"/>
      <c r="AR436" s="28"/>
      <c r="AS436" s="28"/>
      <c r="AT436" s="28"/>
      <c r="AU436" s="28"/>
    </row>
    <row r="437">
      <c r="B437" s="28"/>
      <c r="C437" s="28"/>
      <c r="D437" s="28"/>
      <c r="E437" s="28"/>
      <c r="F437" s="28"/>
      <c r="G437" s="28"/>
      <c r="H437" s="28"/>
      <c r="S437" s="28"/>
      <c r="T437" s="28"/>
      <c r="U437" s="147"/>
      <c r="V437" s="147"/>
      <c r="W437" s="147"/>
      <c r="X437" s="147"/>
      <c r="Y437" s="147"/>
      <c r="Z437" s="147"/>
      <c r="AA437" s="134"/>
      <c r="AB437" s="148"/>
      <c r="AC437" s="28"/>
      <c r="AD437" s="148"/>
      <c r="AE437" s="148"/>
      <c r="AF437" s="148"/>
      <c r="AG437" s="148"/>
      <c r="AH437" s="28"/>
      <c r="AI437" s="28"/>
      <c r="AJ437" s="28"/>
      <c r="AK437" s="28"/>
      <c r="AL437" s="28"/>
      <c r="AM437" s="28"/>
      <c r="AN437" s="28"/>
      <c r="AO437" s="28"/>
      <c r="AP437" s="28"/>
      <c r="AQ437" s="28"/>
      <c r="AR437" s="28"/>
      <c r="AS437" s="28"/>
      <c r="AT437" s="28"/>
      <c r="AU437" s="28"/>
    </row>
    <row r="438">
      <c r="B438" s="28"/>
      <c r="C438" s="28"/>
      <c r="D438" s="28"/>
      <c r="E438" s="28"/>
      <c r="F438" s="28"/>
      <c r="G438" s="28"/>
      <c r="H438" s="28"/>
      <c r="S438" s="28"/>
      <c r="T438" s="28"/>
      <c r="U438" s="147"/>
      <c r="V438" s="147"/>
      <c r="W438" s="147"/>
      <c r="X438" s="147"/>
      <c r="Y438" s="147"/>
      <c r="Z438" s="147"/>
      <c r="AA438" s="134"/>
      <c r="AB438" s="148"/>
      <c r="AC438" s="28"/>
      <c r="AD438" s="148"/>
      <c r="AE438" s="148"/>
      <c r="AF438" s="148"/>
      <c r="AG438" s="148"/>
      <c r="AH438" s="28"/>
      <c r="AI438" s="28"/>
      <c r="AJ438" s="28"/>
      <c r="AK438" s="28"/>
      <c r="AL438" s="28"/>
      <c r="AM438" s="28"/>
      <c r="AN438" s="28"/>
      <c r="AO438" s="28"/>
      <c r="AP438" s="28"/>
      <c r="AQ438" s="28"/>
      <c r="AR438" s="28"/>
      <c r="AS438" s="28"/>
      <c r="AT438" s="28"/>
      <c r="AU438" s="28"/>
    </row>
    <row r="439">
      <c r="B439" s="28"/>
      <c r="C439" s="28"/>
      <c r="D439" s="28"/>
      <c r="E439" s="28"/>
      <c r="F439" s="28"/>
      <c r="G439" s="28"/>
      <c r="H439" s="28"/>
      <c r="S439" s="28"/>
      <c r="T439" s="28"/>
      <c r="U439" s="147"/>
      <c r="V439" s="147"/>
      <c r="W439" s="147"/>
      <c r="X439" s="147"/>
      <c r="Y439" s="147"/>
      <c r="Z439" s="147"/>
      <c r="AA439" s="134"/>
      <c r="AB439" s="148"/>
      <c r="AC439" s="28"/>
      <c r="AD439" s="148"/>
      <c r="AE439" s="148"/>
      <c r="AF439" s="148"/>
      <c r="AG439" s="148"/>
      <c r="AH439" s="28"/>
      <c r="AI439" s="28"/>
      <c r="AJ439" s="28"/>
      <c r="AK439" s="28"/>
      <c r="AL439" s="28"/>
      <c r="AM439" s="28"/>
      <c r="AN439" s="28"/>
      <c r="AO439" s="28"/>
      <c r="AP439" s="28"/>
      <c r="AQ439" s="28"/>
      <c r="AR439" s="28"/>
      <c r="AS439" s="28"/>
      <c r="AT439" s="28"/>
      <c r="AU439" s="28"/>
    </row>
    <row r="440">
      <c r="B440" s="28"/>
      <c r="C440" s="28"/>
      <c r="D440" s="28"/>
      <c r="E440" s="28"/>
      <c r="F440" s="28"/>
      <c r="G440" s="28"/>
      <c r="H440" s="28"/>
      <c r="S440" s="28"/>
      <c r="T440" s="28"/>
      <c r="U440" s="147"/>
      <c r="V440" s="147"/>
      <c r="W440" s="147"/>
      <c r="X440" s="147"/>
      <c r="Y440" s="147"/>
      <c r="Z440" s="147"/>
      <c r="AA440" s="134"/>
      <c r="AB440" s="148"/>
      <c r="AC440" s="28"/>
      <c r="AD440" s="148"/>
      <c r="AE440" s="148"/>
      <c r="AF440" s="148"/>
      <c r="AG440" s="148"/>
      <c r="AH440" s="28"/>
      <c r="AI440" s="28"/>
      <c r="AJ440" s="28"/>
      <c r="AK440" s="28"/>
      <c r="AL440" s="28"/>
      <c r="AM440" s="28"/>
      <c r="AN440" s="28"/>
      <c r="AO440" s="28"/>
      <c r="AP440" s="28"/>
      <c r="AQ440" s="28"/>
      <c r="AR440" s="28"/>
      <c r="AS440" s="28"/>
      <c r="AT440" s="28"/>
      <c r="AU440" s="28"/>
    </row>
    <row r="441">
      <c r="B441" s="28"/>
      <c r="C441" s="28"/>
      <c r="D441" s="28"/>
      <c r="E441" s="28"/>
      <c r="F441" s="28"/>
      <c r="G441" s="28"/>
      <c r="H441" s="28"/>
      <c r="S441" s="28"/>
      <c r="T441" s="28"/>
      <c r="U441" s="147"/>
      <c r="V441" s="147"/>
      <c r="W441" s="147"/>
      <c r="X441" s="147"/>
      <c r="Y441" s="147"/>
      <c r="Z441" s="147"/>
      <c r="AA441" s="134"/>
      <c r="AB441" s="148"/>
      <c r="AC441" s="28"/>
      <c r="AD441" s="148"/>
      <c r="AE441" s="148"/>
      <c r="AF441" s="148"/>
      <c r="AG441" s="148"/>
      <c r="AH441" s="28"/>
      <c r="AI441" s="28"/>
      <c r="AJ441" s="28"/>
      <c r="AK441" s="28"/>
      <c r="AL441" s="28"/>
      <c r="AM441" s="28"/>
      <c r="AN441" s="28"/>
      <c r="AO441" s="28"/>
      <c r="AP441" s="28"/>
      <c r="AQ441" s="28"/>
      <c r="AR441" s="28"/>
      <c r="AS441" s="28"/>
      <c r="AT441" s="28"/>
      <c r="AU441" s="28"/>
    </row>
    <row r="442">
      <c r="B442" s="28"/>
      <c r="C442" s="28"/>
      <c r="D442" s="28"/>
      <c r="E442" s="28"/>
      <c r="F442" s="28"/>
      <c r="G442" s="28"/>
      <c r="H442" s="28"/>
      <c r="S442" s="28"/>
      <c r="T442" s="28"/>
      <c r="U442" s="147"/>
      <c r="V442" s="147"/>
      <c r="W442" s="147"/>
      <c r="X442" s="147"/>
      <c r="Y442" s="147"/>
      <c r="Z442" s="147"/>
      <c r="AA442" s="134"/>
      <c r="AB442" s="148"/>
      <c r="AC442" s="28"/>
      <c r="AD442" s="148"/>
      <c r="AE442" s="148"/>
      <c r="AF442" s="148"/>
      <c r="AG442" s="148"/>
      <c r="AH442" s="28"/>
      <c r="AI442" s="28"/>
      <c r="AJ442" s="28"/>
      <c r="AK442" s="28"/>
      <c r="AL442" s="28"/>
      <c r="AM442" s="28"/>
      <c r="AN442" s="28"/>
      <c r="AO442" s="28"/>
      <c r="AP442" s="28"/>
      <c r="AQ442" s="28"/>
      <c r="AR442" s="28"/>
      <c r="AS442" s="28"/>
      <c r="AT442" s="28"/>
      <c r="AU442" s="28"/>
    </row>
    <row r="443">
      <c r="B443" s="28"/>
      <c r="C443" s="28"/>
      <c r="D443" s="28"/>
      <c r="E443" s="28"/>
      <c r="F443" s="28"/>
      <c r="G443" s="28"/>
      <c r="H443" s="28"/>
      <c r="S443" s="28"/>
      <c r="T443" s="28"/>
      <c r="U443" s="147"/>
      <c r="V443" s="147"/>
      <c r="W443" s="147"/>
      <c r="X443" s="147"/>
      <c r="Y443" s="147"/>
      <c r="Z443" s="147"/>
      <c r="AA443" s="134"/>
      <c r="AB443" s="148"/>
      <c r="AC443" s="28"/>
      <c r="AD443" s="148"/>
      <c r="AE443" s="148"/>
      <c r="AF443" s="148"/>
      <c r="AG443" s="148"/>
      <c r="AH443" s="28"/>
      <c r="AI443" s="28"/>
      <c r="AJ443" s="28"/>
      <c r="AK443" s="28"/>
      <c r="AL443" s="28"/>
      <c r="AM443" s="28"/>
      <c r="AN443" s="28"/>
      <c r="AO443" s="28"/>
      <c r="AP443" s="28"/>
      <c r="AQ443" s="28"/>
      <c r="AR443" s="28"/>
      <c r="AS443" s="28"/>
      <c r="AT443" s="28"/>
      <c r="AU443" s="28"/>
    </row>
    <row r="444">
      <c r="B444" s="28"/>
      <c r="C444" s="28"/>
      <c r="D444" s="28"/>
      <c r="E444" s="28"/>
      <c r="F444" s="28"/>
      <c r="G444" s="28"/>
      <c r="H444" s="28"/>
      <c r="S444" s="28"/>
      <c r="T444" s="28"/>
      <c r="U444" s="147"/>
      <c r="V444" s="147"/>
      <c r="W444" s="147"/>
      <c r="X444" s="147"/>
      <c r="Y444" s="147"/>
      <c r="Z444" s="147"/>
      <c r="AA444" s="134"/>
      <c r="AB444" s="148"/>
      <c r="AC444" s="28"/>
      <c r="AD444" s="148"/>
      <c r="AE444" s="148"/>
      <c r="AF444" s="148"/>
      <c r="AG444" s="148"/>
      <c r="AH444" s="28"/>
      <c r="AI444" s="28"/>
      <c r="AJ444" s="28"/>
      <c r="AK444" s="28"/>
      <c r="AL444" s="28"/>
      <c r="AM444" s="28"/>
      <c r="AN444" s="28"/>
      <c r="AO444" s="28"/>
      <c r="AP444" s="28"/>
      <c r="AQ444" s="28"/>
      <c r="AR444" s="28"/>
      <c r="AS444" s="28"/>
      <c r="AT444" s="28"/>
      <c r="AU444" s="28"/>
    </row>
    <row r="445">
      <c r="B445" s="28"/>
      <c r="C445" s="28"/>
      <c r="D445" s="28"/>
      <c r="E445" s="28"/>
      <c r="F445" s="28"/>
      <c r="G445" s="28"/>
      <c r="H445" s="28"/>
      <c r="S445" s="28"/>
      <c r="T445" s="28"/>
      <c r="U445" s="147"/>
      <c r="V445" s="147"/>
      <c r="W445" s="147"/>
      <c r="X445" s="147"/>
      <c r="Y445" s="147"/>
      <c r="Z445" s="147"/>
      <c r="AA445" s="134"/>
      <c r="AB445" s="148"/>
      <c r="AC445" s="28"/>
      <c r="AD445" s="148"/>
      <c r="AE445" s="148"/>
      <c r="AF445" s="148"/>
      <c r="AG445" s="148"/>
      <c r="AH445" s="28"/>
      <c r="AI445" s="28"/>
      <c r="AJ445" s="28"/>
      <c r="AK445" s="28"/>
      <c r="AL445" s="28"/>
      <c r="AM445" s="28"/>
      <c r="AN445" s="28"/>
      <c r="AO445" s="28"/>
      <c r="AP445" s="28"/>
      <c r="AQ445" s="28"/>
      <c r="AR445" s="28"/>
      <c r="AS445" s="28"/>
      <c r="AT445" s="28"/>
      <c r="AU445" s="28"/>
    </row>
    <row r="446">
      <c r="B446" s="28"/>
      <c r="C446" s="28"/>
      <c r="D446" s="28"/>
      <c r="E446" s="28"/>
      <c r="F446" s="28"/>
      <c r="G446" s="28"/>
      <c r="H446" s="28"/>
      <c r="S446" s="28"/>
      <c r="T446" s="28"/>
      <c r="U446" s="147"/>
      <c r="V446" s="147"/>
      <c r="W446" s="147"/>
      <c r="X446" s="147"/>
      <c r="Y446" s="147"/>
      <c r="Z446" s="147"/>
      <c r="AA446" s="134"/>
      <c r="AB446" s="148"/>
      <c r="AC446" s="28"/>
      <c r="AD446" s="148"/>
      <c r="AE446" s="148"/>
      <c r="AF446" s="148"/>
      <c r="AG446" s="148"/>
      <c r="AH446" s="28"/>
      <c r="AI446" s="28"/>
      <c r="AJ446" s="28"/>
      <c r="AK446" s="28"/>
      <c r="AL446" s="28"/>
      <c r="AM446" s="28"/>
      <c r="AN446" s="28"/>
      <c r="AO446" s="28"/>
      <c r="AP446" s="28"/>
      <c r="AQ446" s="28"/>
      <c r="AR446" s="28"/>
      <c r="AS446" s="28"/>
      <c r="AT446" s="28"/>
      <c r="AU446" s="28"/>
    </row>
    <row r="447">
      <c r="B447" s="28"/>
      <c r="C447" s="28"/>
      <c r="D447" s="28"/>
      <c r="E447" s="28"/>
      <c r="F447" s="28"/>
      <c r="G447" s="28"/>
      <c r="H447" s="28"/>
      <c r="S447" s="28"/>
      <c r="T447" s="28"/>
      <c r="U447" s="147"/>
      <c r="V447" s="147"/>
      <c r="W447" s="147"/>
      <c r="X447" s="147"/>
      <c r="Y447" s="147"/>
      <c r="Z447" s="147"/>
      <c r="AA447" s="134"/>
      <c r="AB447" s="148"/>
      <c r="AC447" s="28"/>
      <c r="AD447" s="148"/>
      <c r="AE447" s="148"/>
      <c r="AF447" s="148"/>
      <c r="AG447" s="148"/>
      <c r="AH447" s="28"/>
      <c r="AI447" s="28"/>
      <c r="AJ447" s="28"/>
      <c r="AK447" s="28"/>
      <c r="AL447" s="28"/>
      <c r="AM447" s="28"/>
      <c r="AN447" s="28"/>
      <c r="AO447" s="28"/>
      <c r="AP447" s="28"/>
      <c r="AQ447" s="28"/>
      <c r="AR447" s="28"/>
      <c r="AS447" s="28"/>
      <c r="AT447" s="28"/>
      <c r="AU447" s="28"/>
    </row>
    <row r="448">
      <c r="B448" s="28"/>
      <c r="C448" s="28"/>
      <c r="D448" s="28"/>
      <c r="E448" s="28"/>
      <c r="F448" s="28"/>
      <c r="G448" s="28"/>
      <c r="H448" s="28"/>
      <c r="S448" s="28"/>
      <c r="T448" s="28"/>
      <c r="U448" s="147"/>
      <c r="V448" s="147"/>
      <c r="W448" s="147"/>
      <c r="X448" s="147"/>
      <c r="Y448" s="147"/>
      <c r="Z448" s="147"/>
      <c r="AA448" s="134"/>
      <c r="AB448" s="148"/>
      <c r="AC448" s="28"/>
      <c r="AD448" s="148"/>
      <c r="AE448" s="148"/>
      <c r="AF448" s="148"/>
      <c r="AG448" s="148"/>
      <c r="AH448" s="28"/>
      <c r="AI448" s="28"/>
      <c r="AJ448" s="28"/>
      <c r="AK448" s="28"/>
      <c r="AL448" s="28"/>
      <c r="AM448" s="28"/>
      <c r="AN448" s="28"/>
      <c r="AO448" s="28"/>
      <c r="AP448" s="28"/>
      <c r="AQ448" s="28"/>
      <c r="AR448" s="28"/>
      <c r="AS448" s="28"/>
      <c r="AT448" s="28"/>
      <c r="AU448" s="28"/>
    </row>
    <row r="449">
      <c r="B449" s="28"/>
      <c r="C449" s="28"/>
      <c r="D449" s="28"/>
      <c r="E449" s="28"/>
      <c r="F449" s="28"/>
      <c r="G449" s="28"/>
      <c r="H449" s="28"/>
      <c r="S449" s="28"/>
      <c r="T449" s="28"/>
      <c r="U449" s="147"/>
      <c r="V449" s="147"/>
      <c r="W449" s="147"/>
      <c r="X449" s="147"/>
      <c r="Y449" s="147"/>
      <c r="Z449" s="147"/>
      <c r="AA449" s="134"/>
      <c r="AB449" s="148"/>
      <c r="AC449" s="28"/>
      <c r="AD449" s="148"/>
      <c r="AE449" s="148"/>
      <c r="AF449" s="148"/>
      <c r="AG449" s="148"/>
      <c r="AH449" s="28"/>
      <c r="AI449" s="28"/>
      <c r="AJ449" s="28"/>
      <c r="AK449" s="28"/>
      <c r="AL449" s="28"/>
      <c r="AM449" s="28"/>
      <c r="AN449" s="28"/>
      <c r="AO449" s="28"/>
      <c r="AP449" s="28"/>
      <c r="AQ449" s="28"/>
      <c r="AR449" s="28"/>
      <c r="AS449" s="28"/>
      <c r="AT449" s="28"/>
      <c r="AU449" s="28"/>
    </row>
    <row r="450">
      <c r="B450" s="28"/>
      <c r="C450" s="28"/>
      <c r="D450" s="28"/>
      <c r="E450" s="28"/>
      <c r="F450" s="28"/>
      <c r="G450" s="28"/>
      <c r="H450" s="28"/>
      <c r="S450" s="28"/>
      <c r="T450" s="28"/>
      <c r="U450" s="147"/>
      <c r="V450" s="147"/>
      <c r="W450" s="147"/>
      <c r="X450" s="147"/>
      <c r="Y450" s="147"/>
      <c r="Z450" s="147"/>
      <c r="AA450" s="134"/>
      <c r="AB450" s="148"/>
      <c r="AC450" s="28"/>
      <c r="AD450" s="148"/>
      <c r="AE450" s="148"/>
      <c r="AF450" s="148"/>
      <c r="AG450" s="148"/>
      <c r="AH450" s="28"/>
      <c r="AI450" s="28"/>
      <c r="AJ450" s="28"/>
      <c r="AK450" s="28"/>
      <c r="AL450" s="28"/>
      <c r="AM450" s="28"/>
      <c r="AN450" s="28"/>
      <c r="AO450" s="28"/>
      <c r="AP450" s="28"/>
      <c r="AQ450" s="28"/>
      <c r="AR450" s="28"/>
      <c r="AS450" s="28"/>
      <c r="AT450" s="28"/>
      <c r="AU450" s="28"/>
    </row>
    <row r="451">
      <c r="B451" s="28"/>
      <c r="C451" s="28"/>
      <c r="D451" s="28"/>
      <c r="E451" s="28"/>
      <c r="F451" s="28"/>
      <c r="G451" s="28"/>
      <c r="H451" s="28"/>
      <c r="S451" s="28"/>
      <c r="T451" s="28"/>
      <c r="U451" s="147"/>
      <c r="V451" s="147"/>
      <c r="W451" s="147"/>
      <c r="X451" s="147"/>
      <c r="Y451" s="147"/>
      <c r="Z451" s="147"/>
      <c r="AA451" s="134"/>
      <c r="AB451" s="148"/>
      <c r="AC451" s="28"/>
      <c r="AD451" s="148"/>
      <c r="AE451" s="148"/>
      <c r="AF451" s="148"/>
      <c r="AG451" s="148"/>
      <c r="AH451" s="28"/>
      <c r="AI451" s="28"/>
      <c r="AJ451" s="28"/>
      <c r="AK451" s="28"/>
      <c r="AL451" s="28"/>
      <c r="AM451" s="28"/>
      <c r="AN451" s="28"/>
      <c r="AO451" s="28"/>
      <c r="AP451" s="28"/>
      <c r="AQ451" s="28"/>
      <c r="AR451" s="28"/>
      <c r="AS451" s="28"/>
      <c r="AT451" s="28"/>
      <c r="AU451" s="28"/>
    </row>
    <row r="452">
      <c r="B452" s="28"/>
      <c r="C452" s="28"/>
      <c r="D452" s="28"/>
      <c r="E452" s="28"/>
      <c r="F452" s="28"/>
      <c r="G452" s="28"/>
      <c r="H452" s="28"/>
      <c r="S452" s="28"/>
      <c r="T452" s="28"/>
      <c r="U452" s="147"/>
      <c r="V452" s="147"/>
      <c r="W452" s="147"/>
      <c r="X452" s="147"/>
      <c r="Y452" s="147"/>
      <c r="Z452" s="147"/>
      <c r="AA452" s="134"/>
      <c r="AB452" s="148"/>
      <c r="AC452" s="28"/>
      <c r="AD452" s="148"/>
      <c r="AE452" s="148"/>
      <c r="AF452" s="148"/>
      <c r="AG452" s="148"/>
      <c r="AH452" s="28"/>
      <c r="AI452" s="28"/>
      <c r="AJ452" s="28"/>
      <c r="AK452" s="28"/>
      <c r="AL452" s="28"/>
      <c r="AM452" s="28"/>
      <c r="AN452" s="28"/>
      <c r="AO452" s="28"/>
      <c r="AP452" s="28"/>
      <c r="AQ452" s="28"/>
      <c r="AR452" s="28"/>
      <c r="AS452" s="28"/>
      <c r="AT452" s="28"/>
      <c r="AU452" s="28"/>
    </row>
    <row r="453">
      <c r="B453" s="28"/>
      <c r="C453" s="28"/>
      <c r="D453" s="28"/>
      <c r="E453" s="28"/>
      <c r="F453" s="28"/>
      <c r="G453" s="28"/>
      <c r="H453" s="28"/>
      <c r="S453" s="28"/>
      <c r="T453" s="28"/>
      <c r="U453" s="147"/>
      <c r="V453" s="147"/>
      <c r="W453" s="147"/>
      <c r="X453" s="147"/>
      <c r="Y453" s="147"/>
      <c r="Z453" s="147"/>
      <c r="AA453" s="134"/>
      <c r="AB453" s="148"/>
      <c r="AC453" s="28"/>
      <c r="AD453" s="148"/>
      <c r="AE453" s="148"/>
      <c r="AF453" s="148"/>
      <c r="AG453" s="148"/>
      <c r="AH453" s="28"/>
      <c r="AI453" s="28"/>
      <c r="AJ453" s="28"/>
      <c r="AK453" s="28"/>
      <c r="AL453" s="28"/>
      <c r="AM453" s="28"/>
      <c r="AN453" s="28"/>
      <c r="AO453" s="28"/>
      <c r="AP453" s="28"/>
      <c r="AQ453" s="28"/>
      <c r="AR453" s="28"/>
      <c r="AS453" s="28"/>
      <c r="AT453" s="28"/>
      <c r="AU453" s="28"/>
    </row>
    <row r="454">
      <c r="B454" s="28"/>
      <c r="C454" s="28"/>
      <c r="D454" s="28"/>
      <c r="E454" s="28"/>
      <c r="F454" s="28"/>
      <c r="G454" s="28"/>
      <c r="H454" s="28"/>
      <c r="S454" s="28"/>
      <c r="T454" s="28"/>
      <c r="U454" s="147"/>
      <c r="V454" s="147"/>
      <c r="W454" s="147"/>
      <c r="X454" s="147"/>
      <c r="Y454" s="147"/>
      <c r="Z454" s="147"/>
      <c r="AA454" s="134"/>
      <c r="AB454" s="148"/>
      <c r="AC454" s="28"/>
      <c r="AD454" s="148"/>
      <c r="AE454" s="148"/>
      <c r="AF454" s="148"/>
      <c r="AG454" s="148"/>
      <c r="AH454" s="28"/>
      <c r="AI454" s="28"/>
      <c r="AJ454" s="28"/>
      <c r="AK454" s="28"/>
      <c r="AL454" s="28"/>
      <c r="AM454" s="28"/>
      <c r="AN454" s="28"/>
      <c r="AO454" s="28"/>
      <c r="AP454" s="28"/>
      <c r="AQ454" s="28"/>
      <c r="AR454" s="28"/>
      <c r="AS454" s="28"/>
      <c r="AT454" s="28"/>
      <c r="AU454" s="28"/>
    </row>
    <row r="455">
      <c r="B455" s="28"/>
      <c r="C455" s="28"/>
      <c r="D455" s="28"/>
      <c r="E455" s="28"/>
      <c r="F455" s="28"/>
      <c r="G455" s="28"/>
      <c r="H455" s="28"/>
      <c r="S455" s="28"/>
      <c r="T455" s="28"/>
      <c r="U455" s="147"/>
      <c r="V455" s="147"/>
      <c r="W455" s="147"/>
      <c r="X455" s="147"/>
      <c r="Y455" s="147"/>
      <c r="Z455" s="147"/>
      <c r="AA455" s="134"/>
      <c r="AB455" s="148"/>
      <c r="AC455" s="28"/>
      <c r="AD455" s="148"/>
      <c r="AE455" s="148"/>
      <c r="AF455" s="148"/>
      <c r="AG455" s="148"/>
      <c r="AH455" s="28"/>
      <c r="AI455" s="28"/>
      <c r="AJ455" s="28"/>
      <c r="AK455" s="28"/>
      <c r="AL455" s="28"/>
      <c r="AM455" s="28"/>
      <c r="AN455" s="28"/>
      <c r="AO455" s="28"/>
      <c r="AP455" s="28"/>
      <c r="AQ455" s="28"/>
      <c r="AR455" s="28"/>
      <c r="AS455" s="28"/>
      <c r="AT455" s="28"/>
      <c r="AU455" s="28"/>
    </row>
    <row r="456">
      <c r="B456" s="28"/>
      <c r="C456" s="28"/>
      <c r="D456" s="28"/>
      <c r="E456" s="28"/>
      <c r="F456" s="28"/>
      <c r="G456" s="28"/>
      <c r="H456" s="28"/>
      <c r="S456" s="28"/>
      <c r="T456" s="28"/>
      <c r="U456" s="147"/>
      <c r="V456" s="147"/>
      <c r="W456" s="147"/>
      <c r="X456" s="147"/>
      <c r="Y456" s="147"/>
      <c r="Z456" s="147"/>
      <c r="AA456" s="134"/>
      <c r="AB456" s="148"/>
      <c r="AC456" s="28"/>
      <c r="AD456" s="148"/>
      <c r="AE456" s="148"/>
      <c r="AF456" s="148"/>
      <c r="AG456" s="148"/>
      <c r="AH456" s="28"/>
      <c r="AI456" s="28"/>
      <c r="AJ456" s="28"/>
      <c r="AK456" s="28"/>
      <c r="AL456" s="28"/>
      <c r="AM456" s="28"/>
      <c r="AN456" s="28"/>
      <c r="AO456" s="28"/>
      <c r="AP456" s="28"/>
      <c r="AQ456" s="28"/>
      <c r="AR456" s="28"/>
      <c r="AS456" s="28"/>
      <c r="AT456" s="28"/>
      <c r="AU456" s="28"/>
    </row>
    <row r="457">
      <c r="B457" s="28"/>
      <c r="C457" s="28"/>
      <c r="D457" s="28"/>
      <c r="E457" s="28"/>
      <c r="F457" s="28"/>
      <c r="G457" s="28"/>
      <c r="H457" s="28"/>
      <c r="S457" s="28"/>
      <c r="T457" s="28"/>
      <c r="U457" s="147"/>
      <c r="V457" s="147"/>
      <c r="W457" s="147"/>
      <c r="X457" s="147"/>
      <c r="Y457" s="147"/>
      <c r="Z457" s="147"/>
      <c r="AA457" s="134"/>
      <c r="AB457" s="148"/>
      <c r="AC457" s="28"/>
      <c r="AD457" s="148"/>
      <c r="AE457" s="148"/>
      <c r="AF457" s="148"/>
      <c r="AG457" s="148"/>
      <c r="AH457" s="28"/>
      <c r="AI457" s="28"/>
      <c r="AJ457" s="28"/>
      <c r="AK457" s="28"/>
      <c r="AL457" s="28"/>
      <c r="AM457" s="28"/>
      <c r="AN457" s="28"/>
      <c r="AO457" s="28"/>
      <c r="AP457" s="28"/>
      <c r="AQ457" s="28"/>
      <c r="AR457" s="28"/>
      <c r="AS457" s="28"/>
      <c r="AT457" s="28"/>
      <c r="AU457" s="28"/>
    </row>
    <row r="458">
      <c r="B458" s="28"/>
      <c r="C458" s="28"/>
      <c r="D458" s="28"/>
      <c r="E458" s="28"/>
      <c r="F458" s="28"/>
      <c r="G458" s="28"/>
      <c r="H458" s="28"/>
      <c r="S458" s="28"/>
      <c r="T458" s="28"/>
      <c r="U458" s="147"/>
      <c r="V458" s="147"/>
      <c r="W458" s="147"/>
      <c r="X458" s="147"/>
      <c r="Y458" s="147"/>
      <c r="Z458" s="147"/>
      <c r="AA458" s="134"/>
      <c r="AB458" s="148"/>
      <c r="AC458" s="28"/>
      <c r="AD458" s="148"/>
      <c r="AE458" s="148"/>
      <c r="AF458" s="148"/>
      <c r="AG458" s="148"/>
      <c r="AH458" s="28"/>
      <c r="AI458" s="28"/>
      <c r="AJ458" s="28"/>
      <c r="AK458" s="28"/>
      <c r="AL458" s="28"/>
      <c r="AM458" s="28"/>
      <c r="AN458" s="28"/>
      <c r="AO458" s="28"/>
      <c r="AP458" s="28"/>
      <c r="AQ458" s="28"/>
      <c r="AR458" s="28"/>
      <c r="AS458" s="28"/>
      <c r="AT458" s="28"/>
      <c r="AU458" s="28"/>
    </row>
    <row r="459">
      <c r="B459" s="28"/>
      <c r="C459" s="28"/>
      <c r="D459" s="28"/>
      <c r="E459" s="28"/>
      <c r="F459" s="28"/>
      <c r="G459" s="28"/>
      <c r="H459" s="28"/>
      <c r="S459" s="28"/>
      <c r="T459" s="28"/>
      <c r="U459" s="147"/>
      <c r="V459" s="147"/>
      <c r="W459" s="147"/>
      <c r="X459" s="147"/>
      <c r="Y459" s="147"/>
      <c r="Z459" s="147"/>
      <c r="AA459" s="134"/>
      <c r="AB459" s="148"/>
      <c r="AC459" s="28"/>
      <c r="AD459" s="148"/>
      <c r="AE459" s="148"/>
      <c r="AF459" s="148"/>
      <c r="AG459" s="148"/>
      <c r="AH459" s="28"/>
      <c r="AI459" s="28"/>
      <c r="AJ459" s="28"/>
      <c r="AK459" s="28"/>
      <c r="AL459" s="28"/>
      <c r="AM459" s="28"/>
      <c r="AN459" s="28"/>
      <c r="AO459" s="28"/>
      <c r="AP459" s="28"/>
      <c r="AQ459" s="28"/>
      <c r="AR459" s="28"/>
      <c r="AS459" s="28"/>
      <c r="AT459" s="28"/>
      <c r="AU459" s="28"/>
    </row>
    <row r="460">
      <c r="B460" s="28"/>
      <c r="C460" s="28"/>
      <c r="D460" s="28"/>
      <c r="E460" s="28"/>
      <c r="F460" s="28"/>
      <c r="G460" s="28"/>
      <c r="H460" s="28"/>
      <c r="S460" s="28"/>
      <c r="T460" s="28"/>
      <c r="U460" s="147"/>
      <c r="V460" s="147"/>
      <c r="W460" s="147"/>
      <c r="X460" s="147"/>
      <c r="Y460" s="147"/>
      <c r="Z460" s="147"/>
      <c r="AA460" s="134"/>
      <c r="AB460" s="148"/>
      <c r="AC460" s="28"/>
      <c r="AD460" s="148"/>
      <c r="AE460" s="148"/>
      <c r="AF460" s="148"/>
      <c r="AG460" s="148"/>
      <c r="AH460" s="28"/>
      <c r="AI460" s="28"/>
      <c r="AJ460" s="28"/>
      <c r="AK460" s="28"/>
      <c r="AL460" s="28"/>
      <c r="AM460" s="28"/>
      <c r="AN460" s="28"/>
      <c r="AO460" s="28"/>
      <c r="AP460" s="28"/>
      <c r="AQ460" s="28"/>
      <c r="AR460" s="28"/>
      <c r="AS460" s="28"/>
      <c r="AT460" s="28"/>
      <c r="AU460" s="28"/>
    </row>
    <row r="461">
      <c r="B461" s="28"/>
      <c r="C461" s="28"/>
      <c r="D461" s="28"/>
      <c r="E461" s="28"/>
      <c r="F461" s="28"/>
      <c r="G461" s="28"/>
      <c r="H461" s="28"/>
      <c r="S461" s="28"/>
      <c r="T461" s="28"/>
      <c r="U461" s="147"/>
      <c r="V461" s="147"/>
      <c r="W461" s="147"/>
      <c r="X461" s="147"/>
      <c r="Y461" s="147"/>
      <c r="Z461" s="147"/>
      <c r="AA461" s="134"/>
      <c r="AB461" s="148"/>
      <c r="AC461" s="28"/>
      <c r="AD461" s="148"/>
      <c r="AE461" s="148"/>
      <c r="AF461" s="148"/>
      <c r="AG461" s="148"/>
      <c r="AH461" s="28"/>
      <c r="AI461" s="28"/>
      <c r="AJ461" s="28"/>
      <c r="AK461" s="28"/>
      <c r="AL461" s="28"/>
      <c r="AM461" s="28"/>
      <c r="AN461" s="28"/>
      <c r="AO461" s="28"/>
      <c r="AP461" s="28"/>
      <c r="AQ461" s="28"/>
      <c r="AR461" s="28"/>
      <c r="AS461" s="28"/>
      <c r="AT461" s="28"/>
      <c r="AU461" s="28"/>
    </row>
    <row r="462">
      <c r="B462" s="28"/>
      <c r="C462" s="28"/>
      <c r="D462" s="28"/>
      <c r="E462" s="28"/>
      <c r="F462" s="28"/>
      <c r="G462" s="28"/>
      <c r="H462" s="28"/>
      <c r="S462" s="28"/>
      <c r="T462" s="28"/>
      <c r="U462" s="147"/>
      <c r="V462" s="147"/>
      <c r="W462" s="147"/>
      <c r="X462" s="147"/>
      <c r="Y462" s="147"/>
      <c r="Z462" s="147"/>
      <c r="AA462" s="134"/>
      <c r="AB462" s="148"/>
      <c r="AC462" s="28"/>
      <c r="AD462" s="148"/>
      <c r="AE462" s="148"/>
      <c r="AF462" s="148"/>
      <c r="AG462" s="148"/>
      <c r="AH462" s="28"/>
      <c r="AI462" s="28"/>
      <c r="AJ462" s="28"/>
      <c r="AK462" s="28"/>
      <c r="AL462" s="28"/>
      <c r="AM462" s="28"/>
      <c r="AN462" s="28"/>
      <c r="AO462" s="28"/>
      <c r="AP462" s="28"/>
      <c r="AQ462" s="28"/>
      <c r="AR462" s="28"/>
      <c r="AS462" s="28"/>
      <c r="AT462" s="28"/>
      <c r="AU462" s="28"/>
    </row>
    <row r="463">
      <c r="B463" s="28"/>
      <c r="C463" s="28"/>
      <c r="D463" s="28"/>
      <c r="E463" s="28"/>
      <c r="F463" s="28"/>
      <c r="G463" s="28"/>
      <c r="H463" s="28"/>
      <c r="S463" s="28"/>
      <c r="T463" s="28"/>
      <c r="U463" s="147"/>
      <c r="V463" s="147"/>
      <c r="W463" s="147"/>
      <c r="X463" s="147"/>
      <c r="Y463" s="147"/>
      <c r="Z463" s="147"/>
      <c r="AA463" s="134"/>
      <c r="AB463" s="148"/>
      <c r="AC463" s="28"/>
      <c r="AD463" s="148"/>
      <c r="AE463" s="148"/>
      <c r="AF463" s="148"/>
      <c r="AG463" s="148"/>
      <c r="AH463" s="28"/>
      <c r="AI463" s="28"/>
      <c r="AJ463" s="28"/>
      <c r="AK463" s="28"/>
      <c r="AL463" s="28"/>
      <c r="AM463" s="28"/>
      <c r="AN463" s="28"/>
      <c r="AO463" s="28"/>
      <c r="AP463" s="28"/>
      <c r="AQ463" s="28"/>
      <c r="AR463" s="28"/>
      <c r="AS463" s="28"/>
      <c r="AT463" s="28"/>
      <c r="AU463" s="28"/>
    </row>
    <row r="464">
      <c r="B464" s="28"/>
      <c r="C464" s="28"/>
      <c r="D464" s="28"/>
      <c r="E464" s="28"/>
      <c r="F464" s="28"/>
      <c r="G464" s="28"/>
      <c r="H464" s="28"/>
      <c r="S464" s="28"/>
      <c r="T464" s="28"/>
      <c r="U464" s="147"/>
      <c r="V464" s="147"/>
      <c r="W464" s="147"/>
      <c r="X464" s="147"/>
      <c r="Y464" s="147"/>
      <c r="Z464" s="147"/>
      <c r="AA464" s="134"/>
      <c r="AB464" s="148"/>
      <c r="AC464" s="28"/>
      <c r="AD464" s="148"/>
      <c r="AE464" s="148"/>
      <c r="AF464" s="148"/>
      <c r="AG464" s="148"/>
      <c r="AH464" s="28"/>
      <c r="AI464" s="28"/>
      <c r="AJ464" s="28"/>
      <c r="AK464" s="28"/>
      <c r="AL464" s="28"/>
      <c r="AM464" s="28"/>
      <c r="AN464" s="28"/>
      <c r="AO464" s="28"/>
      <c r="AP464" s="28"/>
      <c r="AQ464" s="28"/>
      <c r="AR464" s="28"/>
      <c r="AS464" s="28"/>
      <c r="AT464" s="28"/>
      <c r="AU464" s="28"/>
    </row>
    <row r="465">
      <c r="B465" s="28"/>
      <c r="C465" s="28"/>
      <c r="D465" s="28"/>
      <c r="E465" s="28"/>
      <c r="F465" s="28"/>
      <c r="G465" s="28"/>
      <c r="H465" s="28"/>
      <c r="S465" s="28"/>
      <c r="T465" s="28"/>
      <c r="U465" s="147"/>
      <c r="V465" s="147"/>
      <c r="W465" s="147"/>
      <c r="X465" s="147"/>
      <c r="Y465" s="147"/>
      <c r="Z465" s="147"/>
      <c r="AA465" s="134"/>
      <c r="AB465" s="148"/>
      <c r="AC465" s="28"/>
      <c r="AD465" s="148"/>
      <c r="AE465" s="148"/>
      <c r="AF465" s="148"/>
      <c r="AG465" s="148"/>
      <c r="AH465" s="28"/>
      <c r="AI465" s="28"/>
      <c r="AJ465" s="28"/>
      <c r="AK465" s="28"/>
      <c r="AL465" s="28"/>
      <c r="AM465" s="28"/>
      <c r="AN465" s="28"/>
      <c r="AO465" s="28"/>
      <c r="AP465" s="28"/>
      <c r="AQ465" s="28"/>
      <c r="AR465" s="28"/>
      <c r="AS465" s="28"/>
      <c r="AT465" s="28"/>
      <c r="AU465" s="28"/>
    </row>
    <row r="466">
      <c r="B466" s="28"/>
      <c r="C466" s="28"/>
      <c r="D466" s="28"/>
      <c r="E466" s="28"/>
      <c r="F466" s="28"/>
      <c r="G466" s="28"/>
      <c r="H466" s="28"/>
      <c r="S466" s="28"/>
      <c r="T466" s="28"/>
      <c r="U466" s="147"/>
      <c r="V466" s="147"/>
      <c r="W466" s="147"/>
      <c r="X466" s="147"/>
      <c r="Y466" s="147"/>
      <c r="Z466" s="147"/>
      <c r="AA466" s="134"/>
      <c r="AB466" s="148"/>
      <c r="AC466" s="28"/>
      <c r="AD466" s="148"/>
      <c r="AE466" s="148"/>
      <c r="AF466" s="148"/>
      <c r="AG466" s="148"/>
      <c r="AH466" s="28"/>
      <c r="AI466" s="28"/>
      <c r="AJ466" s="28"/>
      <c r="AK466" s="28"/>
      <c r="AL466" s="28"/>
      <c r="AM466" s="28"/>
      <c r="AN466" s="28"/>
      <c r="AO466" s="28"/>
      <c r="AP466" s="28"/>
      <c r="AQ466" s="28"/>
      <c r="AR466" s="28"/>
      <c r="AS466" s="28"/>
      <c r="AT466" s="28"/>
      <c r="AU466" s="28"/>
    </row>
    <row r="467">
      <c r="B467" s="28"/>
      <c r="C467" s="28"/>
      <c r="D467" s="28"/>
      <c r="E467" s="28"/>
      <c r="F467" s="28"/>
      <c r="G467" s="28"/>
      <c r="H467" s="28"/>
      <c r="S467" s="28"/>
      <c r="T467" s="28"/>
      <c r="U467" s="147"/>
      <c r="V467" s="147"/>
      <c r="W467" s="147"/>
      <c r="X467" s="147"/>
      <c r="Y467" s="147"/>
      <c r="Z467" s="147"/>
      <c r="AA467" s="134"/>
      <c r="AB467" s="148"/>
      <c r="AC467" s="28"/>
      <c r="AD467" s="148"/>
      <c r="AE467" s="148"/>
      <c r="AF467" s="148"/>
      <c r="AG467" s="148"/>
      <c r="AH467" s="28"/>
      <c r="AI467" s="28"/>
      <c r="AJ467" s="28"/>
      <c r="AK467" s="28"/>
      <c r="AL467" s="28"/>
      <c r="AM467" s="28"/>
      <c r="AN467" s="28"/>
      <c r="AO467" s="28"/>
      <c r="AP467" s="28"/>
      <c r="AQ467" s="28"/>
      <c r="AR467" s="28"/>
      <c r="AS467" s="28"/>
      <c r="AT467" s="28"/>
      <c r="AU467" s="28"/>
    </row>
    <row r="468">
      <c r="B468" s="28"/>
      <c r="C468" s="28"/>
      <c r="D468" s="28"/>
      <c r="E468" s="28"/>
      <c r="F468" s="28"/>
      <c r="G468" s="28"/>
      <c r="H468" s="28"/>
      <c r="S468" s="28"/>
      <c r="T468" s="28"/>
      <c r="U468" s="147"/>
      <c r="V468" s="147"/>
      <c r="W468" s="147"/>
      <c r="X468" s="147"/>
      <c r="Y468" s="147"/>
      <c r="Z468" s="147"/>
      <c r="AA468" s="134"/>
      <c r="AB468" s="148"/>
      <c r="AC468" s="28"/>
      <c r="AD468" s="148"/>
      <c r="AE468" s="148"/>
      <c r="AF468" s="148"/>
      <c r="AG468" s="148"/>
      <c r="AH468" s="28"/>
      <c r="AI468" s="28"/>
      <c r="AJ468" s="28"/>
      <c r="AK468" s="28"/>
      <c r="AL468" s="28"/>
      <c r="AM468" s="28"/>
      <c r="AN468" s="28"/>
      <c r="AO468" s="28"/>
      <c r="AP468" s="28"/>
      <c r="AQ468" s="28"/>
      <c r="AR468" s="28"/>
      <c r="AS468" s="28"/>
      <c r="AT468" s="28"/>
      <c r="AU468" s="28"/>
    </row>
    <row r="469">
      <c r="B469" s="28"/>
      <c r="C469" s="28"/>
      <c r="D469" s="28"/>
      <c r="E469" s="28"/>
      <c r="F469" s="28"/>
      <c r="G469" s="28"/>
      <c r="H469" s="28"/>
      <c r="S469" s="28"/>
      <c r="T469" s="28"/>
      <c r="U469" s="147"/>
      <c r="V469" s="147"/>
      <c r="W469" s="147"/>
      <c r="X469" s="147"/>
      <c r="Y469" s="147"/>
      <c r="Z469" s="147"/>
      <c r="AA469" s="134"/>
      <c r="AB469" s="148"/>
      <c r="AC469" s="28"/>
      <c r="AD469" s="148"/>
      <c r="AE469" s="148"/>
      <c r="AF469" s="148"/>
      <c r="AG469" s="148"/>
      <c r="AH469" s="28"/>
      <c r="AI469" s="28"/>
      <c r="AJ469" s="28"/>
      <c r="AK469" s="28"/>
      <c r="AL469" s="28"/>
      <c r="AM469" s="28"/>
      <c r="AN469" s="28"/>
      <c r="AO469" s="28"/>
      <c r="AP469" s="28"/>
      <c r="AQ469" s="28"/>
      <c r="AR469" s="28"/>
      <c r="AS469" s="28"/>
      <c r="AT469" s="28"/>
      <c r="AU469" s="28"/>
    </row>
    <row r="470">
      <c r="B470" s="28"/>
      <c r="C470" s="28"/>
      <c r="D470" s="28"/>
      <c r="E470" s="28"/>
      <c r="F470" s="28"/>
      <c r="G470" s="28"/>
      <c r="H470" s="28"/>
      <c r="S470" s="28"/>
      <c r="T470" s="28"/>
      <c r="U470" s="147"/>
      <c r="V470" s="147"/>
      <c r="W470" s="147"/>
      <c r="X470" s="147"/>
      <c r="Y470" s="147"/>
      <c r="Z470" s="147"/>
      <c r="AA470" s="134"/>
      <c r="AB470" s="148"/>
      <c r="AC470" s="28"/>
      <c r="AD470" s="148"/>
      <c r="AE470" s="148"/>
      <c r="AF470" s="148"/>
      <c r="AG470" s="148"/>
      <c r="AH470" s="28"/>
      <c r="AI470" s="28"/>
      <c r="AJ470" s="28"/>
      <c r="AK470" s="28"/>
      <c r="AL470" s="28"/>
      <c r="AM470" s="28"/>
      <c r="AN470" s="28"/>
      <c r="AO470" s="28"/>
      <c r="AP470" s="28"/>
      <c r="AQ470" s="28"/>
      <c r="AR470" s="28"/>
      <c r="AS470" s="28"/>
      <c r="AT470" s="28"/>
      <c r="AU470" s="28"/>
    </row>
    <row r="471">
      <c r="B471" s="28"/>
      <c r="C471" s="28"/>
      <c r="D471" s="28"/>
      <c r="E471" s="28"/>
      <c r="F471" s="28"/>
      <c r="G471" s="28"/>
      <c r="H471" s="28"/>
      <c r="S471" s="28"/>
      <c r="T471" s="28"/>
      <c r="U471" s="147"/>
      <c r="V471" s="147"/>
      <c r="W471" s="147"/>
      <c r="X471" s="147"/>
      <c r="Y471" s="147"/>
      <c r="Z471" s="147"/>
      <c r="AA471" s="134"/>
      <c r="AB471" s="148"/>
      <c r="AC471" s="28"/>
      <c r="AD471" s="148"/>
      <c r="AE471" s="148"/>
      <c r="AF471" s="148"/>
      <c r="AG471" s="148"/>
      <c r="AH471" s="28"/>
      <c r="AI471" s="28"/>
      <c r="AJ471" s="28"/>
      <c r="AK471" s="28"/>
      <c r="AL471" s="28"/>
      <c r="AM471" s="28"/>
      <c r="AN471" s="28"/>
      <c r="AO471" s="28"/>
      <c r="AP471" s="28"/>
      <c r="AQ471" s="28"/>
      <c r="AR471" s="28"/>
      <c r="AS471" s="28"/>
      <c r="AT471" s="28"/>
      <c r="AU471" s="28"/>
    </row>
    <row r="472">
      <c r="B472" s="28"/>
      <c r="C472" s="28"/>
      <c r="D472" s="28"/>
      <c r="E472" s="28"/>
      <c r="F472" s="28"/>
      <c r="G472" s="28"/>
      <c r="H472" s="28"/>
      <c r="S472" s="28"/>
      <c r="T472" s="28"/>
      <c r="U472" s="147"/>
      <c r="V472" s="147"/>
      <c r="W472" s="147"/>
      <c r="X472" s="147"/>
      <c r="Y472" s="147"/>
      <c r="Z472" s="147"/>
      <c r="AA472" s="134"/>
      <c r="AB472" s="148"/>
      <c r="AC472" s="28"/>
      <c r="AD472" s="148"/>
      <c r="AE472" s="148"/>
      <c r="AF472" s="148"/>
      <c r="AG472" s="148"/>
      <c r="AH472" s="28"/>
      <c r="AI472" s="28"/>
      <c r="AJ472" s="28"/>
      <c r="AK472" s="28"/>
      <c r="AL472" s="28"/>
      <c r="AM472" s="28"/>
      <c r="AN472" s="28"/>
      <c r="AO472" s="28"/>
      <c r="AP472" s="28"/>
      <c r="AQ472" s="28"/>
      <c r="AR472" s="28"/>
      <c r="AS472" s="28"/>
      <c r="AT472" s="28"/>
      <c r="AU472" s="28"/>
    </row>
    <row r="473">
      <c r="B473" s="28"/>
      <c r="C473" s="28"/>
      <c r="D473" s="28"/>
      <c r="E473" s="28"/>
      <c r="F473" s="28"/>
      <c r="G473" s="28"/>
      <c r="H473" s="28"/>
      <c r="S473" s="28"/>
      <c r="T473" s="28"/>
      <c r="U473" s="147"/>
      <c r="V473" s="147"/>
      <c r="W473" s="147"/>
      <c r="X473" s="147"/>
      <c r="Y473" s="147"/>
      <c r="Z473" s="147"/>
      <c r="AA473" s="134"/>
      <c r="AB473" s="148"/>
      <c r="AC473" s="28"/>
      <c r="AD473" s="148"/>
      <c r="AE473" s="148"/>
      <c r="AF473" s="148"/>
      <c r="AG473" s="148"/>
      <c r="AH473" s="28"/>
      <c r="AI473" s="28"/>
      <c r="AJ473" s="28"/>
      <c r="AK473" s="28"/>
      <c r="AL473" s="28"/>
      <c r="AM473" s="28"/>
      <c r="AN473" s="28"/>
      <c r="AO473" s="28"/>
      <c r="AP473" s="28"/>
      <c r="AQ473" s="28"/>
      <c r="AR473" s="28"/>
      <c r="AS473" s="28"/>
      <c r="AT473" s="28"/>
      <c r="AU473" s="28"/>
    </row>
    <row r="474">
      <c r="B474" s="28"/>
      <c r="C474" s="28"/>
      <c r="D474" s="28"/>
      <c r="E474" s="28"/>
      <c r="F474" s="28"/>
      <c r="G474" s="28"/>
      <c r="H474" s="28"/>
      <c r="S474" s="28"/>
      <c r="T474" s="28"/>
      <c r="U474" s="147"/>
      <c r="V474" s="147"/>
      <c r="W474" s="147"/>
      <c r="X474" s="147"/>
      <c r="Y474" s="147"/>
      <c r="Z474" s="147"/>
      <c r="AA474" s="134"/>
      <c r="AB474" s="148"/>
      <c r="AC474" s="28"/>
      <c r="AD474" s="148"/>
      <c r="AE474" s="148"/>
      <c r="AF474" s="148"/>
      <c r="AG474" s="148"/>
      <c r="AH474" s="28"/>
      <c r="AI474" s="28"/>
      <c r="AJ474" s="28"/>
      <c r="AK474" s="28"/>
      <c r="AL474" s="28"/>
      <c r="AM474" s="28"/>
      <c r="AN474" s="28"/>
      <c r="AO474" s="28"/>
      <c r="AP474" s="28"/>
      <c r="AQ474" s="28"/>
      <c r="AR474" s="28"/>
      <c r="AS474" s="28"/>
      <c r="AT474" s="28"/>
      <c r="AU474" s="28"/>
    </row>
    <row r="475">
      <c r="B475" s="28"/>
      <c r="C475" s="28"/>
      <c r="D475" s="28"/>
      <c r="E475" s="28"/>
      <c r="F475" s="28"/>
      <c r="G475" s="28"/>
      <c r="H475" s="28"/>
      <c r="S475" s="28"/>
      <c r="T475" s="28"/>
      <c r="U475" s="147"/>
      <c r="V475" s="147"/>
      <c r="W475" s="147"/>
      <c r="X475" s="147"/>
      <c r="Y475" s="147"/>
      <c r="Z475" s="147"/>
      <c r="AA475" s="134"/>
      <c r="AB475" s="148"/>
      <c r="AC475" s="28"/>
      <c r="AD475" s="148"/>
      <c r="AE475" s="148"/>
      <c r="AF475" s="148"/>
      <c r="AG475" s="148"/>
      <c r="AH475" s="28"/>
      <c r="AI475" s="28"/>
      <c r="AJ475" s="28"/>
      <c r="AK475" s="28"/>
      <c r="AL475" s="28"/>
      <c r="AM475" s="28"/>
      <c r="AN475" s="28"/>
      <c r="AO475" s="28"/>
      <c r="AP475" s="28"/>
      <c r="AQ475" s="28"/>
      <c r="AR475" s="28"/>
      <c r="AS475" s="28"/>
      <c r="AT475" s="28"/>
      <c r="AU475" s="28"/>
    </row>
    <row r="476">
      <c r="B476" s="28"/>
      <c r="C476" s="28"/>
      <c r="D476" s="28"/>
      <c r="E476" s="28"/>
      <c r="F476" s="28"/>
      <c r="G476" s="28"/>
      <c r="H476" s="28"/>
      <c r="S476" s="28"/>
      <c r="T476" s="28"/>
      <c r="U476" s="147"/>
      <c r="V476" s="147"/>
      <c r="W476" s="147"/>
      <c r="X476" s="147"/>
      <c r="Y476" s="147"/>
      <c r="Z476" s="147"/>
      <c r="AA476" s="134"/>
      <c r="AB476" s="148"/>
      <c r="AC476" s="28"/>
      <c r="AD476" s="148"/>
      <c r="AE476" s="148"/>
      <c r="AF476" s="148"/>
      <c r="AG476" s="148"/>
      <c r="AH476" s="28"/>
      <c r="AI476" s="28"/>
      <c r="AJ476" s="28"/>
      <c r="AK476" s="28"/>
      <c r="AL476" s="28"/>
      <c r="AM476" s="28"/>
      <c r="AN476" s="28"/>
      <c r="AO476" s="28"/>
      <c r="AP476" s="28"/>
      <c r="AQ476" s="28"/>
      <c r="AR476" s="28"/>
      <c r="AS476" s="28"/>
      <c r="AT476" s="28"/>
      <c r="AU476" s="28"/>
    </row>
    <row r="477">
      <c r="B477" s="28"/>
      <c r="C477" s="28"/>
      <c r="D477" s="28"/>
      <c r="E477" s="28"/>
      <c r="F477" s="28"/>
      <c r="G477" s="28"/>
      <c r="H477" s="28"/>
      <c r="S477" s="28"/>
      <c r="T477" s="28"/>
      <c r="U477" s="147"/>
      <c r="V477" s="147"/>
      <c r="W477" s="147"/>
      <c r="X477" s="147"/>
      <c r="Y477" s="147"/>
      <c r="Z477" s="147"/>
      <c r="AA477" s="134"/>
      <c r="AB477" s="148"/>
      <c r="AC477" s="28"/>
      <c r="AD477" s="148"/>
      <c r="AE477" s="148"/>
      <c r="AF477" s="148"/>
      <c r="AG477" s="148"/>
      <c r="AH477" s="28"/>
      <c r="AI477" s="28"/>
      <c r="AJ477" s="28"/>
      <c r="AK477" s="28"/>
      <c r="AL477" s="28"/>
      <c r="AM477" s="28"/>
      <c r="AN477" s="28"/>
      <c r="AO477" s="28"/>
      <c r="AP477" s="28"/>
      <c r="AQ477" s="28"/>
      <c r="AR477" s="28"/>
      <c r="AS477" s="28"/>
      <c r="AT477" s="28"/>
      <c r="AU477" s="28"/>
    </row>
    <row r="478">
      <c r="B478" s="28"/>
      <c r="C478" s="28"/>
      <c r="D478" s="28"/>
      <c r="E478" s="28"/>
      <c r="F478" s="28"/>
      <c r="G478" s="28"/>
      <c r="H478" s="28"/>
      <c r="S478" s="28"/>
      <c r="T478" s="28"/>
      <c r="U478" s="147"/>
      <c r="V478" s="147"/>
      <c r="W478" s="147"/>
      <c r="X478" s="147"/>
      <c r="Y478" s="147"/>
      <c r="Z478" s="147"/>
      <c r="AA478" s="134"/>
      <c r="AB478" s="148"/>
      <c r="AC478" s="28"/>
      <c r="AD478" s="148"/>
      <c r="AE478" s="148"/>
      <c r="AF478" s="148"/>
      <c r="AG478" s="148"/>
      <c r="AH478" s="28"/>
      <c r="AI478" s="28"/>
      <c r="AJ478" s="28"/>
      <c r="AK478" s="28"/>
      <c r="AL478" s="28"/>
      <c r="AM478" s="28"/>
      <c r="AN478" s="28"/>
      <c r="AO478" s="28"/>
      <c r="AP478" s="28"/>
      <c r="AQ478" s="28"/>
      <c r="AR478" s="28"/>
      <c r="AS478" s="28"/>
      <c r="AT478" s="28"/>
      <c r="AU478" s="28"/>
    </row>
    <row r="479">
      <c r="B479" s="28"/>
      <c r="C479" s="28"/>
      <c r="D479" s="28"/>
      <c r="E479" s="28"/>
      <c r="F479" s="28"/>
      <c r="G479" s="28"/>
      <c r="H479" s="28"/>
      <c r="S479" s="28"/>
      <c r="T479" s="28"/>
      <c r="U479" s="147"/>
      <c r="V479" s="147"/>
      <c r="W479" s="147"/>
      <c r="X479" s="147"/>
      <c r="Y479" s="147"/>
      <c r="Z479" s="147"/>
      <c r="AA479" s="134"/>
      <c r="AB479" s="148"/>
      <c r="AC479" s="28"/>
      <c r="AD479" s="148"/>
      <c r="AE479" s="148"/>
      <c r="AF479" s="148"/>
      <c r="AG479" s="148"/>
      <c r="AH479" s="28"/>
      <c r="AI479" s="28"/>
      <c r="AJ479" s="28"/>
      <c r="AK479" s="28"/>
      <c r="AL479" s="28"/>
      <c r="AM479" s="28"/>
      <c r="AN479" s="28"/>
      <c r="AO479" s="28"/>
      <c r="AP479" s="28"/>
      <c r="AQ479" s="28"/>
      <c r="AR479" s="28"/>
      <c r="AS479" s="28"/>
      <c r="AT479" s="28"/>
      <c r="AU479" s="28"/>
    </row>
    <row r="480">
      <c r="B480" s="28"/>
      <c r="C480" s="28"/>
      <c r="D480" s="28"/>
      <c r="E480" s="28"/>
      <c r="F480" s="28"/>
      <c r="G480" s="28"/>
      <c r="H480" s="28"/>
      <c r="S480" s="28"/>
      <c r="T480" s="28"/>
      <c r="U480" s="147"/>
      <c r="V480" s="147"/>
      <c r="W480" s="147"/>
      <c r="X480" s="147"/>
      <c r="Y480" s="147"/>
      <c r="Z480" s="147"/>
      <c r="AA480" s="134"/>
      <c r="AB480" s="148"/>
      <c r="AC480" s="28"/>
      <c r="AD480" s="148"/>
      <c r="AE480" s="148"/>
      <c r="AF480" s="148"/>
      <c r="AG480" s="148"/>
      <c r="AH480" s="28"/>
      <c r="AI480" s="28"/>
      <c r="AJ480" s="28"/>
      <c r="AK480" s="28"/>
      <c r="AL480" s="28"/>
      <c r="AM480" s="28"/>
      <c r="AN480" s="28"/>
      <c r="AO480" s="28"/>
      <c r="AP480" s="28"/>
      <c r="AQ480" s="28"/>
      <c r="AR480" s="28"/>
      <c r="AS480" s="28"/>
      <c r="AT480" s="28"/>
      <c r="AU480" s="28"/>
    </row>
    <row r="481">
      <c r="B481" s="28"/>
      <c r="C481" s="28"/>
      <c r="D481" s="28"/>
      <c r="E481" s="28"/>
      <c r="F481" s="28"/>
      <c r="G481" s="28"/>
      <c r="H481" s="28"/>
      <c r="S481" s="28"/>
      <c r="T481" s="28"/>
      <c r="U481" s="147"/>
      <c r="V481" s="147"/>
      <c r="W481" s="147"/>
      <c r="X481" s="147"/>
      <c r="Y481" s="147"/>
      <c r="Z481" s="147"/>
      <c r="AA481" s="134"/>
      <c r="AB481" s="148"/>
      <c r="AC481" s="28"/>
      <c r="AD481" s="148"/>
      <c r="AE481" s="148"/>
      <c r="AF481" s="148"/>
      <c r="AG481" s="148"/>
      <c r="AH481" s="28"/>
      <c r="AI481" s="28"/>
      <c r="AJ481" s="28"/>
      <c r="AK481" s="28"/>
      <c r="AL481" s="28"/>
      <c r="AM481" s="28"/>
      <c r="AN481" s="28"/>
      <c r="AO481" s="28"/>
      <c r="AP481" s="28"/>
      <c r="AQ481" s="28"/>
      <c r="AR481" s="28"/>
      <c r="AS481" s="28"/>
      <c r="AT481" s="28"/>
      <c r="AU481" s="28"/>
    </row>
    <row r="482">
      <c r="B482" s="28"/>
      <c r="C482" s="28"/>
      <c r="D482" s="28"/>
      <c r="E482" s="28"/>
      <c r="F482" s="28"/>
      <c r="G482" s="28"/>
      <c r="H482" s="28"/>
      <c r="S482" s="28"/>
      <c r="T482" s="28"/>
      <c r="U482" s="147"/>
      <c r="V482" s="147"/>
      <c r="W482" s="147"/>
      <c r="X482" s="147"/>
      <c r="Y482" s="147"/>
      <c r="Z482" s="147"/>
      <c r="AA482" s="134"/>
      <c r="AB482" s="148"/>
      <c r="AC482" s="28"/>
      <c r="AD482" s="148"/>
      <c r="AE482" s="148"/>
      <c r="AF482" s="148"/>
      <c r="AG482" s="148"/>
      <c r="AH482" s="28"/>
      <c r="AI482" s="28"/>
      <c r="AJ482" s="28"/>
      <c r="AK482" s="28"/>
      <c r="AL482" s="28"/>
      <c r="AM482" s="28"/>
      <c r="AN482" s="28"/>
      <c r="AO482" s="28"/>
      <c r="AP482" s="28"/>
      <c r="AQ482" s="28"/>
      <c r="AR482" s="28"/>
      <c r="AS482" s="28"/>
      <c r="AT482" s="28"/>
      <c r="AU482" s="28"/>
    </row>
    <row r="483">
      <c r="B483" s="28"/>
      <c r="C483" s="28"/>
      <c r="D483" s="28"/>
      <c r="E483" s="28"/>
      <c r="F483" s="28"/>
      <c r="G483" s="28"/>
      <c r="H483" s="28"/>
      <c r="S483" s="28"/>
      <c r="T483" s="28"/>
      <c r="U483" s="147"/>
      <c r="V483" s="147"/>
      <c r="W483" s="147"/>
      <c r="X483" s="147"/>
      <c r="Y483" s="147"/>
      <c r="Z483" s="147"/>
      <c r="AA483" s="134"/>
      <c r="AB483" s="148"/>
      <c r="AC483" s="28"/>
      <c r="AD483" s="148"/>
      <c r="AE483" s="148"/>
      <c r="AF483" s="148"/>
      <c r="AG483" s="148"/>
      <c r="AH483" s="28"/>
      <c r="AI483" s="28"/>
      <c r="AJ483" s="28"/>
      <c r="AK483" s="28"/>
      <c r="AL483" s="28"/>
      <c r="AM483" s="28"/>
      <c r="AN483" s="28"/>
      <c r="AO483" s="28"/>
      <c r="AP483" s="28"/>
      <c r="AQ483" s="28"/>
      <c r="AR483" s="28"/>
      <c r="AS483" s="28"/>
      <c r="AT483" s="28"/>
      <c r="AU483" s="28"/>
    </row>
    <row r="484">
      <c r="B484" s="28"/>
      <c r="C484" s="28"/>
      <c r="D484" s="28"/>
      <c r="E484" s="28"/>
      <c r="F484" s="28"/>
      <c r="G484" s="28"/>
      <c r="H484" s="28"/>
      <c r="S484" s="28"/>
      <c r="T484" s="28"/>
      <c r="U484" s="147"/>
      <c r="V484" s="147"/>
      <c r="W484" s="147"/>
      <c r="X484" s="147"/>
      <c r="Y484" s="147"/>
      <c r="Z484" s="147"/>
      <c r="AA484" s="134"/>
      <c r="AB484" s="148"/>
      <c r="AC484" s="28"/>
      <c r="AD484" s="148"/>
      <c r="AE484" s="148"/>
      <c r="AF484" s="148"/>
      <c r="AG484" s="148"/>
      <c r="AH484" s="28"/>
      <c r="AI484" s="28"/>
      <c r="AJ484" s="28"/>
      <c r="AK484" s="28"/>
      <c r="AL484" s="28"/>
      <c r="AM484" s="28"/>
      <c r="AN484" s="28"/>
      <c r="AO484" s="28"/>
      <c r="AP484" s="28"/>
      <c r="AQ484" s="28"/>
      <c r="AR484" s="28"/>
      <c r="AS484" s="28"/>
      <c r="AT484" s="28"/>
      <c r="AU484" s="28"/>
    </row>
    <row r="485">
      <c r="B485" s="28"/>
      <c r="C485" s="28"/>
      <c r="D485" s="28"/>
      <c r="E485" s="28"/>
      <c r="F485" s="28"/>
      <c r="G485" s="28"/>
      <c r="H485" s="28"/>
      <c r="S485" s="28"/>
      <c r="T485" s="28"/>
      <c r="U485" s="147"/>
      <c r="V485" s="147"/>
      <c r="W485" s="147"/>
      <c r="X485" s="147"/>
      <c r="Y485" s="147"/>
      <c r="Z485" s="147"/>
      <c r="AA485" s="134"/>
      <c r="AB485" s="148"/>
      <c r="AC485" s="28"/>
      <c r="AD485" s="148"/>
      <c r="AE485" s="148"/>
      <c r="AF485" s="148"/>
      <c r="AG485" s="148"/>
      <c r="AH485" s="28"/>
      <c r="AI485" s="28"/>
      <c r="AJ485" s="28"/>
      <c r="AK485" s="28"/>
      <c r="AL485" s="28"/>
      <c r="AM485" s="28"/>
      <c r="AN485" s="28"/>
      <c r="AO485" s="28"/>
      <c r="AP485" s="28"/>
      <c r="AQ485" s="28"/>
      <c r="AR485" s="28"/>
      <c r="AS485" s="28"/>
      <c r="AT485" s="28"/>
      <c r="AU485" s="28"/>
    </row>
    <row r="486">
      <c r="B486" s="28"/>
      <c r="C486" s="28"/>
      <c r="D486" s="28"/>
      <c r="E486" s="28"/>
      <c r="F486" s="28"/>
      <c r="G486" s="28"/>
      <c r="H486" s="28"/>
      <c r="S486" s="28"/>
      <c r="T486" s="28"/>
      <c r="U486" s="147"/>
      <c r="V486" s="147"/>
      <c r="W486" s="147"/>
      <c r="X486" s="147"/>
      <c r="Y486" s="147"/>
      <c r="Z486" s="147"/>
      <c r="AA486" s="134"/>
      <c r="AB486" s="148"/>
      <c r="AC486" s="28"/>
      <c r="AD486" s="148"/>
      <c r="AE486" s="148"/>
      <c r="AF486" s="148"/>
      <c r="AG486" s="148"/>
      <c r="AH486" s="28"/>
      <c r="AI486" s="28"/>
      <c r="AJ486" s="28"/>
      <c r="AK486" s="28"/>
      <c r="AL486" s="28"/>
      <c r="AM486" s="28"/>
      <c r="AN486" s="28"/>
      <c r="AO486" s="28"/>
      <c r="AP486" s="28"/>
      <c r="AQ486" s="28"/>
      <c r="AR486" s="28"/>
      <c r="AS486" s="28"/>
      <c r="AT486" s="28"/>
      <c r="AU486" s="28"/>
    </row>
    <row r="487">
      <c r="B487" s="28"/>
      <c r="C487" s="28"/>
      <c r="D487" s="28"/>
      <c r="E487" s="28"/>
      <c r="F487" s="28"/>
      <c r="G487" s="28"/>
      <c r="H487" s="28"/>
      <c r="S487" s="28"/>
      <c r="T487" s="28"/>
      <c r="U487" s="147"/>
      <c r="V487" s="147"/>
      <c r="W487" s="147"/>
      <c r="X487" s="147"/>
      <c r="Y487" s="147"/>
      <c r="Z487" s="147"/>
      <c r="AA487" s="134"/>
      <c r="AB487" s="148"/>
      <c r="AC487" s="28"/>
      <c r="AD487" s="148"/>
      <c r="AE487" s="148"/>
      <c r="AF487" s="148"/>
      <c r="AG487" s="148"/>
      <c r="AH487" s="28"/>
      <c r="AI487" s="28"/>
      <c r="AJ487" s="28"/>
      <c r="AK487" s="28"/>
      <c r="AL487" s="28"/>
      <c r="AM487" s="28"/>
      <c r="AN487" s="28"/>
      <c r="AO487" s="28"/>
      <c r="AP487" s="28"/>
      <c r="AQ487" s="28"/>
      <c r="AR487" s="28"/>
      <c r="AS487" s="28"/>
      <c r="AT487" s="28"/>
      <c r="AU487" s="28"/>
    </row>
    <row r="488">
      <c r="B488" s="28"/>
      <c r="C488" s="28"/>
      <c r="D488" s="28"/>
      <c r="E488" s="28"/>
      <c r="F488" s="28"/>
      <c r="G488" s="28"/>
      <c r="H488" s="28"/>
      <c r="S488" s="28"/>
      <c r="T488" s="28"/>
      <c r="U488" s="147"/>
      <c r="V488" s="147"/>
      <c r="W488" s="147"/>
      <c r="X488" s="147"/>
      <c r="Y488" s="147"/>
      <c r="Z488" s="147"/>
      <c r="AA488" s="134"/>
      <c r="AB488" s="148"/>
      <c r="AC488" s="28"/>
      <c r="AD488" s="148"/>
      <c r="AE488" s="148"/>
      <c r="AF488" s="148"/>
      <c r="AG488" s="148"/>
      <c r="AH488" s="28"/>
      <c r="AI488" s="28"/>
      <c r="AJ488" s="28"/>
      <c r="AK488" s="28"/>
      <c r="AL488" s="28"/>
      <c r="AM488" s="28"/>
      <c r="AN488" s="28"/>
      <c r="AO488" s="28"/>
      <c r="AP488" s="28"/>
      <c r="AQ488" s="28"/>
      <c r="AR488" s="28"/>
      <c r="AS488" s="28"/>
      <c r="AT488" s="28"/>
      <c r="AU488" s="28"/>
    </row>
    <row r="489">
      <c r="B489" s="28"/>
      <c r="C489" s="28"/>
      <c r="D489" s="28"/>
      <c r="E489" s="28"/>
      <c r="F489" s="28"/>
      <c r="G489" s="28"/>
      <c r="H489" s="28"/>
      <c r="S489" s="28"/>
      <c r="T489" s="28"/>
      <c r="U489" s="147"/>
      <c r="V489" s="147"/>
      <c r="W489" s="147"/>
      <c r="X489" s="147"/>
      <c r="Y489" s="147"/>
      <c r="Z489" s="147"/>
      <c r="AA489" s="134"/>
      <c r="AB489" s="148"/>
      <c r="AC489" s="28"/>
      <c r="AD489" s="148"/>
      <c r="AE489" s="148"/>
      <c r="AF489" s="148"/>
      <c r="AG489" s="148"/>
      <c r="AH489" s="28"/>
      <c r="AI489" s="28"/>
      <c r="AJ489" s="28"/>
      <c r="AK489" s="28"/>
      <c r="AL489" s="28"/>
      <c r="AM489" s="28"/>
      <c r="AN489" s="28"/>
      <c r="AO489" s="28"/>
      <c r="AP489" s="28"/>
      <c r="AQ489" s="28"/>
      <c r="AR489" s="28"/>
      <c r="AS489" s="28"/>
      <c r="AT489" s="28"/>
      <c r="AU489" s="28"/>
    </row>
    <row r="490">
      <c r="B490" s="28"/>
      <c r="C490" s="28"/>
      <c r="D490" s="28"/>
      <c r="E490" s="28"/>
      <c r="F490" s="28"/>
      <c r="G490" s="28"/>
      <c r="H490" s="28"/>
      <c r="S490" s="28"/>
      <c r="T490" s="28"/>
      <c r="U490" s="147"/>
      <c r="V490" s="147"/>
      <c r="W490" s="147"/>
      <c r="X490" s="147"/>
      <c r="Y490" s="147"/>
      <c r="Z490" s="147"/>
      <c r="AA490" s="134"/>
      <c r="AB490" s="148"/>
      <c r="AC490" s="28"/>
      <c r="AD490" s="148"/>
      <c r="AE490" s="148"/>
      <c r="AF490" s="148"/>
      <c r="AG490" s="148"/>
      <c r="AH490" s="28"/>
      <c r="AI490" s="28"/>
      <c r="AJ490" s="28"/>
      <c r="AK490" s="28"/>
      <c r="AL490" s="28"/>
      <c r="AM490" s="28"/>
      <c r="AN490" s="28"/>
      <c r="AO490" s="28"/>
      <c r="AP490" s="28"/>
      <c r="AQ490" s="28"/>
      <c r="AR490" s="28"/>
      <c r="AS490" s="28"/>
      <c r="AT490" s="28"/>
      <c r="AU490" s="28"/>
    </row>
    <row r="491">
      <c r="B491" s="28"/>
      <c r="C491" s="28"/>
      <c r="D491" s="28"/>
      <c r="E491" s="28"/>
      <c r="F491" s="28"/>
      <c r="G491" s="28"/>
      <c r="H491" s="28"/>
      <c r="S491" s="28"/>
      <c r="T491" s="28"/>
      <c r="U491" s="147"/>
      <c r="V491" s="147"/>
      <c r="W491" s="147"/>
      <c r="X491" s="147"/>
      <c r="Y491" s="147"/>
      <c r="Z491" s="147"/>
      <c r="AA491" s="134"/>
      <c r="AB491" s="148"/>
      <c r="AC491" s="28"/>
      <c r="AD491" s="148"/>
      <c r="AE491" s="148"/>
      <c r="AF491" s="148"/>
      <c r="AG491" s="148"/>
      <c r="AH491" s="28"/>
      <c r="AI491" s="28"/>
      <c r="AJ491" s="28"/>
      <c r="AK491" s="28"/>
      <c r="AL491" s="28"/>
      <c r="AM491" s="28"/>
      <c r="AN491" s="28"/>
      <c r="AO491" s="28"/>
      <c r="AP491" s="28"/>
      <c r="AQ491" s="28"/>
      <c r="AR491" s="28"/>
      <c r="AS491" s="28"/>
      <c r="AT491" s="28"/>
      <c r="AU491" s="28"/>
    </row>
    <row r="492">
      <c r="B492" s="28"/>
      <c r="C492" s="28"/>
      <c r="D492" s="28"/>
      <c r="E492" s="28"/>
      <c r="F492" s="28"/>
      <c r="G492" s="28"/>
      <c r="H492" s="28"/>
      <c r="S492" s="28"/>
      <c r="T492" s="28"/>
      <c r="U492" s="147"/>
      <c r="V492" s="147"/>
      <c r="W492" s="147"/>
      <c r="X492" s="147"/>
      <c r="Y492" s="147"/>
      <c r="Z492" s="147"/>
      <c r="AA492" s="134"/>
      <c r="AB492" s="148"/>
      <c r="AC492" s="28"/>
      <c r="AD492" s="148"/>
      <c r="AE492" s="148"/>
      <c r="AF492" s="148"/>
      <c r="AG492" s="148"/>
      <c r="AH492" s="28"/>
      <c r="AI492" s="28"/>
      <c r="AJ492" s="28"/>
      <c r="AK492" s="28"/>
      <c r="AL492" s="28"/>
      <c r="AM492" s="28"/>
      <c r="AN492" s="28"/>
      <c r="AO492" s="28"/>
      <c r="AP492" s="28"/>
      <c r="AQ492" s="28"/>
      <c r="AR492" s="28"/>
      <c r="AS492" s="28"/>
      <c r="AT492" s="28"/>
      <c r="AU492" s="28"/>
    </row>
    <row r="493">
      <c r="B493" s="28"/>
      <c r="C493" s="28"/>
      <c r="D493" s="28"/>
      <c r="E493" s="28"/>
      <c r="F493" s="28"/>
      <c r="G493" s="28"/>
      <c r="H493" s="28"/>
      <c r="S493" s="28"/>
      <c r="T493" s="28"/>
      <c r="U493" s="147"/>
      <c r="V493" s="147"/>
      <c r="W493" s="147"/>
      <c r="X493" s="147"/>
      <c r="Y493" s="147"/>
      <c r="Z493" s="147"/>
      <c r="AA493" s="134"/>
      <c r="AB493" s="148"/>
      <c r="AC493" s="28"/>
      <c r="AD493" s="148"/>
      <c r="AE493" s="148"/>
      <c r="AF493" s="148"/>
      <c r="AG493" s="148"/>
      <c r="AH493" s="28"/>
      <c r="AI493" s="28"/>
      <c r="AJ493" s="28"/>
      <c r="AK493" s="28"/>
      <c r="AL493" s="28"/>
      <c r="AM493" s="28"/>
      <c r="AN493" s="28"/>
      <c r="AO493" s="28"/>
      <c r="AP493" s="28"/>
      <c r="AQ493" s="28"/>
      <c r="AR493" s="28"/>
      <c r="AS493" s="28"/>
      <c r="AT493" s="28"/>
      <c r="AU493" s="28"/>
    </row>
    <row r="494">
      <c r="B494" s="28"/>
      <c r="C494" s="28"/>
      <c r="D494" s="28"/>
      <c r="E494" s="28"/>
      <c r="F494" s="28"/>
      <c r="G494" s="28"/>
      <c r="H494" s="28"/>
      <c r="S494" s="28"/>
      <c r="T494" s="28"/>
      <c r="U494" s="147"/>
      <c r="V494" s="147"/>
      <c r="W494" s="147"/>
      <c r="X494" s="147"/>
      <c r="Y494" s="147"/>
      <c r="Z494" s="147"/>
      <c r="AA494" s="134"/>
      <c r="AB494" s="148"/>
      <c r="AC494" s="28"/>
      <c r="AD494" s="148"/>
      <c r="AE494" s="148"/>
      <c r="AF494" s="148"/>
      <c r="AG494" s="148"/>
      <c r="AH494" s="28"/>
      <c r="AI494" s="28"/>
      <c r="AJ494" s="28"/>
      <c r="AK494" s="28"/>
      <c r="AL494" s="28"/>
      <c r="AM494" s="28"/>
      <c r="AN494" s="28"/>
      <c r="AO494" s="28"/>
      <c r="AP494" s="28"/>
      <c r="AQ494" s="28"/>
      <c r="AR494" s="28"/>
      <c r="AS494" s="28"/>
      <c r="AT494" s="28"/>
      <c r="AU494" s="28"/>
    </row>
    <row r="495">
      <c r="B495" s="28"/>
      <c r="C495" s="28"/>
      <c r="D495" s="28"/>
      <c r="E495" s="28"/>
      <c r="F495" s="28"/>
      <c r="G495" s="28"/>
      <c r="H495" s="28"/>
      <c r="S495" s="28"/>
      <c r="T495" s="28"/>
      <c r="U495" s="147"/>
      <c r="V495" s="147"/>
      <c r="W495" s="147"/>
      <c r="X495" s="147"/>
      <c r="Y495" s="147"/>
      <c r="Z495" s="147"/>
      <c r="AA495" s="134"/>
      <c r="AB495" s="148"/>
      <c r="AC495" s="28"/>
      <c r="AD495" s="148"/>
      <c r="AE495" s="148"/>
      <c r="AF495" s="148"/>
      <c r="AG495" s="148"/>
      <c r="AH495" s="28"/>
      <c r="AI495" s="28"/>
      <c r="AJ495" s="28"/>
      <c r="AK495" s="28"/>
      <c r="AL495" s="28"/>
      <c r="AM495" s="28"/>
      <c r="AN495" s="28"/>
      <c r="AO495" s="28"/>
      <c r="AP495" s="28"/>
      <c r="AQ495" s="28"/>
      <c r="AR495" s="28"/>
      <c r="AS495" s="28"/>
      <c r="AT495" s="28"/>
      <c r="AU495" s="28"/>
    </row>
    <row r="496">
      <c r="B496" s="28"/>
      <c r="C496" s="28"/>
      <c r="D496" s="28"/>
      <c r="E496" s="28"/>
      <c r="F496" s="28"/>
      <c r="G496" s="28"/>
      <c r="H496" s="28"/>
      <c r="S496" s="28"/>
      <c r="T496" s="28"/>
      <c r="U496" s="147"/>
      <c r="V496" s="147"/>
      <c r="W496" s="147"/>
      <c r="X496" s="147"/>
      <c r="Y496" s="147"/>
      <c r="Z496" s="147"/>
      <c r="AA496" s="134"/>
      <c r="AB496" s="148"/>
      <c r="AC496" s="28"/>
      <c r="AD496" s="148"/>
      <c r="AE496" s="148"/>
      <c r="AF496" s="148"/>
      <c r="AG496" s="148"/>
      <c r="AH496" s="28"/>
      <c r="AI496" s="28"/>
      <c r="AJ496" s="28"/>
      <c r="AK496" s="28"/>
      <c r="AL496" s="28"/>
      <c r="AM496" s="28"/>
      <c r="AN496" s="28"/>
      <c r="AO496" s="28"/>
      <c r="AP496" s="28"/>
      <c r="AQ496" s="28"/>
      <c r="AR496" s="28"/>
      <c r="AS496" s="28"/>
      <c r="AT496" s="28"/>
      <c r="AU496" s="28"/>
    </row>
    <row r="497">
      <c r="B497" s="28"/>
      <c r="C497" s="28"/>
      <c r="D497" s="28"/>
      <c r="E497" s="28"/>
      <c r="F497" s="28"/>
      <c r="G497" s="28"/>
      <c r="H497" s="28"/>
      <c r="S497" s="28"/>
      <c r="T497" s="28"/>
      <c r="U497" s="147"/>
      <c r="V497" s="147"/>
      <c r="W497" s="147"/>
      <c r="X497" s="147"/>
      <c r="Y497" s="147"/>
      <c r="Z497" s="147"/>
      <c r="AA497" s="134"/>
      <c r="AB497" s="148"/>
      <c r="AC497" s="28"/>
      <c r="AD497" s="148"/>
      <c r="AE497" s="148"/>
      <c r="AF497" s="148"/>
      <c r="AG497" s="148"/>
      <c r="AH497" s="28"/>
      <c r="AI497" s="28"/>
      <c r="AJ497" s="28"/>
      <c r="AK497" s="28"/>
      <c r="AL497" s="28"/>
      <c r="AM497" s="28"/>
      <c r="AN497" s="28"/>
      <c r="AO497" s="28"/>
      <c r="AP497" s="28"/>
      <c r="AQ497" s="28"/>
      <c r="AR497" s="28"/>
      <c r="AS497" s="28"/>
      <c r="AT497" s="28"/>
      <c r="AU497" s="28"/>
    </row>
    <row r="498">
      <c r="B498" s="28"/>
      <c r="C498" s="28"/>
      <c r="D498" s="28"/>
      <c r="E498" s="28"/>
      <c r="F498" s="28"/>
      <c r="G498" s="28"/>
      <c r="H498" s="28"/>
      <c r="S498" s="28"/>
      <c r="T498" s="28"/>
      <c r="U498" s="147"/>
      <c r="V498" s="147"/>
      <c r="W498" s="147"/>
      <c r="X498" s="147"/>
      <c r="Y498" s="147"/>
      <c r="Z498" s="147"/>
      <c r="AA498" s="134"/>
      <c r="AB498" s="148"/>
      <c r="AC498" s="28"/>
      <c r="AD498" s="148"/>
      <c r="AE498" s="148"/>
      <c r="AF498" s="148"/>
      <c r="AG498" s="148"/>
      <c r="AH498" s="28"/>
      <c r="AI498" s="28"/>
      <c r="AJ498" s="28"/>
      <c r="AK498" s="28"/>
      <c r="AL498" s="28"/>
      <c r="AM498" s="28"/>
      <c r="AN498" s="28"/>
      <c r="AO498" s="28"/>
      <c r="AP498" s="28"/>
      <c r="AQ498" s="28"/>
      <c r="AR498" s="28"/>
      <c r="AS498" s="28"/>
      <c r="AT498" s="28"/>
      <c r="AU498" s="28"/>
    </row>
    <row r="499">
      <c r="B499" s="28"/>
      <c r="C499" s="28"/>
      <c r="D499" s="28"/>
      <c r="E499" s="28"/>
      <c r="F499" s="28"/>
      <c r="G499" s="28"/>
      <c r="H499" s="28"/>
      <c r="S499" s="28"/>
      <c r="T499" s="28"/>
      <c r="U499" s="147"/>
      <c r="V499" s="147"/>
      <c r="W499" s="147"/>
      <c r="X499" s="147"/>
      <c r="Y499" s="147"/>
      <c r="Z499" s="147"/>
      <c r="AA499" s="134"/>
      <c r="AB499" s="148"/>
      <c r="AC499" s="28"/>
      <c r="AD499" s="148"/>
      <c r="AE499" s="148"/>
      <c r="AF499" s="148"/>
      <c r="AG499" s="148"/>
      <c r="AH499" s="28"/>
      <c r="AI499" s="28"/>
      <c r="AJ499" s="28"/>
      <c r="AK499" s="28"/>
      <c r="AL499" s="28"/>
      <c r="AM499" s="28"/>
      <c r="AN499" s="28"/>
      <c r="AO499" s="28"/>
      <c r="AP499" s="28"/>
      <c r="AQ499" s="28"/>
      <c r="AR499" s="28"/>
      <c r="AS499" s="28"/>
      <c r="AT499" s="28"/>
      <c r="AU499" s="28"/>
    </row>
    <row r="500">
      <c r="B500" s="28"/>
      <c r="C500" s="28"/>
      <c r="D500" s="28"/>
      <c r="E500" s="28"/>
      <c r="F500" s="28"/>
      <c r="G500" s="28"/>
      <c r="H500" s="28"/>
      <c r="S500" s="28"/>
      <c r="T500" s="28"/>
      <c r="U500" s="147"/>
      <c r="V500" s="147"/>
      <c r="W500" s="147"/>
      <c r="X500" s="147"/>
      <c r="Y500" s="147"/>
      <c r="Z500" s="147"/>
      <c r="AA500" s="134"/>
      <c r="AB500" s="148"/>
      <c r="AC500" s="28"/>
      <c r="AD500" s="148"/>
      <c r="AE500" s="148"/>
      <c r="AF500" s="148"/>
      <c r="AG500" s="148"/>
      <c r="AH500" s="28"/>
      <c r="AI500" s="28"/>
      <c r="AJ500" s="28"/>
      <c r="AK500" s="28"/>
      <c r="AL500" s="28"/>
      <c r="AM500" s="28"/>
      <c r="AN500" s="28"/>
      <c r="AO500" s="28"/>
      <c r="AP500" s="28"/>
      <c r="AQ500" s="28"/>
      <c r="AR500" s="28"/>
      <c r="AS500" s="28"/>
      <c r="AT500" s="28"/>
      <c r="AU500" s="28"/>
    </row>
    <row r="501">
      <c r="B501" s="28"/>
      <c r="C501" s="28"/>
      <c r="D501" s="28"/>
      <c r="E501" s="28"/>
      <c r="F501" s="28"/>
      <c r="G501" s="28"/>
      <c r="H501" s="28"/>
      <c r="S501" s="28"/>
      <c r="T501" s="28"/>
      <c r="U501" s="147"/>
      <c r="V501" s="147"/>
      <c r="W501" s="147"/>
      <c r="X501" s="147"/>
      <c r="Y501" s="147"/>
      <c r="Z501" s="147"/>
      <c r="AA501" s="134"/>
      <c r="AB501" s="148"/>
      <c r="AC501" s="28"/>
      <c r="AD501" s="148"/>
      <c r="AE501" s="148"/>
      <c r="AF501" s="148"/>
      <c r="AG501" s="148"/>
      <c r="AH501" s="28"/>
      <c r="AI501" s="28"/>
      <c r="AJ501" s="28"/>
      <c r="AK501" s="28"/>
      <c r="AL501" s="28"/>
      <c r="AM501" s="28"/>
      <c r="AN501" s="28"/>
      <c r="AO501" s="28"/>
      <c r="AP501" s="28"/>
      <c r="AQ501" s="28"/>
      <c r="AR501" s="28"/>
      <c r="AS501" s="28"/>
      <c r="AT501" s="28"/>
      <c r="AU501" s="28"/>
    </row>
    <row r="502">
      <c r="B502" s="28"/>
      <c r="C502" s="28"/>
      <c r="D502" s="28"/>
      <c r="E502" s="28"/>
      <c r="F502" s="28"/>
      <c r="G502" s="28"/>
      <c r="H502" s="28"/>
      <c r="S502" s="28"/>
      <c r="T502" s="28"/>
      <c r="U502" s="147"/>
      <c r="V502" s="147"/>
      <c r="W502" s="147"/>
      <c r="X502" s="147"/>
      <c r="Y502" s="147"/>
      <c r="Z502" s="147"/>
      <c r="AA502" s="134"/>
      <c r="AB502" s="148"/>
      <c r="AC502" s="28"/>
      <c r="AD502" s="148"/>
      <c r="AE502" s="148"/>
      <c r="AF502" s="148"/>
      <c r="AG502" s="148"/>
      <c r="AH502" s="28"/>
      <c r="AI502" s="28"/>
      <c r="AJ502" s="28"/>
      <c r="AK502" s="28"/>
      <c r="AL502" s="28"/>
      <c r="AM502" s="28"/>
      <c r="AN502" s="28"/>
      <c r="AO502" s="28"/>
      <c r="AP502" s="28"/>
      <c r="AQ502" s="28"/>
      <c r="AR502" s="28"/>
      <c r="AS502" s="28"/>
      <c r="AT502" s="28"/>
      <c r="AU502" s="28"/>
    </row>
    <row r="503">
      <c r="B503" s="28"/>
      <c r="C503" s="28"/>
      <c r="D503" s="28"/>
      <c r="E503" s="28"/>
      <c r="F503" s="28"/>
      <c r="G503" s="28"/>
      <c r="H503" s="28"/>
      <c r="S503" s="28"/>
      <c r="T503" s="28"/>
      <c r="U503" s="147"/>
      <c r="V503" s="147"/>
      <c r="W503" s="147"/>
      <c r="X503" s="147"/>
      <c r="Y503" s="147"/>
      <c r="Z503" s="147"/>
      <c r="AA503" s="134"/>
      <c r="AB503" s="148"/>
      <c r="AC503" s="28"/>
      <c r="AD503" s="148"/>
      <c r="AE503" s="148"/>
      <c r="AF503" s="148"/>
      <c r="AG503" s="148"/>
      <c r="AH503" s="28"/>
      <c r="AI503" s="28"/>
      <c r="AJ503" s="28"/>
      <c r="AK503" s="28"/>
      <c r="AL503" s="28"/>
      <c r="AM503" s="28"/>
      <c r="AN503" s="28"/>
      <c r="AO503" s="28"/>
      <c r="AP503" s="28"/>
      <c r="AQ503" s="28"/>
      <c r="AR503" s="28"/>
      <c r="AS503" s="28"/>
      <c r="AT503" s="28"/>
      <c r="AU503" s="28"/>
    </row>
    <row r="504">
      <c r="B504" s="28"/>
      <c r="C504" s="28"/>
      <c r="D504" s="28"/>
      <c r="E504" s="28"/>
      <c r="F504" s="28"/>
      <c r="G504" s="28"/>
      <c r="H504" s="28"/>
      <c r="S504" s="28"/>
      <c r="T504" s="28"/>
      <c r="U504" s="147"/>
      <c r="V504" s="147"/>
      <c r="W504" s="147"/>
      <c r="X504" s="147"/>
      <c r="Y504" s="147"/>
      <c r="Z504" s="147"/>
      <c r="AA504" s="134"/>
      <c r="AB504" s="148"/>
      <c r="AC504" s="28"/>
      <c r="AD504" s="148"/>
      <c r="AE504" s="148"/>
      <c r="AF504" s="148"/>
      <c r="AG504" s="148"/>
      <c r="AH504" s="28"/>
      <c r="AI504" s="28"/>
      <c r="AJ504" s="28"/>
      <c r="AK504" s="28"/>
      <c r="AL504" s="28"/>
      <c r="AM504" s="28"/>
      <c r="AN504" s="28"/>
      <c r="AO504" s="28"/>
      <c r="AP504" s="28"/>
      <c r="AQ504" s="28"/>
      <c r="AR504" s="28"/>
      <c r="AS504" s="28"/>
      <c r="AT504" s="28"/>
      <c r="AU504" s="28"/>
    </row>
    <row r="505">
      <c r="B505" s="28"/>
      <c r="C505" s="28"/>
      <c r="D505" s="28"/>
      <c r="E505" s="28"/>
      <c r="F505" s="28"/>
      <c r="G505" s="28"/>
      <c r="H505" s="28"/>
      <c r="S505" s="28"/>
      <c r="T505" s="28"/>
      <c r="U505" s="147"/>
      <c r="V505" s="147"/>
      <c r="W505" s="147"/>
      <c r="X505" s="147"/>
      <c r="Y505" s="147"/>
      <c r="Z505" s="147"/>
      <c r="AA505" s="134"/>
      <c r="AB505" s="148"/>
      <c r="AC505" s="28"/>
      <c r="AD505" s="148"/>
      <c r="AE505" s="148"/>
      <c r="AF505" s="148"/>
      <c r="AG505" s="148"/>
      <c r="AH505" s="28"/>
      <c r="AI505" s="28"/>
      <c r="AJ505" s="28"/>
      <c r="AK505" s="28"/>
      <c r="AL505" s="28"/>
      <c r="AM505" s="28"/>
      <c r="AN505" s="28"/>
      <c r="AO505" s="28"/>
      <c r="AP505" s="28"/>
      <c r="AQ505" s="28"/>
      <c r="AR505" s="28"/>
      <c r="AS505" s="28"/>
      <c r="AT505" s="28"/>
      <c r="AU505" s="28"/>
    </row>
    <row r="506">
      <c r="B506" s="28"/>
      <c r="C506" s="28"/>
      <c r="D506" s="28"/>
      <c r="E506" s="28"/>
      <c r="F506" s="28"/>
      <c r="G506" s="28"/>
      <c r="H506" s="28"/>
      <c r="S506" s="28"/>
      <c r="T506" s="28"/>
      <c r="U506" s="147"/>
      <c r="V506" s="147"/>
      <c r="W506" s="147"/>
      <c r="X506" s="147"/>
      <c r="Y506" s="147"/>
      <c r="Z506" s="147"/>
      <c r="AA506" s="134"/>
      <c r="AB506" s="148"/>
      <c r="AC506" s="28"/>
      <c r="AD506" s="148"/>
      <c r="AE506" s="148"/>
      <c r="AF506" s="148"/>
      <c r="AG506" s="148"/>
      <c r="AH506" s="28"/>
      <c r="AI506" s="28"/>
      <c r="AJ506" s="28"/>
      <c r="AK506" s="28"/>
      <c r="AL506" s="28"/>
      <c r="AM506" s="28"/>
      <c r="AN506" s="28"/>
      <c r="AO506" s="28"/>
      <c r="AP506" s="28"/>
      <c r="AQ506" s="28"/>
      <c r="AR506" s="28"/>
      <c r="AS506" s="28"/>
      <c r="AT506" s="28"/>
      <c r="AU506" s="28"/>
    </row>
    <row r="507">
      <c r="B507" s="28"/>
      <c r="C507" s="28"/>
      <c r="D507" s="28"/>
      <c r="E507" s="28"/>
      <c r="F507" s="28"/>
      <c r="G507" s="28"/>
      <c r="H507" s="28"/>
      <c r="S507" s="28"/>
      <c r="T507" s="28"/>
      <c r="U507" s="147"/>
      <c r="V507" s="147"/>
      <c r="W507" s="147"/>
      <c r="X507" s="147"/>
      <c r="Y507" s="147"/>
      <c r="Z507" s="147"/>
      <c r="AA507" s="134"/>
      <c r="AB507" s="148"/>
      <c r="AC507" s="28"/>
      <c r="AD507" s="148"/>
      <c r="AE507" s="148"/>
      <c r="AF507" s="148"/>
      <c r="AG507" s="148"/>
      <c r="AH507" s="28"/>
      <c r="AI507" s="28"/>
      <c r="AJ507" s="28"/>
      <c r="AK507" s="28"/>
      <c r="AL507" s="28"/>
      <c r="AM507" s="28"/>
      <c r="AN507" s="28"/>
      <c r="AO507" s="28"/>
      <c r="AP507" s="28"/>
      <c r="AQ507" s="28"/>
      <c r="AR507" s="28"/>
      <c r="AS507" s="28"/>
      <c r="AT507" s="28"/>
      <c r="AU507" s="28"/>
    </row>
    <row r="508">
      <c r="B508" s="28"/>
      <c r="C508" s="28"/>
      <c r="D508" s="28"/>
      <c r="E508" s="28"/>
      <c r="F508" s="28"/>
      <c r="G508" s="28"/>
      <c r="H508" s="28"/>
      <c r="S508" s="28"/>
      <c r="T508" s="28"/>
      <c r="U508" s="147"/>
      <c r="V508" s="147"/>
      <c r="W508" s="147"/>
      <c r="X508" s="147"/>
      <c r="Y508" s="147"/>
      <c r="Z508" s="147"/>
      <c r="AA508" s="134"/>
      <c r="AB508" s="148"/>
      <c r="AC508" s="28"/>
      <c r="AD508" s="148"/>
      <c r="AE508" s="148"/>
      <c r="AF508" s="148"/>
      <c r="AG508" s="148"/>
      <c r="AH508" s="28"/>
      <c r="AI508" s="28"/>
      <c r="AJ508" s="28"/>
      <c r="AK508" s="28"/>
      <c r="AL508" s="28"/>
      <c r="AM508" s="28"/>
      <c r="AN508" s="28"/>
      <c r="AO508" s="28"/>
      <c r="AP508" s="28"/>
      <c r="AQ508" s="28"/>
      <c r="AR508" s="28"/>
      <c r="AS508" s="28"/>
      <c r="AT508" s="28"/>
      <c r="AU508" s="28"/>
    </row>
    <row r="509">
      <c r="B509" s="28"/>
      <c r="C509" s="28"/>
      <c r="D509" s="28"/>
      <c r="E509" s="28"/>
      <c r="F509" s="28"/>
      <c r="G509" s="28"/>
      <c r="H509" s="28"/>
      <c r="S509" s="28"/>
      <c r="T509" s="28"/>
      <c r="U509" s="147"/>
      <c r="V509" s="147"/>
      <c r="W509" s="147"/>
      <c r="X509" s="147"/>
      <c r="Y509" s="147"/>
      <c r="Z509" s="147"/>
      <c r="AA509" s="134"/>
      <c r="AB509" s="148"/>
      <c r="AC509" s="28"/>
      <c r="AD509" s="148"/>
      <c r="AE509" s="148"/>
      <c r="AF509" s="148"/>
      <c r="AG509" s="148"/>
      <c r="AH509" s="28"/>
      <c r="AI509" s="28"/>
      <c r="AJ509" s="28"/>
      <c r="AK509" s="28"/>
      <c r="AL509" s="28"/>
      <c r="AM509" s="28"/>
      <c r="AN509" s="28"/>
      <c r="AO509" s="28"/>
      <c r="AP509" s="28"/>
      <c r="AQ509" s="28"/>
      <c r="AR509" s="28"/>
      <c r="AS509" s="28"/>
      <c r="AT509" s="28"/>
      <c r="AU509" s="28"/>
    </row>
    <row r="510">
      <c r="B510" s="28"/>
      <c r="C510" s="28"/>
      <c r="D510" s="28"/>
      <c r="E510" s="28"/>
      <c r="F510" s="28"/>
      <c r="G510" s="28"/>
      <c r="H510" s="28"/>
      <c r="S510" s="28"/>
      <c r="T510" s="28"/>
      <c r="U510" s="147"/>
      <c r="V510" s="147"/>
      <c r="W510" s="147"/>
      <c r="X510" s="147"/>
      <c r="Y510" s="147"/>
      <c r="Z510" s="147"/>
      <c r="AA510" s="134"/>
      <c r="AB510" s="148"/>
      <c r="AC510" s="28"/>
      <c r="AD510" s="148"/>
      <c r="AE510" s="148"/>
      <c r="AF510" s="148"/>
      <c r="AG510" s="148"/>
      <c r="AH510" s="28"/>
      <c r="AI510" s="28"/>
      <c r="AJ510" s="28"/>
      <c r="AK510" s="28"/>
      <c r="AL510" s="28"/>
      <c r="AM510" s="28"/>
      <c r="AN510" s="28"/>
      <c r="AO510" s="28"/>
      <c r="AP510" s="28"/>
      <c r="AQ510" s="28"/>
      <c r="AR510" s="28"/>
      <c r="AS510" s="28"/>
      <c r="AT510" s="28"/>
      <c r="AU510" s="28"/>
    </row>
    <row r="511">
      <c r="B511" s="28"/>
      <c r="C511" s="28"/>
      <c r="D511" s="28"/>
      <c r="E511" s="28"/>
      <c r="F511" s="28"/>
      <c r="G511" s="28"/>
      <c r="H511" s="28"/>
      <c r="S511" s="28"/>
      <c r="T511" s="28"/>
      <c r="U511" s="147"/>
      <c r="V511" s="147"/>
      <c r="W511" s="147"/>
      <c r="X511" s="147"/>
      <c r="Y511" s="147"/>
      <c r="Z511" s="147"/>
      <c r="AA511" s="134"/>
      <c r="AB511" s="148"/>
      <c r="AC511" s="28"/>
      <c r="AD511" s="148"/>
      <c r="AE511" s="148"/>
      <c r="AF511" s="148"/>
      <c r="AG511" s="148"/>
      <c r="AH511" s="28"/>
      <c r="AI511" s="28"/>
      <c r="AJ511" s="28"/>
      <c r="AK511" s="28"/>
      <c r="AL511" s="28"/>
      <c r="AM511" s="28"/>
      <c r="AN511" s="28"/>
      <c r="AO511" s="28"/>
      <c r="AP511" s="28"/>
      <c r="AQ511" s="28"/>
      <c r="AR511" s="28"/>
      <c r="AS511" s="28"/>
      <c r="AT511" s="28"/>
      <c r="AU511" s="28"/>
    </row>
    <row r="512">
      <c r="B512" s="28"/>
      <c r="C512" s="28"/>
      <c r="D512" s="28"/>
      <c r="E512" s="28"/>
      <c r="F512" s="28"/>
      <c r="G512" s="28"/>
      <c r="H512" s="28"/>
      <c r="S512" s="28"/>
      <c r="T512" s="28"/>
      <c r="U512" s="147"/>
      <c r="V512" s="147"/>
      <c r="W512" s="147"/>
      <c r="X512" s="147"/>
      <c r="Y512" s="147"/>
      <c r="Z512" s="147"/>
      <c r="AA512" s="134"/>
      <c r="AB512" s="148"/>
      <c r="AC512" s="28"/>
      <c r="AD512" s="148"/>
      <c r="AE512" s="148"/>
      <c r="AF512" s="148"/>
      <c r="AG512" s="148"/>
      <c r="AH512" s="28"/>
      <c r="AI512" s="28"/>
      <c r="AJ512" s="28"/>
      <c r="AK512" s="28"/>
      <c r="AL512" s="28"/>
      <c r="AM512" s="28"/>
      <c r="AN512" s="28"/>
      <c r="AO512" s="28"/>
      <c r="AP512" s="28"/>
      <c r="AQ512" s="28"/>
      <c r="AR512" s="28"/>
      <c r="AS512" s="28"/>
      <c r="AT512" s="28"/>
      <c r="AU512" s="28"/>
    </row>
    <row r="513">
      <c r="B513" s="28"/>
      <c r="C513" s="28"/>
      <c r="D513" s="28"/>
      <c r="E513" s="28"/>
      <c r="F513" s="28"/>
      <c r="G513" s="28"/>
      <c r="H513" s="28"/>
      <c r="S513" s="28"/>
      <c r="T513" s="28"/>
      <c r="U513" s="147"/>
      <c r="V513" s="147"/>
      <c r="W513" s="147"/>
      <c r="X513" s="147"/>
      <c r="Y513" s="147"/>
      <c r="Z513" s="147"/>
      <c r="AA513" s="134"/>
      <c r="AB513" s="148"/>
      <c r="AC513" s="28"/>
      <c r="AD513" s="148"/>
      <c r="AE513" s="148"/>
      <c r="AF513" s="148"/>
      <c r="AG513" s="148"/>
      <c r="AH513" s="28"/>
      <c r="AI513" s="28"/>
      <c r="AJ513" s="28"/>
      <c r="AK513" s="28"/>
      <c r="AL513" s="28"/>
      <c r="AM513" s="28"/>
      <c r="AN513" s="28"/>
      <c r="AO513" s="28"/>
      <c r="AP513" s="28"/>
      <c r="AQ513" s="28"/>
      <c r="AR513" s="28"/>
      <c r="AS513" s="28"/>
      <c r="AT513" s="28"/>
      <c r="AU513" s="28"/>
    </row>
    <row r="514">
      <c r="B514" s="28"/>
      <c r="C514" s="28"/>
      <c r="D514" s="28"/>
      <c r="E514" s="28"/>
      <c r="F514" s="28"/>
      <c r="G514" s="28"/>
      <c r="H514" s="28"/>
      <c r="S514" s="28"/>
      <c r="T514" s="28"/>
      <c r="U514" s="147"/>
      <c r="V514" s="147"/>
      <c r="W514" s="147"/>
      <c r="X514" s="147"/>
      <c r="Y514" s="147"/>
      <c r="Z514" s="147"/>
      <c r="AA514" s="134"/>
      <c r="AB514" s="148"/>
      <c r="AC514" s="28"/>
      <c r="AD514" s="148"/>
      <c r="AE514" s="148"/>
      <c r="AF514" s="148"/>
      <c r="AG514" s="148"/>
      <c r="AH514" s="28"/>
      <c r="AI514" s="28"/>
      <c r="AJ514" s="28"/>
      <c r="AK514" s="28"/>
      <c r="AL514" s="28"/>
      <c r="AM514" s="28"/>
      <c r="AN514" s="28"/>
      <c r="AO514" s="28"/>
      <c r="AP514" s="28"/>
      <c r="AQ514" s="28"/>
      <c r="AR514" s="28"/>
      <c r="AS514" s="28"/>
      <c r="AT514" s="28"/>
      <c r="AU514" s="28"/>
    </row>
    <row r="515">
      <c r="B515" s="28"/>
      <c r="C515" s="28"/>
      <c r="D515" s="28"/>
      <c r="E515" s="28"/>
      <c r="F515" s="28"/>
      <c r="G515" s="28"/>
      <c r="H515" s="28"/>
      <c r="S515" s="28"/>
      <c r="T515" s="28"/>
      <c r="U515" s="147"/>
      <c r="V515" s="147"/>
      <c r="W515" s="147"/>
      <c r="X515" s="147"/>
      <c r="Y515" s="147"/>
      <c r="Z515" s="147"/>
      <c r="AA515" s="134"/>
      <c r="AB515" s="148"/>
      <c r="AC515" s="28"/>
      <c r="AD515" s="148"/>
      <c r="AE515" s="148"/>
      <c r="AF515" s="148"/>
      <c r="AG515" s="148"/>
      <c r="AH515" s="28"/>
      <c r="AI515" s="28"/>
      <c r="AJ515" s="28"/>
      <c r="AK515" s="28"/>
      <c r="AL515" s="28"/>
      <c r="AM515" s="28"/>
      <c r="AN515" s="28"/>
      <c r="AO515" s="28"/>
      <c r="AP515" s="28"/>
      <c r="AQ515" s="28"/>
      <c r="AR515" s="28"/>
      <c r="AS515" s="28"/>
      <c r="AT515" s="28"/>
      <c r="AU515" s="28"/>
    </row>
    <row r="516">
      <c r="B516" s="28"/>
      <c r="C516" s="28"/>
      <c r="D516" s="28"/>
      <c r="E516" s="28"/>
      <c r="F516" s="28"/>
      <c r="G516" s="28"/>
      <c r="H516" s="28"/>
      <c r="S516" s="28"/>
      <c r="T516" s="28"/>
      <c r="U516" s="147"/>
      <c r="V516" s="147"/>
      <c r="W516" s="147"/>
      <c r="X516" s="147"/>
      <c r="Y516" s="147"/>
      <c r="Z516" s="147"/>
      <c r="AA516" s="134"/>
      <c r="AB516" s="148"/>
      <c r="AC516" s="28"/>
      <c r="AD516" s="148"/>
      <c r="AE516" s="148"/>
      <c r="AF516" s="148"/>
      <c r="AG516" s="148"/>
      <c r="AH516" s="28"/>
      <c r="AI516" s="28"/>
      <c r="AJ516" s="28"/>
      <c r="AK516" s="28"/>
      <c r="AL516" s="28"/>
      <c r="AM516" s="28"/>
      <c r="AN516" s="28"/>
      <c r="AO516" s="28"/>
      <c r="AP516" s="28"/>
      <c r="AQ516" s="28"/>
      <c r="AR516" s="28"/>
      <c r="AS516" s="28"/>
      <c r="AT516" s="28"/>
      <c r="AU516" s="28"/>
    </row>
    <row r="517">
      <c r="B517" s="28"/>
      <c r="C517" s="28"/>
      <c r="D517" s="28"/>
      <c r="E517" s="28"/>
      <c r="F517" s="28"/>
      <c r="G517" s="28"/>
      <c r="H517" s="28"/>
      <c r="S517" s="28"/>
      <c r="T517" s="28"/>
      <c r="U517" s="147"/>
      <c r="V517" s="147"/>
      <c r="W517" s="147"/>
      <c r="X517" s="147"/>
      <c r="Y517" s="147"/>
      <c r="Z517" s="147"/>
      <c r="AA517" s="134"/>
      <c r="AB517" s="148"/>
      <c r="AC517" s="28"/>
      <c r="AD517" s="148"/>
      <c r="AE517" s="148"/>
      <c r="AF517" s="148"/>
      <c r="AG517" s="148"/>
      <c r="AH517" s="28"/>
      <c r="AI517" s="28"/>
      <c r="AJ517" s="28"/>
      <c r="AK517" s="28"/>
      <c r="AL517" s="28"/>
      <c r="AM517" s="28"/>
      <c r="AN517" s="28"/>
      <c r="AO517" s="28"/>
      <c r="AP517" s="28"/>
      <c r="AQ517" s="28"/>
      <c r="AR517" s="28"/>
      <c r="AS517" s="28"/>
      <c r="AT517" s="28"/>
      <c r="AU517" s="28"/>
    </row>
    <row r="518">
      <c r="B518" s="28"/>
      <c r="C518" s="28"/>
      <c r="D518" s="28"/>
      <c r="E518" s="28"/>
      <c r="F518" s="28"/>
      <c r="G518" s="28"/>
      <c r="H518" s="28"/>
      <c r="S518" s="28"/>
      <c r="T518" s="28"/>
      <c r="U518" s="147"/>
      <c r="V518" s="147"/>
      <c r="W518" s="147"/>
      <c r="X518" s="147"/>
      <c r="Y518" s="147"/>
      <c r="Z518" s="147"/>
      <c r="AA518" s="134"/>
      <c r="AB518" s="148"/>
      <c r="AC518" s="28"/>
      <c r="AD518" s="148"/>
      <c r="AE518" s="148"/>
      <c r="AF518" s="148"/>
      <c r="AG518" s="148"/>
      <c r="AH518" s="28"/>
      <c r="AI518" s="28"/>
      <c r="AJ518" s="28"/>
      <c r="AK518" s="28"/>
      <c r="AL518" s="28"/>
      <c r="AM518" s="28"/>
      <c r="AN518" s="28"/>
      <c r="AO518" s="28"/>
      <c r="AP518" s="28"/>
      <c r="AQ518" s="28"/>
      <c r="AR518" s="28"/>
      <c r="AS518" s="28"/>
      <c r="AT518" s="28"/>
      <c r="AU518" s="28"/>
    </row>
    <row r="519">
      <c r="B519" s="28"/>
      <c r="C519" s="28"/>
      <c r="D519" s="28"/>
      <c r="E519" s="28"/>
      <c r="F519" s="28"/>
      <c r="G519" s="28"/>
      <c r="H519" s="28"/>
      <c r="S519" s="28"/>
      <c r="T519" s="28"/>
      <c r="U519" s="147"/>
      <c r="V519" s="147"/>
      <c r="W519" s="147"/>
      <c r="X519" s="147"/>
      <c r="Y519" s="147"/>
      <c r="Z519" s="147"/>
      <c r="AA519" s="134"/>
      <c r="AB519" s="148"/>
      <c r="AC519" s="28"/>
      <c r="AD519" s="148"/>
      <c r="AE519" s="148"/>
      <c r="AF519" s="148"/>
      <c r="AG519" s="148"/>
      <c r="AH519" s="28"/>
      <c r="AI519" s="28"/>
      <c r="AJ519" s="28"/>
      <c r="AK519" s="28"/>
      <c r="AL519" s="28"/>
      <c r="AM519" s="28"/>
      <c r="AN519" s="28"/>
      <c r="AO519" s="28"/>
      <c r="AP519" s="28"/>
      <c r="AQ519" s="28"/>
      <c r="AR519" s="28"/>
      <c r="AS519" s="28"/>
      <c r="AT519" s="28"/>
      <c r="AU519" s="28"/>
    </row>
    <row r="520">
      <c r="B520" s="28"/>
      <c r="C520" s="28"/>
      <c r="D520" s="28"/>
      <c r="E520" s="28"/>
      <c r="F520" s="28"/>
      <c r="G520" s="28"/>
      <c r="H520" s="28"/>
      <c r="S520" s="28"/>
      <c r="T520" s="28"/>
      <c r="U520" s="147"/>
      <c r="V520" s="147"/>
      <c r="W520" s="147"/>
      <c r="X520" s="147"/>
      <c r="Y520" s="147"/>
      <c r="Z520" s="147"/>
      <c r="AA520" s="134"/>
      <c r="AB520" s="148"/>
      <c r="AC520" s="28"/>
      <c r="AD520" s="148"/>
      <c r="AE520" s="148"/>
      <c r="AF520" s="148"/>
      <c r="AG520" s="148"/>
      <c r="AH520" s="28"/>
      <c r="AI520" s="28"/>
      <c r="AJ520" s="28"/>
      <c r="AK520" s="28"/>
      <c r="AL520" s="28"/>
      <c r="AM520" s="28"/>
      <c r="AN520" s="28"/>
      <c r="AO520" s="28"/>
      <c r="AP520" s="28"/>
      <c r="AQ520" s="28"/>
      <c r="AR520" s="28"/>
      <c r="AS520" s="28"/>
      <c r="AT520" s="28"/>
      <c r="AU520" s="28"/>
    </row>
    <row r="521">
      <c r="B521" s="28"/>
      <c r="C521" s="28"/>
      <c r="D521" s="28"/>
      <c r="E521" s="28"/>
      <c r="F521" s="28"/>
      <c r="G521" s="28"/>
      <c r="H521" s="28"/>
      <c r="S521" s="28"/>
      <c r="T521" s="28"/>
      <c r="U521" s="147"/>
      <c r="V521" s="147"/>
      <c r="W521" s="147"/>
      <c r="X521" s="147"/>
      <c r="Y521" s="147"/>
      <c r="Z521" s="147"/>
      <c r="AA521" s="134"/>
      <c r="AB521" s="148"/>
      <c r="AC521" s="28"/>
      <c r="AD521" s="148"/>
      <c r="AE521" s="148"/>
      <c r="AF521" s="148"/>
      <c r="AG521" s="148"/>
      <c r="AH521" s="28"/>
      <c r="AI521" s="28"/>
      <c r="AJ521" s="28"/>
      <c r="AK521" s="28"/>
      <c r="AL521" s="28"/>
      <c r="AM521" s="28"/>
      <c r="AN521" s="28"/>
      <c r="AO521" s="28"/>
      <c r="AP521" s="28"/>
      <c r="AQ521" s="28"/>
      <c r="AR521" s="28"/>
      <c r="AS521" s="28"/>
      <c r="AT521" s="28"/>
      <c r="AU521" s="28"/>
    </row>
    <row r="522">
      <c r="B522" s="28"/>
      <c r="C522" s="28"/>
      <c r="D522" s="28"/>
      <c r="E522" s="28"/>
      <c r="F522" s="28"/>
      <c r="G522" s="28"/>
      <c r="H522" s="28"/>
      <c r="S522" s="28"/>
      <c r="T522" s="28"/>
      <c r="U522" s="147"/>
      <c r="V522" s="147"/>
      <c r="W522" s="147"/>
      <c r="X522" s="147"/>
      <c r="Y522" s="147"/>
      <c r="Z522" s="147"/>
      <c r="AA522" s="134"/>
      <c r="AB522" s="148"/>
      <c r="AC522" s="28"/>
      <c r="AD522" s="148"/>
      <c r="AE522" s="148"/>
      <c r="AF522" s="148"/>
      <c r="AG522" s="148"/>
      <c r="AH522" s="28"/>
      <c r="AI522" s="28"/>
      <c r="AJ522" s="28"/>
      <c r="AK522" s="28"/>
      <c r="AL522" s="28"/>
      <c r="AM522" s="28"/>
      <c r="AN522" s="28"/>
      <c r="AO522" s="28"/>
      <c r="AP522" s="28"/>
      <c r="AQ522" s="28"/>
      <c r="AR522" s="28"/>
      <c r="AS522" s="28"/>
      <c r="AT522" s="28"/>
      <c r="AU522" s="28"/>
    </row>
    <row r="523">
      <c r="B523" s="28"/>
      <c r="C523" s="28"/>
      <c r="D523" s="28"/>
      <c r="E523" s="28"/>
      <c r="F523" s="28"/>
      <c r="G523" s="28"/>
      <c r="H523" s="28"/>
      <c r="S523" s="28"/>
      <c r="T523" s="28"/>
      <c r="U523" s="147"/>
      <c r="V523" s="147"/>
      <c r="W523" s="147"/>
      <c r="X523" s="147"/>
      <c r="Y523" s="147"/>
      <c r="Z523" s="147"/>
      <c r="AA523" s="134"/>
      <c r="AB523" s="148"/>
      <c r="AC523" s="28"/>
      <c r="AD523" s="148"/>
      <c r="AE523" s="148"/>
      <c r="AF523" s="148"/>
      <c r="AG523" s="148"/>
      <c r="AH523" s="28"/>
      <c r="AI523" s="28"/>
      <c r="AJ523" s="28"/>
      <c r="AK523" s="28"/>
      <c r="AL523" s="28"/>
      <c r="AM523" s="28"/>
      <c r="AN523" s="28"/>
      <c r="AO523" s="28"/>
      <c r="AP523" s="28"/>
      <c r="AQ523" s="28"/>
      <c r="AR523" s="28"/>
      <c r="AS523" s="28"/>
      <c r="AT523" s="28"/>
      <c r="AU523" s="28"/>
    </row>
    <row r="524">
      <c r="B524" s="28"/>
      <c r="C524" s="28"/>
      <c r="D524" s="28"/>
      <c r="E524" s="28"/>
      <c r="F524" s="28"/>
      <c r="G524" s="28"/>
      <c r="H524" s="28"/>
      <c r="S524" s="28"/>
      <c r="T524" s="28"/>
      <c r="U524" s="147"/>
      <c r="V524" s="147"/>
      <c r="W524" s="147"/>
      <c r="X524" s="147"/>
      <c r="Y524" s="147"/>
      <c r="Z524" s="147"/>
      <c r="AA524" s="134"/>
      <c r="AB524" s="148"/>
      <c r="AC524" s="28"/>
      <c r="AD524" s="148"/>
      <c r="AE524" s="148"/>
      <c r="AF524" s="148"/>
      <c r="AG524" s="148"/>
      <c r="AH524" s="28"/>
      <c r="AI524" s="28"/>
      <c r="AJ524" s="28"/>
      <c r="AK524" s="28"/>
      <c r="AL524" s="28"/>
      <c r="AM524" s="28"/>
      <c r="AN524" s="28"/>
      <c r="AO524" s="28"/>
      <c r="AP524" s="28"/>
      <c r="AQ524" s="28"/>
      <c r="AR524" s="28"/>
      <c r="AS524" s="28"/>
      <c r="AT524" s="28"/>
      <c r="AU524" s="28"/>
    </row>
    <row r="525">
      <c r="B525" s="28"/>
      <c r="C525" s="28"/>
      <c r="D525" s="28"/>
      <c r="E525" s="28"/>
      <c r="F525" s="28"/>
      <c r="G525" s="28"/>
      <c r="H525" s="28"/>
      <c r="S525" s="28"/>
      <c r="T525" s="28"/>
      <c r="U525" s="147"/>
      <c r="V525" s="147"/>
      <c r="W525" s="147"/>
      <c r="X525" s="147"/>
      <c r="Y525" s="147"/>
      <c r="Z525" s="147"/>
      <c r="AA525" s="134"/>
      <c r="AB525" s="148"/>
      <c r="AC525" s="28"/>
      <c r="AD525" s="148"/>
      <c r="AE525" s="148"/>
      <c r="AF525" s="148"/>
      <c r="AG525" s="148"/>
      <c r="AH525" s="28"/>
      <c r="AI525" s="28"/>
      <c r="AJ525" s="28"/>
      <c r="AK525" s="28"/>
      <c r="AL525" s="28"/>
      <c r="AM525" s="28"/>
      <c r="AN525" s="28"/>
      <c r="AO525" s="28"/>
      <c r="AP525" s="28"/>
      <c r="AQ525" s="28"/>
      <c r="AR525" s="28"/>
      <c r="AS525" s="28"/>
      <c r="AT525" s="28"/>
      <c r="AU525" s="28"/>
    </row>
    <row r="526">
      <c r="B526" s="28"/>
      <c r="C526" s="28"/>
      <c r="D526" s="28"/>
      <c r="E526" s="28"/>
      <c r="F526" s="28"/>
      <c r="G526" s="28"/>
      <c r="H526" s="28"/>
      <c r="S526" s="28"/>
      <c r="T526" s="28"/>
      <c r="U526" s="147"/>
      <c r="V526" s="147"/>
      <c r="W526" s="147"/>
      <c r="X526" s="147"/>
      <c r="Y526" s="147"/>
      <c r="Z526" s="147"/>
      <c r="AA526" s="134"/>
      <c r="AB526" s="148"/>
      <c r="AC526" s="28"/>
      <c r="AD526" s="148"/>
      <c r="AE526" s="148"/>
      <c r="AF526" s="148"/>
      <c r="AG526" s="148"/>
      <c r="AH526" s="28"/>
      <c r="AI526" s="28"/>
      <c r="AJ526" s="28"/>
      <c r="AK526" s="28"/>
      <c r="AL526" s="28"/>
      <c r="AM526" s="28"/>
      <c r="AN526" s="28"/>
      <c r="AO526" s="28"/>
      <c r="AP526" s="28"/>
      <c r="AQ526" s="28"/>
      <c r="AR526" s="28"/>
      <c r="AS526" s="28"/>
      <c r="AT526" s="28"/>
      <c r="AU526" s="28"/>
    </row>
    <row r="527">
      <c r="B527" s="28"/>
      <c r="C527" s="28"/>
      <c r="D527" s="28"/>
      <c r="E527" s="28"/>
      <c r="F527" s="28"/>
      <c r="G527" s="28"/>
      <c r="H527" s="28"/>
      <c r="S527" s="28"/>
      <c r="T527" s="28"/>
      <c r="U527" s="147"/>
      <c r="V527" s="147"/>
      <c r="W527" s="147"/>
      <c r="X527" s="147"/>
      <c r="Y527" s="147"/>
      <c r="Z527" s="147"/>
      <c r="AA527" s="134"/>
      <c r="AB527" s="148"/>
      <c r="AC527" s="28"/>
      <c r="AD527" s="148"/>
      <c r="AE527" s="148"/>
      <c r="AF527" s="148"/>
      <c r="AG527" s="148"/>
      <c r="AH527" s="28"/>
      <c r="AI527" s="28"/>
      <c r="AJ527" s="28"/>
      <c r="AK527" s="28"/>
      <c r="AL527" s="28"/>
      <c r="AM527" s="28"/>
      <c r="AN527" s="28"/>
      <c r="AO527" s="28"/>
      <c r="AP527" s="28"/>
      <c r="AQ527" s="28"/>
      <c r="AR527" s="28"/>
      <c r="AS527" s="28"/>
      <c r="AT527" s="28"/>
      <c r="AU527" s="28"/>
    </row>
    <row r="528">
      <c r="B528" s="28"/>
      <c r="C528" s="28"/>
      <c r="D528" s="28"/>
      <c r="E528" s="28"/>
      <c r="F528" s="28"/>
      <c r="G528" s="28"/>
      <c r="H528" s="28"/>
      <c r="S528" s="28"/>
      <c r="T528" s="28"/>
      <c r="U528" s="147"/>
      <c r="V528" s="147"/>
      <c r="W528" s="147"/>
      <c r="X528" s="147"/>
      <c r="Y528" s="147"/>
      <c r="Z528" s="147"/>
      <c r="AA528" s="134"/>
      <c r="AB528" s="148"/>
      <c r="AC528" s="28"/>
      <c r="AD528" s="148"/>
      <c r="AE528" s="148"/>
      <c r="AF528" s="148"/>
      <c r="AG528" s="148"/>
      <c r="AH528" s="28"/>
      <c r="AI528" s="28"/>
      <c r="AJ528" s="28"/>
      <c r="AK528" s="28"/>
      <c r="AL528" s="28"/>
      <c r="AM528" s="28"/>
      <c r="AN528" s="28"/>
      <c r="AO528" s="28"/>
      <c r="AP528" s="28"/>
      <c r="AQ528" s="28"/>
      <c r="AR528" s="28"/>
      <c r="AS528" s="28"/>
      <c r="AT528" s="28"/>
      <c r="AU528" s="28"/>
    </row>
    <row r="529">
      <c r="B529" s="28"/>
      <c r="C529" s="28"/>
      <c r="D529" s="28"/>
      <c r="E529" s="28"/>
      <c r="F529" s="28"/>
      <c r="G529" s="28"/>
      <c r="H529" s="28"/>
      <c r="S529" s="28"/>
      <c r="T529" s="28"/>
      <c r="U529" s="147"/>
      <c r="V529" s="147"/>
      <c r="W529" s="147"/>
      <c r="X529" s="147"/>
      <c r="Y529" s="147"/>
      <c r="Z529" s="147"/>
      <c r="AA529" s="134"/>
      <c r="AB529" s="148"/>
      <c r="AC529" s="28"/>
      <c r="AD529" s="148"/>
      <c r="AE529" s="148"/>
      <c r="AF529" s="148"/>
      <c r="AG529" s="148"/>
      <c r="AH529" s="28"/>
      <c r="AI529" s="28"/>
      <c r="AJ529" s="28"/>
      <c r="AK529" s="28"/>
      <c r="AL529" s="28"/>
      <c r="AM529" s="28"/>
      <c r="AN529" s="28"/>
      <c r="AO529" s="28"/>
      <c r="AP529" s="28"/>
      <c r="AQ529" s="28"/>
      <c r="AR529" s="28"/>
      <c r="AS529" s="28"/>
      <c r="AT529" s="28"/>
      <c r="AU529" s="28"/>
    </row>
    <row r="530">
      <c r="B530" s="28"/>
      <c r="C530" s="28"/>
      <c r="D530" s="28"/>
      <c r="E530" s="28"/>
      <c r="F530" s="28"/>
      <c r="G530" s="28"/>
      <c r="H530" s="28"/>
      <c r="S530" s="28"/>
      <c r="T530" s="28"/>
      <c r="U530" s="147"/>
      <c r="V530" s="147"/>
      <c r="W530" s="147"/>
      <c r="X530" s="147"/>
      <c r="Y530" s="147"/>
      <c r="Z530" s="147"/>
      <c r="AA530" s="134"/>
      <c r="AB530" s="148"/>
      <c r="AC530" s="28"/>
      <c r="AD530" s="148"/>
      <c r="AE530" s="148"/>
      <c r="AF530" s="148"/>
      <c r="AG530" s="148"/>
      <c r="AH530" s="28"/>
      <c r="AI530" s="28"/>
      <c r="AJ530" s="28"/>
      <c r="AK530" s="28"/>
      <c r="AL530" s="28"/>
      <c r="AM530" s="28"/>
      <c r="AN530" s="28"/>
      <c r="AO530" s="28"/>
      <c r="AP530" s="28"/>
      <c r="AQ530" s="28"/>
      <c r="AR530" s="28"/>
      <c r="AS530" s="28"/>
      <c r="AT530" s="28"/>
      <c r="AU530" s="28"/>
    </row>
    <row r="531">
      <c r="B531" s="28"/>
      <c r="C531" s="28"/>
      <c r="D531" s="28"/>
      <c r="E531" s="28"/>
      <c r="F531" s="28"/>
      <c r="G531" s="28"/>
      <c r="H531" s="28"/>
      <c r="S531" s="28"/>
      <c r="T531" s="28"/>
      <c r="U531" s="147"/>
      <c r="V531" s="147"/>
      <c r="W531" s="147"/>
      <c r="X531" s="147"/>
      <c r="Y531" s="147"/>
      <c r="Z531" s="147"/>
      <c r="AA531" s="134"/>
      <c r="AB531" s="148"/>
      <c r="AC531" s="28"/>
      <c r="AD531" s="148"/>
      <c r="AE531" s="148"/>
      <c r="AF531" s="148"/>
      <c r="AG531" s="148"/>
      <c r="AH531" s="28"/>
      <c r="AI531" s="28"/>
      <c r="AJ531" s="28"/>
      <c r="AK531" s="28"/>
      <c r="AL531" s="28"/>
      <c r="AM531" s="28"/>
      <c r="AN531" s="28"/>
      <c r="AO531" s="28"/>
      <c r="AP531" s="28"/>
      <c r="AQ531" s="28"/>
      <c r="AR531" s="28"/>
      <c r="AS531" s="28"/>
      <c r="AT531" s="28"/>
      <c r="AU531" s="28"/>
    </row>
    <row r="532">
      <c r="B532" s="28"/>
      <c r="C532" s="28"/>
      <c r="D532" s="28"/>
      <c r="E532" s="28"/>
      <c r="F532" s="28"/>
      <c r="G532" s="28"/>
      <c r="H532" s="28"/>
      <c r="S532" s="28"/>
      <c r="T532" s="28"/>
      <c r="U532" s="147"/>
      <c r="V532" s="147"/>
      <c r="W532" s="147"/>
      <c r="X532" s="147"/>
      <c r="Y532" s="147"/>
      <c r="Z532" s="147"/>
      <c r="AA532" s="134"/>
      <c r="AB532" s="148"/>
      <c r="AC532" s="28"/>
      <c r="AD532" s="148"/>
      <c r="AE532" s="148"/>
      <c r="AF532" s="148"/>
      <c r="AG532" s="148"/>
      <c r="AH532" s="28"/>
      <c r="AI532" s="28"/>
      <c r="AJ532" s="28"/>
      <c r="AK532" s="28"/>
      <c r="AL532" s="28"/>
      <c r="AM532" s="28"/>
      <c r="AN532" s="28"/>
      <c r="AO532" s="28"/>
      <c r="AP532" s="28"/>
      <c r="AQ532" s="28"/>
      <c r="AR532" s="28"/>
      <c r="AS532" s="28"/>
      <c r="AT532" s="28"/>
      <c r="AU532" s="28"/>
    </row>
    <row r="533">
      <c r="B533" s="28"/>
      <c r="C533" s="28"/>
      <c r="D533" s="28"/>
      <c r="E533" s="28"/>
      <c r="F533" s="28"/>
      <c r="G533" s="28"/>
      <c r="H533" s="28"/>
      <c r="S533" s="28"/>
      <c r="T533" s="28"/>
      <c r="U533" s="147"/>
      <c r="V533" s="147"/>
      <c r="W533" s="147"/>
      <c r="X533" s="147"/>
      <c r="Y533" s="147"/>
      <c r="Z533" s="147"/>
      <c r="AA533" s="134"/>
      <c r="AB533" s="148"/>
      <c r="AC533" s="28"/>
      <c r="AD533" s="148"/>
      <c r="AE533" s="148"/>
      <c r="AF533" s="148"/>
      <c r="AG533" s="148"/>
      <c r="AH533" s="28"/>
      <c r="AI533" s="28"/>
      <c r="AJ533" s="28"/>
      <c r="AK533" s="28"/>
      <c r="AL533" s="28"/>
      <c r="AM533" s="28"/>
      <c r="AN533" s="28"/>
      <c r="AO533" s="28"/>
      <c r="AP533" s="28"/>
      <c r="AQ533" s="28"/>
      <c r="AR533" s="28"/>
      <c r="AS533" s="28"/>
      <c r="AT533" s="28"/>
      <c r="AU533" s="28"/>
    </row>
    <row r="534">
      <c r="B534" s="28"/>
      <c r="C534" s="28"/>
      <c r="D534" s="28"/>
      <c r="E534" s="28"/>
      <c r="F534" s="28"/>
      <c r="G534" s="28"/>
      <c r="H534" s="28"/>
      <c r="S534" s="28"/>
      <c r="T534" s="28"/>
      <c r="U534" s="147"/>
      <c r="V534" s="147"/>
      <c r="W534" s="147"/>
      <c r="X534" s="147"/>
      <c r="Y534" s="147"/>
      <c r="Z534" s="147"/>
      <c r="AA534" s="134"/>
      <c r="AB534" s="148"/>
      <c r="AC534" s="28"/>
      <c r="AD534" s="148"/>
      <c r="AE534" s="148"/>
      <c r="AF534" s="148"/>
      <c r="AG534" s="148"/>
      <c r="AH534" s="28"/>
      <c r="AI534" s="28"/>
      <c r="AJ534" s="28"/>
      <c r="AK534" s="28"/>
      <c r="AL534" s="28"/>
      <c r="AM534" s="28"/>
      <c r="AN534" s="28"/>
      <c r="AO534" s="28"/>
      <c r="AP534" s="28"/>
      <c r="AQ534" s="28"/>
      <c r="AR534" s="28"/>
      <c r="AS534" s="28"/>
      <c r="AT534" s="28"/>
      <c r="AU534" s="28"/>
    </row>
    <row r="535">
      <c r="B535" s="28"/>
      <c r="C535" s="28"/>
      <c r="D535" s="28"/>
      <c r="E535" s="28"/>
      <c r="F535" s="28"/>
      <c r="G535" s="28"/>
      <c r="H535" s="28"/>
      <c r="S535" s="28"/>
      <c r="T535" s="28"/>
      <c r="U535" s="147"/>
      <c r="V535" s="147"/>
      <c r="W535" s="147"/>
      <c r="X535" s="147"/>
      <c r="Y535" s="147"/>
      <c r="Z535" s="147"/>
      <c r="AA535" s="134"/>
      <c r="AB535" s="148"/>
      <c r="AC535" s="28"/>
      <c r="AD535" s="148"/>
      <c r="AE535" s="148"/>
      <c r="AF535" s="148"/>
      <c r="AG535" s="148"/>
      <c r="AH535" s="28"/>
      <c r="AI535" s="28"/>
      <c r="AJ535" s="28"/>
      <c r="AK535" s="28"/>
      <c r="AL535" s="28"/>
      <c r="AM535" s="28"/>
      <c r="AN535" s="28"/>
      <c r="AO535" s="28"/>
      <c r="AP535" s="28"/>
      <c r="AQ535" s="28"/>
      <c r="AR535" s="28"/>
      <c r="AS535" s="28"/>
      <c r="AT535" s="28"/>
      <c r="AU535" s="28"/>
    </row>
    <row r="536">
      <c r="B536" s="28"/>
      <c r="C536" s="28"/>
      <c r="D536" s="28"/>
      <c r="E536" s="28"/>
      <c r="F536" s="28"/>
      <c r="G536" s="28"/>
      <c r="H536" s="28"/>
      <c r="S536" s="28"/>
      <c r="T536" s="28"/>
      <c r="U536" s="147"/>
      <c r="V536" s="147"/>
      <c r="W536" s="147"/>
      <c r="X536" s="147"/>
      <c r="Y536" s="147"/>
      <c r="Z536" s="147"/>
      <c r="AA536" s="134"/>
      <c r="AB536" s="148"/>
      <c r="AC536" s="28"/>
      <c r="AD536" s="148"/>
      <c r="AE536" s="148"/>
      <c r="AF536" s="148"/>
      <c r="AG536" s="148"/>
      <c r="AH536" s="28"/>
      <c r="AI536" s="28"/>
      <c r="AJ536" s="28"/>
      <c r="AK536" s="28"/>
      <c r="AL536" s="28"/>
      <c r="AM536" s="28"/>
      <c r="AN536" s="28"/>
      <c r="AO536" s="28"/>
      <c r="AP536" s="28"/>
      <c r="AQ536" s="28"/>
      <c r="AR536" s="28"/>
      <c r="AS536" s="28"/>
      <c r="AT536" s="28"/>
      <c r="AU536" s="28"/>
    </row>
    <row r="537">
      <c r="B537" s="28"/>
      <c r="C537" s="28"/>
      <c r="D537" s="28"/>
      <c r="E537" s="28"/>
      <c r="F537" s="28"/>
      <c r="G537" s="28"/>
      <c r="H537" s="28"/>
      <c r="S537" s="28"/>
      <c r="T537" s="28"/>
      <c r="U537" s="147"/>
      <c r="V537" s="147"/>
      <c r="W537" s="147"/>
      <c r="X537" s="147"/>
      <c r="Y537" s="147"/>
      <c r="Z537" s="147"/>
      <c r="AA537" s="134"/>
      <c r="AB537" s="148"/>
      <c r="AC537" s="28"/>
      <c r="AD537" s="148"/>
      <c r="AE537" s="148"/>
      <c r="AF537" s="148"/>
      <c r="AG537" s="148"/>
      <c r="AH537" s="28"/>
      <c r="AI537" s="28"/>
      <c r="AJ537" s="28"/>
      <c r="AK537" s="28"/>
      <c r="AL537" s="28"/>
      <c r="AM537" s="28"/>
      <c r="AN537" s="28"/>
      <c r="AO537" s="28"/>
      <c r="AP537" s="28"/>
      <c r="AQ537" s="28"/>
      <c r="AR537" s="28"/>
      <c r="AS537" s="28"/>
      <c r="AT537" s="28"/>
      <c r="AU537" s="28"/>
    </row>
    <row r="538">
      <c r="B538" s="28"/>
      <c r="C538" s="28"/>
      <c r="D538" s="28"/>
      <c r="E538" s="28"/>
      <c r="F538" s="28"/>
      <c r="G538" s="28"/>
      <c r="H538" s="28"/>
      <c r="S538" s="28"/>
      <c r="T538" s="28"/>
      <c r="U538" s="147"/>
      <c r="V538" s="147"/>
      <c r="W538" s="147"/>
      <c r="X538" s="147"/>
      <c r="Y538" s="147"/>
      <c r="Z538" s="147"/>
      <c r="AA538" s="134"/>
      <c r="AB538" s="148"/>
      <c r="AC538" s="28"/>
      <c r="AD538" s="148"/>
      <c r="AE538" s="148"/>
      <c r="AF538" s="148"/>
      <c r="AG538" s="148"/>
      <c r="AH538" s="28"/>
      <c r="AI538" s="28"/>
      <c r="AJ538" s="28"/>
      <c r="AK538" s="28"/>
      <c r="AL538" s="28"/>
      <c r="AM538" s="28"/>
      <c r="AN538" s="28"/>
      <c r="AO538" s="28"/>
      <c r="AP538" s="28"/>
      <c r="AQ538" s="28"/>
      <c r="AR538" s="28"/>
      <c r="AS538" s="28"/>
      <c r="AT538" s="28"/>
      <c r="AU538" s="28"/>
    </row>
    <row r="539">
      <c r="B539" s="28"/>
      <c r="C539" s="28"/>
      <c r="D539" s="28"/>
      <c r="E539" s="28"/>
      <c r="F539" s="28"/>
      <c r="G539" s="28"/>
      <c r="H539" s="28"/>
      <c r="S539" s="28"/>
      <c r="T539" s="28"/>
      <c r="U539" s="147"/>
      <c r="V539" s="147"/>
      <c r="W539" s="147"/>
      <c r="X539" s="147"/>
      <c r="Y539" s="147"/>
      <c r="Z539" s="147"/>
      <c r="AA539" s="134"/>
      <c r="AB539" s="148"/>
      <c r="AC539" s="28"/>
      <c r="AD539" s="148"/>
      <c r="AE539" s="148"/>
      <c r="AF539" s="148"/>
      <c r="AG539" s="148"/>
      <c r="AH539" s="28"/>
      <c r="AI539" s="28"/>
      <c r="AJ539" s="28"/>
      <c r="AK539" s="28"/>
      <c r="AL539" s="28"/>
      <c r="AM539" s="28"/>
      <c r="AN539" s="28"/>
      <c r="AO539" s="28"/>
      <c r="AP539" s="28"/>
      <c r="AQ539" s="28"/>
      <c r="AR539" s="28"/>
      <c r="AS539" s="28"/>
      <c r="AT539" s="28"/>
      <c r="AU539" s="28"/>
    </row>
    <row r="540">
      <c r="B540" s="28"/>
      <c r="C540" s="28"/>
      <c r="D540" s="28"/>
      <c r="E540" s="28"/>
      <c r="F540" s="28"/>
      <c r="G540" s="28"/>
      <c r="H540" s="28"/>
      <c r="S540" s="28"/>
      <c r="T540" s="28"/>
      <c r="U540" s="147"/>
      <c r="V540" s="147"/>
      <c r="W540" s="147"/>
      <c r="X540" s="147"/>
      <c r="Y540" s="147"/>
      <c r="Z540" s="147"/>
      <c r="AA540" s="134"/>
      <c r="AB540" s="148"/>
      <c r="AC540" s="28"/>
      <c r="AD540" s="148"/>
      <c r="AE540" s="148"/>
      <c r="AF540" s="148"/>
      <c r="AG540" s="148"/>
      <c r="AH540" s="28"/>
      <c r="AI540" s="28"/>
      <c r="AJ540" s="28"/>
      <c r="AK540" s="28"/>
      <c r="AL540" s="28"/>
      <c r="AM540" s="28"/>
      <c r="AN540" s="28"/>
      <c r="AO540" s="28"/>
      <c r="AP540" s="28"/>
      <c r="AQ540" s="28"/>
      <c r="AR540" s="28"/>
      <c r="AS540" s="28"/>
      <c r="AT540" s="28"/>
      <c r="AU540" s="28"/>
    </row>
    <row r="541">
      <c r="B541" s="28"/>
      <c r="C541" s="28"/>
      <c r="D541" s="28"/>
      <c r="E541" s="28"/>
      <c r="F541" s="28"/>
      <c r="G541" s="28"/>
      <c r="H541" s="28"/>
      <c r="S541" s="28"/>
      <c r="T541" s="28"/>
      <c r="U541" s="147"/>
      <c r="V541" s="147"/>
      <c r="W541" s="147"/>
      <c r="X541" s="147"/>
      <c r="Y541" s="147"/>
      <c r="Z541" s="147"/>
      <c r="AA541" s="134"/>
      <c r="AB541" s="148"/>
      <c r="AC541" s="28"/>
      <c r="AD541" s="148"/>
      <c r="AE541" s="148"/>
      <c r="AF541" s="148"/>
      <c r="AG541" s="148"/>
      <c r="AH541" s="28"/>
      <c r="AI541" s="28"/>
      <c r="AJ541" s="28"/>
      <c r="AK541" s="28"/>
      <c r="AL541" s="28"/>
      <c r="AM541" s="28"/>
      <c r="AN541" s="28"/>
      <c r="AO541" s="28"/>
      <c r="AP541" s="28"/>
      <c r="AQ541" s="28"/>
      <c r="AR541" s="28"/>
      <c r="AS541" s="28"/>
      <c r="AT541" s="28"/>
      <c r="AU541" s="28"/>
    </row>
    <row r="542">
      <c r="B542" s="28"/>
      <c r="C542" s="28"/>
      <c r="D542" s="28"/>
      <c r="E542" s="28"/>
      <c r="F542" s="28"/>
      <c r="G542" s="28"/>
      <c r="H542" s="28"/>
      <c r="S542" s="28"/>
      <c r="T542" s="28"/>
      <c r="U542" s="147"/>
      <c r="V542" s="147"/>
      <c r="W542" s="147"/>
      <c r="X542" s="147"/>
      <c r="Y542" s="147"/>
      <c r="Z542" s="147"/>
      <c r="AA542" s="134"/>
      <c r="AB542" s="148"/>
      <c r="AC542" s="28"/>
      <c r="AD542" s="148"/>
      <c r="AE542" s="148"/>
      <c r="AF542" s="148"/>
      <c r="AG542" s="148"/>
      <c r="AH542" s="28"/>
      <c r="AI542" s="28"/>
      <c r="AJ542" s="28"/>
      <c r="AK542" s="28"/>
      <c r="AL542" s="28"/>
      <c r="AM542" s="28"/>
      <c r="AN542" s="28"/>
      <c r="AO542" s="28"/>
      <c r="AP542" s="28"/>
      <c r="AQ542" s="28"/>
      <c r="AR542" s="28"/>
      <c r="AS542" s="28"/>
      <c r="AT542" s="28"/>
      <c r="AU542" s="28"/>
    </row>
    <row r="543">
      <c r="B543" s="28"/>
      <c r="C543" s="28"/>
      <c r="D543" s="28"/>
      <c r="E543" s="28"/>
      <c r="F543" s="28"/>
      <c r="G543" s="28"/>
      <c r="H543" s="28"/>
      <c r="S543" s="28"/>
      <c r="T543" s="28"/>
      <c r="U543" s="147"/>
      <c r="V543" s="147"/>
      <c r="W543" s="147"/>
      <c r="X543" s="147"/>
      <c r="Y543" s="147"/>
      <c r="Z543" s="147"/>
      <c r="AA543" s="134"/>
      <c r="AB543" s="148"/>
      <c r="AC543" s="28"/>
      <c r="AD543" s="148"/>
      <c r="AE543" s="148"/>
      <c r="AF543" s="148"/>
      <c r="AG543" s="148"/>
      <c r="AH543" s="28"/>
      <c r="AI543" s="28"/>
      <c r="AJ543" s="28"/>
      <c r="AK543" s="28"/>
      <c r="AL543" s="28"/>
      <c r="AM543" s="28"/>
      <c r="AN543" s="28"/>
      <c r="AO543" s="28"/>
      <c r="AP543" s="28"/>
      <c r="AQ543" s="28"/>
      <c r="AR543" s="28"/>
      <c r="AS543" s="28"/>
      <c r="AT543" s="28"/>
      <c r="AU543" s="28"/>
    </row>
    <row r="544">
      <c r="B544" s="28"/>
      <c r="C544" s="28"/>
      <c r="D544" s="28"/>
      <c r="E544" s="28"/>
      <c r="F544" s="28"/>
      <c r="G544" s="28"/>
      <c r="H544" s="28"/>
      <c r="S544" s="28"/>
      <c r="T544" s="28"/>
      <c r="U544" s="147"/>
      <c r="V544" s="147"/>
      <c r="W544" s="147"/>
      <c r="X544" s="147"/>
      <c r="Y544" s="147"/>
      <c r="Z544" s="147"/>
      <c r="AA544" s="134"/>
      <c r="AB544" s="148"/>
      <c r="AC544" s="28"/>
      <c r="AD544" s="148"/>
      <c r="AE544" s="148"/>
      <c r="AF544" s="148"/>
      <c r="AG544" s="148"/>
      <c r="AH544" s="28"/>
      <c r="AI544" s="28"/>
      <c r="AJ544" s="28"/>
      <c r="AK544" s="28"/>
      <c r="AL544" s="28"/>
      <c r="AM544" s="28"/>
      <c r="AN544" s="28"/>
      <c r="AO544" s="28"/>
      <c r="AP544" s="28"/>
      <c r="AQ544" s="28"/>
      <c r="AR544" s="28"/>
      <c r="AS544" s="28"/>
      <c r="AT544" s="28"/>
      <c r="AU544" s="28"/>
    </row>
    <row r="545">
      <c r="B545" s="28"/>
      <c r="C545" s="28"/>
      <c r="D545" s="28"/>
      <c r="E545" s="28"/>
      <c r="F545" s="28"/>
      <c r="G545" s="28"/>
      <c r="H545" s="28"/>
      <c r="S545" s="28"/>
      <c r="T545" s="28"/>
      <c r="U545" s="147"/>
      <c r="V545" s="147"/>
      <c r="W545" s="147"/>
      <c r="X545" s="147"/>
      <c r="Y545" s="147"/>
      <c r="Z545" s="147"/>
      <c r="AA545" s="134"/>
      <c r="AB545" s="148"/>
      <c r="AC545" s="28"/>
      <c r="AD545" s="148"/>
      <c r="AE545" s="148"/>
      <c r="AF545" s="148"/>
      <c r="AG545" s="148"/>
      <c r="AH545" s="28"/>
      <c r="AI545" s="28"/>
      <c r="AJ545" s="28"/>
      <c r="AK545" s="28"/>
      <c r="AL545" s="28"/>
      <c r="AM545" s="28"/>
      <c r="AN545" s="28"/>
      <c r="AO545" s="28"/>
      <c r="AP545" s="28"/>
      <c r="AQ545" s="28"/>
      <c r="AR545" s="28"/>
      <c r="AS545" s="28"/>
      <c r="AT545" s="28"/>
      <c r="AU545" s="28"/>
    </row>
    <row r="546">
      <c r="B546" s="28"/>
      <c r="C546" s="28"/>
      <c r="D546" s="28"/>
      <c r="E546" s="28"/>
      <c r="F546" s="28"/>
      <c r="G546" s="28"/>
      <c r="H546" s="28"/>
      <c r="S546" s="28"/>
      <c r="T546" s="28"/>
      <c r="U546" s="147"/>
      <c r="V546" s="147"/>
      <c r="W546" s="147"/>
      <c r="X546" s="147"/>
      <c r="Y546" s="147"/>
      <c r="Z546" s="147"/>
      <c r="AA546" s="134"/>
      <c r="AB546" s="148"/>
      <c r="AC546" s="28"/>
      <c r="AD546" s="148"/>
      <c r="AE546" s="148"/>
      <c r="AF546" s="148"/>
      <c r="AG546" s="148"/>
      <c r="AH546" s="28"/>
      <c r="AI546" s="28"/>
      <c r="AJ546" s="28"/>
      <c r="AK546" s="28"/>
      <c r="AL546" s="28"/>
      <c r="AM546" s="28"/>
      <c r="AN546" s="28"/>
      <c r="AO546" s="28"/>
      <c r="AP546" s="28"/>
      <c r="AQ546" s="28"/>
      <c r="AR546" s="28"/>
      <c r="AS546" s="28"/>
      <c r="AT546" s="28"/>
      <c r="AU546" s="28"/>
    </row>
    <row r="547">
      <c r="B547" s="28"/>
      <c r="C547" s="28"/>
      <c r="D547" s="28"/>
      <c r="E547" s="28"/>
      <c r="F547" s="28"/>
      <c r="G547" s="28"/>
      <c r="H547" s="28"/>
      <c r="S547" s="28"/>
      <c r="T547" s="28"/>
      <c r="U547" s="147"/>
      <c r="V547" s="147"/>
      <c r="W547" s="147"/>
      <c r="X547" s="147"/>
      <c r="Y547" s="147"/>
      <c r="Z547" s="147"/>
      <c r="AA547" s="134"/>
      <c r="AB547" s="148"/>
      <c r="AC547" s="28"/>
      <c r="AD547" s="148"/>
      <c r="AE547" s="148"/>
      <c r="AF547" s="148"/>
      <c r="AG547" s="148"/>
      <c r="AH547" s="28"/>
      <c r="AI547" s="28"/>
      <c r="AJ547" s="28"/>
      <c r="AK547" s="28"/>
      <c r="AL547" s="28"/>
      <c r="AM547" s="28"/>
      <c r="AN547" s="28"/>
      <c r="AO547" s="28"/>
      <c r="AP547" s="28"/>
      <c r="AQ547" s="28"/>
      <c r="AR547" s="28"/>
      <c r="AS547" s="28"/>
      <c r="AT547" s="28"/>
      <c r="AU547" s="28"/>
    </row>
    <row r="548">
      <c r="B548" s="28"/>
      <c r="C548" s="28"/>
      <c r="D548" s="28"/>
      <c r="E548" s="28"/>
      <c r="F548" s="28"/>
      <c r="G548" s="28"/>
      <c r="H548" s="28"/>
      <c r="S548" s="28"/>
      <c r="T548" s="28"/>
      <c r="U548" s="147"/>
      <c r="V548" s="147"/>
      <c r="W548" s="147"/>
      <c r="X548" s="147"/>
      <c r="Y548" s="147"/>
      <c r="Z548" s="147"/>
      <c r="AA548" s="134"/>
      <c r="AB548" s="148"/>
      <c r="AC548" s="28"/>
      <c r="AD548" s="148"/>
      <c r="AE548" s="148"/>
      <c r="AF548" s="148"/>
      <c r="AG548" s="148"/>
      <c r="AH548" s="28"/>
      <c r="AI548" s="28"/>
      <c r="AJ548" s="28"/>
      <c r="AK548" s="28"/>
      <c r="AL548" s="28"/>
      <c r="AM548" s="28"/>
      <c r="AN548" s="28"/>
      <c r="AO548" s="28"/>
      <c r="AP548" s="28"/>
      <c r="AQ548" s="28"/>
      <c r="AR548" s="28"/>
      <c r="AS548" s="28"/>
      <c r="AT548" s="28"/>
      <c r="AU548" s="28"/>
    </row>
    <row r="549">
      <c r="B549" s="28"/>
      <c r="C549" s="28"/>
      <c r="D549" s="28"/>
      <c r="E549" s="28"/>
      <c r="F549" s="28"/>
      <c r="G549" s="28"/>
      <c r="H549" s="28"/>
      <c r="S549" s="28"/>
      <c r="T549" s="28"/>
      <c r="U549" s="147"/>
      <c r="V549" s="147"/>
      <c r="W549" s="147"/>
      <c r="X549" s="147"/>
      <c r="Y549" s="147"/>
      <c r="Z549" s="147"/>
      <c r="AA549" s="134"/>
      <c r="AB549" s="148"/>
      <c r="AC549" s="28"/>
      <c r="AD549" s="148"/>
      <c r="AE549" s="148"/>
      <c r="AF549" s="148"/>
      <c r="AG549" s="148"/>
      <c r="AH549" s="28"/>
      <c r="AI549" s="28"/>
      <c r="AJ549" s="28"/>
      <c r="AK549" s="28"/>
      <c r="AL549" s="28"/>
      <c r="AM549" s="28"/>
      <c r="AN549" s="28"/>
      <c r="AO549" s="28"/>
      <c r="AP549" s="28"/>
      <c r="AQ549" s="28"/>
      <c r="AR549" s="28"/>
      <c r="AS549" s="28"/>
      <c r="AT549" s="28"/>
      <c r="AU549" s="28"/>
    </row>
    <row r="550">
      <c r="B550" s="28"/>
      <c r="C550" s="28"/>
      <c r="D550" s="28"/>
      <c r="E550" s="28"/>
      <c r="F550" s="28"/>
      <c r="G550" s="28"/>
      <c r="H550" s="28"/>
      <c r="S550" s="28"/>
      <c r="T550" s="28"/>
      <c r="U550" s="147"/>
      <c r="V550" s="147"/>
      <c r="W550" s="147"/>
      <c r="X550" s="147"/>
      <c r="Y550" s="147"/>
      <c r="Z550" s="147"/>
      <c r="AA550" s="134"/>
      <c r="AB550" s="148"/>
      <c r="AC550" s="28"/>
      <c r="AD550" s="148"/>
      <c r="AE550" s="148"/>
      <c r="AF550" s="148"/>
      <c r="AG550" s="148"/>
      <c r="AH550" s="28"/>
      <c r="AI550" s="28"/>
      <c r="AJ550" s="28"/>
      <c r="AK550" s="28"/>
      <c r="AL550" s="28"/>
      <c r="AM550" s="28"/>
      <c r="AN550" s="28"/>
      <c r="AO550" s="28"/>
      <c r="AP550" s="28"/>
      <c r="AQ550" s="28"/>
      <c r="AR550" s="28"/>
      <c r="AS550" s="28"/>
      <c r="AT550" s="28"/>
      <c r="AU550" s="28"/>
    </row>
    <row r="551">
      <c r="B551" s="28"/>
      <c r="C551" s="28"/>
      <c r="D551" s="28"/>
      <c r="E551" s="28"/>
      <c r="F551" s="28"/>
      <c r="G551" s="28"/>
      <c r="H551" s="28"/>
      <c r="S551" s="28"/>
      <c r="T551" s="28"/>
      <c r="U551" s="147"/>
      <c r="V551" s="147"/>
      <c r="W551" s="147"/>
      <c r="X551" s="147"/>
      <c r="Y551" s="147"/>
      <c r="Z551" s="147"/>
      <c r="AA551" s="134"/>
      <c r="AB551" s="148"/>
      <c r="AC551" s="28"/>
      <c r="AD551" s="148"/>
      <c r="AE551" s="148"/>
      <c r="AF551" s="148"/>
      <c r="AG551" s="148"/>
      <c r="AH551" s="28"/>
      <c r="AI551" s="28"/>
      <c r="AJ551" s="28"/>
      <c r="AK551" s="28"/>
      <c r="AL551" s="28"/>
      <c r="AM551" s="28"/>
      <c r="AN551" s="28"/>
      <c r="AO551" s="28"/>
      <c r="AP551" s="28"/>
      <c r="AQ551" s="28"/>
      <c r="AR551" s="28"/>
      <c r="AS551" s="28"/>
      <c r="AT551" s="28"/>
      <c r="AU551" s="28"/>
    </row>
    <row r="552">
      <c r="B552" s="28"/>
      <c r="C552" s="28"/>
      <c r="D552" s="28"/>
      <c r="E552" s="28"/>
      <c r="F552" s="28"/>
      <c r="G552" s="28"/>
      <c r="H552" s="28"/>
      <c r="S552" s="28"/>
      <c r="T552" s="28"/>
      <c r="U552" s="147"/>
      <c r="V552" s="147"/>
      <c r="W552" s="147"/>
      <c r="X552" s="147"/>
      <c r="Y552" s="147"/>
      <c r="Z552" s="147"/>
      <c r="AA552" s="134"/>
      <c r="AB552" s="148"/>
      <c r="AC552" s="28"/>
      <c r="AD552" s="148"/>
      <c r="AE552" s="148"/>
      <c r="AF552" s="148"/>
      <c r="AG552" s="148"/>
      <c r="AH552" s="28"/>
      <c r="AI552" s="28"/>
      <c r="AJ552" s="28"/>
      <c r="AK552" s="28"/>
      <c r="AL552" s="28"/>
      <c r="AM552" s="28"/>
      <c r="AN552" s="28"/>
      <c r="AO552" s="28"/>
      <c r="AP552" s="28"/>
      <c r="AQ552" s="28"/>
      <c r="AR552" s="28"/>
      <c r="AS552" s="28"/>
      <c r="AT552" s="28"/>
      <c r="AU552" s="28"/>
    </row>
    <row r="553">
      <c r="B553" s="28"/>
      <c r="C553" s="28"/>
      <c r="D553" s="28"/>
      <c r="E553" s="28"/>
      <c r="F553" s="28"/>
      <c r="G553" s="28"/>
      <c r="H553" s="28"/>
      <c r="S553" s="28"/>
      <c r="T553" s="28"/>
      <c r="U553" s="147"/>
      <c r="V553" s="147"/>
      <c r="W553" s="147"/>
      <c r="X553" s="147"/>
      <c r="Y553" s="147"/>
      <c r="Z553" s="147"/>
      <c r="AA553" s="134"/>
      <c r="AB553" s="148"/>
      <c r="AC553" s="28"/>
      <c r="AD553" s="148"/>
      <c r="AE553" s="148"/>
      <c r="AF553" s="148"/>
      <c r="AG553" s="148"/>
      <c r="AH553" s="28"/>
      <c r="AI553" s="28"/>
      <c r="AJ553" s="28"/>
      <c r="AK553" s="28"/>
      <c r="AL553" s="28"/>
      <c r="AM553" s="28"/>
      <c r="AN553" s="28"/>
      <c r="AO553" s="28"/>
      <c r="AP553" s="28"/>
      <c r="AQ553" s="28"/>
      <c r="AR553" s="28"/>
      <c r="AS553" s="28"/>
      <c r="AT553" s="28"/>
      <c r="AU553" s="28"/>
    </row>
    <row r="554">
      <c r="B554" s="28"/>
      <c r="C554" s="28"/>
      <c r="D554" s="28"/>
      <c r="E554" s="28"/>
      <c r="F554" s="28"/>
      <c r="G554" s="28"/>
      <c r="H554" s="28"/>
      <c r="S554" s="28"/>
      <c r="T554" s="28"/>
      <c r="U554" s="147"/>
      <c r="V554" s="147"/>
      <c r="W554" s="147"/>
      <c r="X554" s="147"/>
      <c r="Y554" s="147"/>
      <c r="Z554" s="147"/>
      <c r="AA554" s="134"/>
      <c r="AB554" s="148"/>
      <c r="AC554" s="28"/>
      <c r="AD554" s="148"/>
      <c r="AE554" s="148"/>
      <c r="AF554" s="148"/>
      <c r="AG554" s="148"/>
      <c r="AH554" s="28"/>
      <c r="AI554" s="28"/>
      <c r="AJ554" s="28"/>
      <c r="AK554" s="28"/>
      <c r="AL554" s="28"/>
      <c r="AM554" s="28"/>
      <c r="AN554" s="28"/>
      <c r="AO554" s="28"/>
      <c r="AP554" s="28"/>
      <c r="AQ554" s="28"/>
      <c r="AR554" s="28"/>
      <c r="AS554" s="28"/>
      <c r="AT554" s="28"/>
      <c r="AU554" s="28"/>
    </row>
    <row r="555">
      <c r="B555" s="28"/>
      <c r="C555" s="28"/>
      <c r="D555" s="28"/>
      <c r="E555" s="28"/>
      <c r="F555" s="28"/>
      <c r="G555" s="28"/>
      <c r="H555" s="28"/>
      <c r="S555" s="28"/>
      <c r="T555" s="28"/>
      <c r="U555" s="147"/>
      <c r="V555" s="147"/>
      <c r="W555" s="147"/>
      <c r="X555" s="147"/>
      <c r="Y555" s="147"/>
      <c r="Z555" s="147"/>
      <c r="AA555" s="134"/>
      <c r="AB555" s="148"/>
      <c r="AC555" s="28"/>
      <c r="AD555" s="148"/>
      <c r="AE555" s="148"/>
      <c r="AF555" s="148"/>
      <c r="AG555" s="148"/>
      <c r="AH555" s="28"/>
      <c r="AI555" s="28"/>
      <c r="AJ555" s="28"/>
      <c r="AK555" s="28"/>
      <c r="AL555" s="28"/>
      <c r="AM555" s="28"/>
      <c r="AN555" s="28"/>
      <c r="AO555" s="28"/>
      <c r="AP555" s="28"/>
      <c r="AQ555" s="28"/>
      <c r="AR555" s="28"/>
      <c r="AS555" s="28"/>
      <c r="AT555" s="28"/>
      <c r="AU555" s="28"/>
    </row>
    <row r="556">
      <c r="B556" s="28"/>
      <c r="C556" s="28"/>
      <c r="D556" s="28"/>
      <c r="E556" s="28"/>
      <c r="F556" s="28"/>
      <c r="G556" s="28"/>
      <c r="H556" s="28"/>
      <c r="S556" s="28"/>
      <c r="T556" s="28"/>
      <c r="U556" s="147"/>
      <c r="V556" s="147"/>
      <c r="W556" s="147"/>
      <c r="X556" s="147"/>
      <c r="Y556" s="147"/>
      <c r="Z556" s="147"/>
      <c r="AA556" s="134"/>
      <c r="AB556" s="148"/>
      <c r="AC556" s="28"/>
      <c r="AD556" s="148"/>
      <c r="AE556" s="148"/>
      <c r="AF556" s="148"/>
      <c r="AG556" s="148"/>
      <c r="AH556" s="28"/>
      <c r="AI556" s="28"/>
      <c r="AJ556" s="28"/>
      <c r="AK556" s="28"/>
      <c r="AL556" s="28"/>
      <c r="AM556" s="28"/>
      <c r="AN556" s="28"/>
      <c r="AO556" s="28"/>
      <c r="AP556" s="28"/>
      <c r="AQ556" s="28"/>
      <c r="AR556" s="28"/>
      <c r="AS556" s="28"/>
      <c r="AT556" s="28"/>
      <c r="AU556" s="28"/>
    </row>
    <row r="557">
      <c r="B557" s="28"/>
      <c r="C557" s="28"/>
      <c r="D557" s="28"/>
      <c r="E557" s="28"/>
      <c r="F557" s="28"/>
      <c r="G557" s="28"/>
      <c r="H557" s="28"/>
      <c r="S557" s="28"/>
      <c r="T557" s="28"/>
      <c r="U557" s="147"/>
      <c r="V557" s="147"/>
      <c r="W557" s="147"/>
      <c r="X557" s="147"/>
      <c r="Y557" s="147"/>
      <c r="Z557" s="147"/>
      <c r="AA557" s="134"/>
      <c r="AB557" s="148"/>
      <c r="AC557" s="28"/>
      <c r="AD557" s="148"/>
      <c r="AE557" s="148"/>
      <c r="AF557" s="148"/>
      <c r="AG557" s="148"/>
      <c r="AH557" s="28"/>
      <c r="AI557" s="28"/>
      <c r="AJ557" s="28"/>
      <c r="AK557" s="28"/>
      <c r="AL557" s="28"/>
      <c r="AM557" s="28"/>
      <c r="AN557" s="28"/>
      <c r="AO557" s="28"/>
      <c r="AP557" s="28"/>
      <c r="AQ557" s="28"/>
      <c r="AR557" s="28"/>
      <c r="AS557" s="28"/>
      <c r="AT557" s="28"/>
      <c r="AU557" s="28"/>
    </row>
    <row r="558">
      <c r="B558" s="28"/>
      <c r="C558" s="28"/>
      <c r="D558" s="28"/>
      <c r="E558" s="28"/>
      <c r="F558" s="28"/>
      <c r="G558" s="28"/>
      <c r="H558" s="28"/>
      <c r="S558" s="28"/>
      <c r="T558" s="28"/>
      <c r="U558" s="147"/>
      <c r="V558" s="147"/>
      <c r="W558" s="147"/>
      <c r="X558" s="147"/>
      <c r="Y558" s="147"/>
      <c r="Z558" s="147"/>
      <c r="AA558" s="134"/>
      <c r="AB558" s="148"/>
      <c r="AC558" s="28"/>
      <c r="AD558" s="148"/>
      <c r="AE558" s="148"/>
      <c r="AF558" s="148"/>
      <c r="AG558" s="148"/>
      <c r="AH558" s="28"/>
      <c r="AI558" s="28"/>
      <c r="AJ558" s="28"/>
      <c r="AK558" s="28"/>
      <c r="AL558" s="28"/>
      <c r="AM558" s="28"/>
      <c r="AN558" s="28"/>
      <c r="AO558" s="28"/>
      <c r="AP558" s="28"/>
      <c r="AQ558" s="28"/>
      <c r="AR558" s="28"/>
      <c r="AS558" s="28"/>
      <c r="AT558" s="28"/>
      <c r="AU558" s="28"/>
    </row>
    <row r="559">
      <c r="B559" s="28"/>
      <c r="C559" s="28"/>
      <c r="D559" s="28"/>
      <c r="E559" s="28"/>
      <c r="F559" s="28"/>
      <c r="G559" s="28"/>
      <c r="H559" s="28"/>
      <c r="S559" s="28"/>
      <c r="T559" s="28"/>
      <c r="U559" s="147"/>
      <c r="V559" s="147"/>
      <c r="W559" s="147"/>
      <c r="X559" s="147"/>
      <c r="Y559" s="147"/>
      <c r="Z559" s="147"/>
      <c r="AA559" s="134"/>
      <c r="AB559" s="148"/>
      <c r="AC559" s="28"/>
      <c r="AD559" s="148"/>
      <c r="AE559" s="148"/>
      <c r="AF559" s="148"/>
      <c r="AG559" s="148"/>
      <c r="AH559" s="28"/>
      <c r="AI559" s="28"/>
      <c r="AJ559" s="28"/>
      <c r="AK559" s="28"/>
      <c r="AL559" s="28"/>
      <c r="AM559" s="28"/>
      <c r="AN559" s="28"/>
      <c r="AO559" s="28"/>
      <c r="AP559" s="28"/>
      <c r="AQ559" s="28"/>
      <c r="AR559" s="28"/>
      <c r="AS559" s="28"/>
      <c r="AT559" s="28"/>
      <c r="AU559" s="28"/>
    </row>
    <row r="560">
      <c r="B560" s="28"/>
      <c r="C560" s="28"/>
      <c r="D560" s="28"/>
      <c r="E560" s="28"/>
      <c r="F560" s="28"/>
      <c r="G560" s="28"/>
      <c r="H560" s="28"/>
      <c r="S560" s="28"/>
      <c r="T560" s="28"/>
      <c r="U560" s="147"/>
      <c r="V560" s="147"/>
      <c r="W560" s="147"/>
      <c r="X560" s="147"/>
      <c r="Y560" s="147"/>
      <c r="Z560" s="147"/>
      <c r="AA560" s="134"/>
      <c r="AB560" s="148"/>
      <c r="AC560" s="28"/>
      <c r="AD560" s="148"/>
      <c r="AE560" s="148"/>
      <c r="AF560" s="148"/>
      <c r="AG560" s="148"/>
      <c r="AH560" s="28"/>
      <c r="AI560" s="28"/>
      <c r="AJ560" s="28"/>
      <c r="AK560" s="28"/>
      <c r="AL560" s="28"/>
      <c r="AM560" s="28"/>
      <c r="AN560" s="28"/>
      <c r="AO560" s="28"/>
      <c r="AP560" s="28"/>
      <c r="AQ560" s="28"/>
      <c r="AR560" s="28"/>
      <c r="AS560" s="28"/>
      <c r="AT560" s="28"/>
      <c r="AU560" s="28"/>
    </row>
    <row r="561">
      <c r="B561" s="28"/>
      <c r="C561" s="28"/>
      <c r="D561" s="28"/>
      <c r="E561" s="28"/>
      <c r="F561" s="28"/>
      <c r="G561" s="28"/>
      <c r="H561" s="28"/>
      <c r="S561" s="28"/>
      <c r="T561" s="28"/>
      <c r="U561" s="147"/>
      <c r="V561" s="147"/>
      <c r="W561" s="147"/>
      <c r="X561" s="147"/>
      <c r="Y561" s="147"/>
      <c r="Z561" s="147"/>
      <c r="AA561" s="134"/>
      <c r="AB561" s="148"/>
      <c r="AC561" s="28"/>
      <c r="AD561" s="148"/>
      <c r="AE561" s="148"/>
      <c r="AF561" s="148"/>
      <c r="AG561" s="148"/>
      <c r="AH561" s="28"/>
      <c r="AI561" s="28"/>
      <c r="AJ561" s="28"/>
      <c r="AK561" s="28"/>
      <c r="AL561" s="28"/>
      <c r="AM561" s="28"/>
      <c r="AN561" s="28"/>
      <c r="AO561" s="28"/>
      <c r="AP561" s="28"/>
      <c r="AQ561" s="28"/>
      <c r="AR561" s="28"/>
      <c r="AS561" s="28"/>
      <c r="AT561" s="28"/>
      <c r="AU561" s="28"/>
    </row>
    <row r="562">
      <c r="B562" s="28"/>
      <c r="C562" s="28"/>
      <c r="D562" s="28"/>
      <c r="E562" s="28"/>
      <c r="F562" s="28"/>
      <c r="G562" s="28"/>
      <c r="H562" s="28"/>
      <c r="S562" s="28"/>
      <c r="T562" s="28"/>
      <c r="U562" s="147"/>
      <c r="V562" s="147"/>
      <c r="W562" s="147"/>
      <c r="X562" s="147"/>
      <c r="Y562" s="147"/>
      <c r="Z562" s="147"/>
      <c r="AA562" s="134"/>
      <c r="AB562" s="148"/>
      <c r="AC562" s="28"/>
      <c r="AD562" s="148"/>
      <c r="AE562" s="148"/>
      <c r="AF562" s="148"/>
      <c r="AG562" s="148"/>
      <c r="AH562" s="28"/>
      <c r="AI562" s="28"/>
      <c r="AJ562" s="28"/>
      <c r="AK562" s="28"/>
      <c r="AL562" s="28"/>
      <c r="AM562" s="28"/>
      <c r="AN562" s="28"/>
      <c r="AO562" s="28"/>
      <c r="AP562" s="28"/>
      <c r="AQ562" s="28"/>
      <c r="AR562" s="28"/>
      <c r="AS562" s="28"/>
      <c r="AT562" s="28"/>
      <c r="AU562" s="28"/>
    </row>
    <row r="563">
      <c r="B563" s="28"/>
      <c r="C563" s="28"/>
      <c r="D563" s="28"/>
      <c r="E563" s="28"/>
      <c r="F563" s="28"/>
      <c r="G563" s="28"/>
      <c r="H563" s="28"/>
      <c r="S563" s="28"/>
      <c r="T563" s="28"/>
      <c r="U563" s="147"/>
      <c r="V563" s="147"/>
      <c r="W563" s="147"/>
      <c r="X563" s="147"/>
      <c r="Y563" s="147"/>
      <c r="Z563" s="147"/>
      <c r="AA563" s="134"/>
      <c r="AB563" s="148"/>
      <c r="AC563" s="28"/>
      <c r="AD563" s="148"/>
      <c r="AE563" s="148"/>
      <c r="AF563" s="148"/>
      <c r="AG563" s="148"/>
      <c r="AH563" s="28"/>
      <c r="AI563" s="28"/>
      <c r="AJ563" s="28"/>
      <c r="AK563" s="28"/>
      <c r="AL563" s="28"/>
      <c r="AM563" s="28"/>
      <c r="AN563" s="28"/>
      <c r="AO563" s="28"/>
      <c r="AP563" s="28"/>
      <c r="AQ563" s="28"/>
      <c r="AR563" s="28"/>
      <c r="AS563" s="28"/>
      <c r="AT563" s="28"/>
      <c r="AU563" s="28"/>
    </row>
    <row r="564">
      <c r="B564" s="28"/>
      <c r="C564" s="28"/>
      <c r="D564" s="28"/>
      <c r="E564" s="28"/>
      <c r="F564" s="28"/>
      <c r="G564" s="28"/>
      <c r="H564" s="28"/>
      <c r="S564" s="28"/>
      <c r="T564" s="28"/>
      <c r="U564" s="147"/>
      <c r="V564" s="147"/>
      <c r="W564" s="147"/>
      <c r="X564" s="147"/>
      <c r="Y564" s="147"/>
      <c r="Z564" s="147"/>
      <c r="AA564" s="134"/>
      <c r="AB564" s="148"/>
      <c r="AC564" s="28"/>
      <c r="AD564" s="148"/>
      <c r="AE564" s="148"/>
      <c r="AF564" s="148"/>
      <c r="AG564" s="148"/>
      <c r="AH564" s="28"/>
      <c r="AI564" s="28"/>
      <c r="AJ564" s="28"/>
      <c r="AK564" s="28"/>
      <c r="AL564" s="28"/>
      <c r="AM564" s="28"/>
      <c r="AN564" s="28"/>
      <c r="AO564" s="28"/>
      <c r="AP564" s="28"/>
      <c r="AQ564" s="28"/>
      <c r="AR564" s="28"/>
      <c r="AS564" s="28"/>
      <c r="AT564" s="28"/>
      <c r="AU564" s="28"/>
    </row>
    <row r="565">
      <c r="B565" s="28"/>
      <c r="C565" s="28"/>
      <c r="D565" s="28"/>
      <c r="E565" s="28"/>
      <c r="F565" s="28"/>
      <c r="G565" s="28"/>
      <c r="H565" s="28"/>
      <c r="S565" s="28"/>
      <c r="T565" s="28"/>
      <c r="U565" s="147"/>
      <c r="V565" s="147"/>
      <c r="W565" s="147"/>
      <c r="X565" s="147"/>
      <c r="Y565" s="147"/>
      <c r="Z565" s="147"/>
      <c r="AA565" s="134"/>
      <c r="AB565" s="148"/>
      <c r="AC565" s="28"/>
      <c r="AD565" s="148"/>
      <c r="AE565" s="148"/>
      <c r="AF565" s="148"/>
      <c r="AG565" s="148"/>
      <c r="AH565" s="28"/>
      <c r="AI565" s="28"/>
      <c r="AJ565" s="28"/>
      <c r="AK565" s="28"/>
      <c r="AL565" s="28"/>
      <c r="AM565" s="28"/>
      <c r="AN565" s="28"/>
      <c r="AO565" s="28"/>
      <c r="AP565" s="28"/>
      <c r="AQ565" s="28"/>
      <c r="AR565" s="28"/>
      <c r="AS565" s="28"/>
      <c r="AT565" s="28"/>
      <c r="AU565" s="28"/>
    </row>
    <row r="566">
      <c r="B566" s="28"/>
      <c r="C566" s="28"/>
      <c r="D566" s="28"/>
      <c r="E566" s="28"/>
      <c r="F566" s="28"/>
      <c r="G566" s="28"/>
      <c r="H566" s="28"/>
      <c r="S566" s="28"/>
      <c r="T566" s="28"/>
      <c r="U566" s="147"/>
      <c r="V566" s="147"/>
      <c r="W566" s="147"/>
      <c r="X566" s="147"/>
      <c r="Y566" s="147"/>
      <c r="Z566" s="147"/>
      <c r="AA566" s="134"/>
      <c r="AB566" s="148"/>
      <c r="AC566" s="28"/>
      <c r="AD566" s="148"/>
      <c r="AE566" s="148"/>
      <c r="AF566" s="148"/>
      <c r="AG566" s="148"/>
      <c r="AH566" s="28"/>
      <c r="AI566" s="28"/>
      <c r="AJ566" s="28"/>
      <c r="AK566" s="28"/>
      <c r="AL566" s="28"/>
      <c r="AM566" s="28"/>
      <c r="AN566" s="28"/>
      <c r="AO566" s="28"/>
      <c r="AP566" s="28"/>
      <c r="AQ566" s="28"/>
      <c r="AR566" s="28"/>
      <c r="AS566" s="28"/>
      <c r="AT566" s="28"/>
      <c r="AU566" s="28"/>
    </row>
    <row r="567">
      <c r="B567" s="28"/>
      <c r="C567" s="28"/>
      <c r="D567" s="28"/>
      <c r="E567" s="28"/>
      <c r="F567" s="28"/>
      <c r="G567" s="28"/>
      <c r="H567" s="28"/>
      <c r="S567" s="28"/>
      <c r="T567" s="28"/>
      <c r="U567" s="147"/>
      <c r="V567" s="147"/>
      <c r="W567" s="147"/>
      <c r="X567" s="147"/>
      <c r="Y567" s="147"/>
      <c r="Z567" s="147"/>
      <c r="AA567" s="134"/>
      <c r="AB567" s="148"/>
      <c r="AC567" s="28"/>
      <c r="AD567" s="148"/>
      <c r="AE567" s="148"/>
      <c r="AF567" s="148"/>
      <c r="AG567" s="148"/>
      <c r="AH567" s="28"/>
      <c r="AI567" s="28"/>
      <c r="AJ567" s="28"/>
      <c r="AK567" s="28"/>
      <c r="AL567" s="28"/>
      <c r="AM567" s="28"/>
      <c r="AN567" s="28"/>
      <c r="AO567" s="28"/>
      <c r="AP567" s="28"/>
      <c r="AQ567" s="28"/>
      <c r="AR567" s="28"/>
      <c r="AS567" s="28"/>
      <c r="AT567" s="28"/>
      <c r="AU567" s="28"/>
    </row>
    <row r="568">
      <c r="B568" s="28"/>
      <c r="C568" s="28"/>
      <c r="D568" s="28"/>
      <c r="E568" s="28"/>
      <c r="F568" s="28"/>
      <c r="G568" s="28"/>
      <c r="H568" s="28"/>
      <c r="S568" s="28"/>
      <c r="T568" s="28"/>
      <c r="U568" s="147"/>
      <c r="V568" s="147"/>
      <c r="W568" s="147"/>
      <c r="X568" s="147"/>
      <c r="Y568" s="147"/>
      <c r="Z568" s="147"/>
      <c r="AA568" s="134"/>
      <c r="AB568" s="148"/>
      <c r="AC568" s="28"/>
      <c r="AD568" s="148"/>
      <c r="AE568" s="148"/>
      <c r="AF568" s="148"/>
      <c r="AG568" s="148"/>
      <c r="AH568" s="28"/>
      <c r="AI568" s="28"/>
      <c r="AJ568" s="28"/>
      <c r="AK568" s="28"/>
      <c r="AL568" s="28"/>
      <c r="AM568" s="28"/>
      <c r="AN568" s="28"/>
      <c r="AO568" s="28"/>
      <c r="AP568" s="28"/>
      <c r="AQ568" s="28"/>
      <c r="AR568" s="28"/>
      <c r="AS568" s="28"/>
      <c r="AT568" s="28"/>
      <c r="AU568" s="28"/>
    </row>
    <row r="569">
      <c r="B569" s="28"/>
      <c r="C569" s="28"/>
      <c r="D569" s="28"/>
      <c r="E569" s="28"/>
      <c r="F569" s="28"/>
      <c r="G569" s="28"/>
      <c r="H569" s="28"/>
      <c r="S569" s="28"/>
      <c r="T569" s="28"/>
      <c r="U569" s="147"/>
      <c r="V569" s="147"/>
      <c r="W569" s="147"/>
      <c r="X569" s="147"/>
      <c r="Y569" s="147"/>
      <c r="Z569" s="147"/>
      <c r="AA569" s="134"/>
      <c r="AB569" s="148"/>
      <c r="AC569" s="28"/>
      <c r="AD569" s="148"/>
      <c r="AE569" s="148"/>
      <c r="AF569" s="148"/>
      <c r="AG569" s="148"/>
      <c r="AH569" s="28"/>
      <c r="AI569" s="28"/>
      <c r="AJ569" s="28"/>
      <c r="AK569" s="28"/>
      <c r="AL569" s="28"/>
      <c r="AM569" s="28"/>
      <c r="AN569" s="28"/>
      <c r="AO569" s="28"/>
      <c r="AP569" s="28"/>
      <c r="AQ569" s="28"/>
      <c r="AR569" s="28"/>
      <c r="AS569" s="28"/>
      <c r="AT569" s="28"/>
      <c r="AU569" s="28"/>
    </row>
    <row r="570">
      <c r="B570" s="28"/>
      <c r="C570" s="28"/>
      <c r="D570" s="28"/>
      <c r="E570" s="28"/>
      <c r="F570" s="28"/>
      <c r="G570" s="28"/>
      <c r="H570" s="28"/>
      <c r="S570" s="28"/>
      <c r="T570" s="28"/>
      <c r="U570" s="147"/>
      <c r="V570" s="147"/>
      <c r="W570" s="147"/>
      <c r="X570" s="147"/>
      <c r="Y570" s="147"/>
      <c r="Z570" s="147"/>
      <c r="AA570" s="134"/>
      <c r="AB570" s="148"/>
      <c r="AC570" s="28"/>
      <c r="AD570" s="148"/>
      <c r="AE570" s="148"/>
      <c r="AF570" s="148"/>
      <c r="AG570" s="148"/>
      <c r="AH570" s="28"/>
      <c r="AI570" s="28"/>
      <c r="AJ570" s="28"/>
      <c r="AK570" s="28"/>
      <c r="AL570" s="28"/>
      <c r="AM570" s="28"/>
      <c r="AN570" s="28"/>
      <c r="AO570" s="28"/>
      <c r="AP570" s="28"/>
      <c r="AQ570" s="28"/>
      <c r="AR570" s="28"/>
      <c r="AS570" s="28"/>
      <c r="AT570" s="28"/>
      <c r="AU570" s="28"/>
    </row>
    <row r="571">
      <c r="B571" s="28"/>
      <c r="C571" s="28"/>
      <c r="D571" s="28"/>
      <c r="E571" s="28"/>
      <c r="F571" s="28"/>
      <c r="G571" s="28"/>
      <c r="H571" s="28"/>
      <c r="S571" s="28"/>
      <c r="T571" s="28"/>
      <c r="U571" s="147"/>
      <c r="V571" s="147"/>
      <c r="W571" s="147"/>
      <c r="X571" s="147"/>
      <c r="Y571" s="147"/>
      <c r="Z571" s="147"/>
      <c r="AA571" s="134"/>
      <c r="AB571" s="148"/>
      <c r="AC571" s="28"/>
      <c r="AD571" s="148"/>
      <c r="AE571" s="148"/>
      <c r="AF571" s="148"/>
      <c r="AG571" s="148"/>
      <c r="AH571" s="28"/>
      <c r="AI571" s="28"/>
      <c r="AJ571" s="28"/>
      <c r="AK571" s="28"/>
      <c r="AL571" s="28"/>
      <c r="AM571" s="28"/>
      <c r="AN571" s="28"/>
      <c r="AO571" s="28"/>
      <c r="AP571" s="28"/>
      <c r="AQ571" s="28"/>
      <c r="AR571" s="28"/>
      <c r="AS571" s="28"/>
      <c r="AT571" s="28"/>
      <c r="AU571" s="28"/>
    </row>
    <row r="572">
      <c r="B572" s="28"/>
      <c r="C572" s="28"/>
      <c r="D572" s="28"/>
      <c r="E572" s="28"/>
      <c r="F572" s="28"/>
      <c r="G572" s="28"/>
      <c r="H572" s="28"/>
      <c r="S572" s="28"/>
      <c r="T572" s="28"/>
      <c r="U572" s="147"/>
      <c r="V572" s="147"/>
      <c r="W572" s="147"/>
      <c r="X572" s="147"/>
      <c r="Y572" s="147"/>
      <c r="Z572" s="147"/>
      <c r="AA572" s="134"/>
      <c r="AB572" s="148"/>
      <c r="AC572" s="28"/>
      <c r="AD572" s="148"/>
      <c r="AE572" s="148"/>
      <c r="AF572" s="148"/>
      <c r="AG572" s="148"/>
      <c r="AH572" s="28"/>
      <c r="AI572" s="28"/>
      <c r="AJ572" s="28"/>
      <c r="AK572" s="28"/>
      <c r="AL572" s="28"/>
      <c r="AM572" s="28"/>
      <c r="AN572" s="28"/>
      <c r="AO572" s="28"/>
      <c r="AP572" s="28"/>
      <c r="AQ572" s="28"/>
      <c r="AR572" s="28"/>
      <c r="AS572" s="28"/>
      <c r="AT572" s="28"/>
      <c r="AU572" s="28"/>
    </row>
    <row r="573">
      <c r="B573" s="28"/>
      <c r="C573" s="28"/>
      <c r="D573" s="28"/>
      <c r="E573" s="28"/>
      <c r="F573" s="28"/>
      <c r="G573" s="28"/>
      <c r="H573" s="28"/>
      <c r="S573" s="28"/>
      <c r="T573" s="28"/>
      <c r="U573" s="147"/>
      <c r="V573" s="147"/>
      <c r="W573" s="147"/>
      <c r="X573" s="147"/>
      <c r="Y573" s="147"/>
      <c r="Z573" s="147"/>
      <c r="AA573" s="134"/>
      <c r="AB573" s="148"/>
      <c r="AC573" s="28"/>
      <c r="AD573" s="148"/>
      <c r="AE573" s="148"/>
      <c r="AF573" s="148"/>
      <c r="AG573" s="148"/>
      <c r="AH573" s="28"/>
      <c r="AI573" s="28"/>
      <c r="AJ573" s="28"/>
      <c r="AK573" s="28"/>
      <c r="AL573" s="28"/>
      <c r="AM573" s="28"/>
      <c r="AN573" s="28"/>
      <c r="AO573" s="28"/>
      <c r="AP573" s="28"/>
      <c r="AQ573" s="28"/>
      <c r="AR573" s="28"/>
      <c r="AS573" s="28"/>
      <c r="AT573" s="28"/>
      <c r="AU573" s="28"/>
    </row>
    <row r="574">
      <c r="B574" s="28"/>
      <c r="C574" s="28"/>
      <c r="D574" s="28"/>
      <c r="E574" s="28"/>
      <c r="F574" s="28"/>
      <c r="G574" s="28"/>
      <c r="H574" s="28"/>
      <c r="S574" s="28"/>
      <c r="T574" s="28"/>
      <c r="U574" s="147"/>
      <c r="V574" s="147"/>
      <c r="W574" s="147"/>
      <c r="X574" s="147"/>
      <c r="Y574" s="147"/>
      <c r="Z574" s="147"/>
      <c r="AA574" s="134"/>
      <c r="AB574" s="148"/>
      <c r="AC574" s="28"/>
      <c r="AD574" s="148"/>
      <c r="AE574" s="148"/>
      <c r="AF574" s="148"/>
      <c r="AG574" s="148"/>
      <c r="AH574" s="28"/>
      <c r="AI574" s="28"/>
      <c r="AJ574" s="28"/>
      <c r="AK574" s="28"/>
      <c r="AL574" s="28"/>
      <c r="AM574" s="28"/>
      <c r="AN574" s="28"/>
      <c r="AO574" s="28"/>
      <c r="AP574" s="28"/>
      <c r="AQ574" s="28"/>
      <c r="AR574" s="28"/>
      <c r="AS574" s="28"/>
      <c r="AT574" s="28"/>
      <c r="AU574" s="28"/>
    </row>
    <row r="575">
      <c r="B575" s="28"/>
      <c r="C575" s="28"/>
      <c r="D575" s="28"/>
      <c r="E575" s="28"/>
      <c r="F575" s="28"/>
      <c r="G575" s="28"/>
      <c r="H575" s="28"/>
      <c r="S575" s="28"/>
      <c r="T575" s="28"/>
      <c r="U575" s="147"/>
      <c r="V575" s="147"/>
      <c r="W575" s="147"/>
      <c r="X575" s="147"/>
      <c r="Y575" s="147"/>
      <c r="Z575" s="147"/>
      <c r="AA575" s="134"/>
      <c r="AB575" s="148"/>
      <c r="AC575" s="28"/>
      <c r="AD575" s="148"/>
      <c r="AE575" s="148"/>
      <c r="AF575" s="148"/>
      <c r="AG575" s="148"/>
      <c r="AH575" s="28"/>
      <c r="AI575" s="28"/>
      <c r="AJ575" s="28"/>
      <c r="AK575" s="28"/>
      <c r="AL575" s="28"/>
      <c r="AM575" s="28"/>
      <c r="AN575" s="28"/>
      <c r="AO575" s="28"/>
      <c r="AP575" s="28"/>
      <c r="AQ575" s="28"/>
      <c r="AR575" s="28"/>
      <c r="AS575" s="28"/>
      <c r="AT575" s="28"/>
      <c r="AU575" s="28"/>
    </row>
    <row r="576">
      <c r="B576" s="28"/>
      <c r="C576" s="28"/>
      <c r="D576" s="28"/>
      <c r="E576" s="28"/>
      <c r="F576" s="28"/>
      <c r="G576" s="28"/>
      <c r="H576" s="28"/>
      <c r="S576" s="28"/>
      <c r="T576" s="28"/>
      <c r="U576" s="147"/>
      <c r="V576" s="147"/>
      <c r="W576" s="147"/>
      <c r="X576" s="147"/>
      <c r="Y576" s="147"/>
      <c r="Z576" s="147"/>
      <c r="AA576" s="134"/>
      <c r="AB576" s="148"/>
      <c r="AC576" s="28"/>
      <c r="AD576" s="148"/>
      <c r="AE576" s="148"/>
      <c r="AF576" s="148"/>
      <c r="AG576" s="148"/>
      <c r="AH576" s="28"/>
      <c r="AI576" s="28"/>
      <c r="AJ576" s="28"/>
      <c r="AK576" s="28"/>
      <c r="AL576" s="28"/>
      <c r="AM576" s="28"/>
      <c r="AN576" s="28"/>
      <c r="AO576" s="28"/>
      <c r="AP576" s="28"/>
      <c r="AQ576" s="28"/>
      <c r="AR576" s="28"/>
      <c r="AS576" s="28"/>
      <c r="AT576" s="28"/>
      <c r="AU576" s="28"/>
    </row>
    <row r="577">
      <c r="B577" s="28"/>
      <c r="C577" s="28"/>
      <c r="D577" s="28"/>
      <c r="E577" s="28"/>
      <c r="F577" s="28"/>
      <c r="G577" s="28"/>
      <c r="H577" s="28"/>
      <c r="S577" s="28"/>
      <c r="T577" s="28"/>
      <c r="U577" s="147"/>
      <c r="V577" s="147"/>
      <c r="W577" s="147"/>
      <c r="X577" s="147"/>
      <c r="Y577" s="147"/>
      <c r="Z577" s="147"/>
      <c r="AA577" s="134"/>
      <c r="AB577" s="148"/>
      <c r="AC577" s="28"/>
      <c r="AD577" s="148"/>
      <c r="AE577" s="148"/>
      <c r="AF577" s="148"/>
      <c r="AG577" s="148"/>
      <c r="AH577" s="28"/>
      <c r="AI577" s="28"/>
      <c r="AJ577" s="28"/>
      <c r="AK577" s="28"/>
      <c r="AL577" s="28"/>
      <c r="AM577" s="28"/>
      <c r="AN577" s="28"/>
      <c r="AO577" s="28"/>
      <c r="AP577" s="28"/>
      <c r="AQ577" s="28"/>
      <c r="AR577" s="28"/>
      <c r="AS577" s="28"/>
      <c r="AT577" s="28"/>
      <c r="AU577" s="28"/>
    </row>
    <row r="578">
      <c r="B578" s="28"/>
      <c r="C578" s="28"/>
      <c r="D578" s="28"/>
      <c r="E578" s="28"/>
      <c r="F578" s="28"/>
      <c r="G578" s="28"/>
      <c r="H578" s="28"/>
      <c r="S578" s="28"/>
      <c r="T578" s="28"/>
      <c r="U578" s="147"/>
      <c r="V578" s="147"/>
      <c r="W578" s="147"/>
      <c r="X578" s="147"/>
      <c r="Y578" s="147"/>
      <c r="Z578" s="147"/>
      <c r="AA578" s="134"/>
      <c r="AB578" s="148"/>
      <c r="AC578" s="28"/>
      <c r="AD578" s="148"/>
      <c r="AE578" s="148"/>
      <c r="AF578" s="148"/>
      <c r="AG578" s="148"/>
      <c r="AH578" s="28"/>
      <c r="AI578" s="28"/>
      <c r="AJ578" s="28"/>
      <c r="AK578" s="28"/>
      <c r="AL578" s="28"/>
      <c r="AM578" s="28"/>
      <c r="AN578" s="28"/>
      <c r="AO578" s="28"/>
      <c r="AP578" s="28"/>
      <c r="AQ578" s="28"/>
      <c r="AR578" s="28"/>
      <c r="AS578" s="28"/>
      <c r="AT578" s="28"/>
      <c r="AU578" s="28"/>
    </row>
    <row r="579">
      <c r="B579" s="28"/>
      <c r="C579" s="28"/>
      <c r="D579" s="28"/>
      <c r="E579" s="28"/>
      <c r="F579" s="28"/>
      <c r="G579" s="28"/>
      <c r="H579" s="28"/>
      <c r="S579" s="28"/>
      <c r="T579" s="28"/>
      <c r="U579" s="147"/>
      <c r="V579" s="147"/>
      <c r="W579" s="147"/>
      <c r="X579" s="147"/>
      <c r="Y579" s="147"/>
      <c r="Z579" s="147"/>
      <c r="AA579" s="134"/>
      <c r="AB579" s="148"/>
      <c r="AC579" s="28"/>
      <c r="AD579" s="148"/>
      <c r="AE579" s="148"/>
      <c r="AF579" s="148"/>
      <c r="AG579" s="148"/>
      <c r="AH579" s="28"/>
      <c r="AI579" s="28"/>
      <c r="AJ579" s="28"/>
      <c r="AK579" s="28"/>
      <c r="AL579" s="28"/>
      <c r="AM579" s="28"/>
      <c r="AN579" s="28"/>
      <c r="AO579" s="28"/>
      <c r="AP579" s="28"/>
      <c r="AQ579" s="28"/>
      <c r="AR579" s="28"/>
      <c r="AS579" s="28"/>
      <c r="AT579" s="28"/>
      <c r="AU579" s="28"/>
    </row>
    <row r="580">
      <c r="B580" s="28"/>
      <c r="C580" s="28"/>
      <c r="D580" s="28"/>
      <c r="E580" s="28"/>
      <c r="F580" s="28"/>
      <c r="G580" s="28"/>
      <c r="H580" s="28"/>
      <c r="S580" s="28"/>
      <c r="T580" s="28"/>
      <c r="U580" s="147"/>
      <c r="V580" s="147"/>
      <c r="W580" s="147"/>
      <c r="X580" s="147"/>
      <c r="Y580" s="147"/>
      <c r="Z580" s="147"/>
      <c r="AA580" s="134"/>
      <c r="AB580" s="148"/>
      <c r="AC580" s="28"/>
      <c r="AD580" s="148"/>
      <c r="AE580" s="148"/>
      <c r="AF580" s="148"/>
      <c r="AG580" s="148"/>
      <c r="AH580" s="28"/>
      <c r="AI580" s="28"/>
      <c r="AJ580" s="28"/>
      <c r="AK580" s="28"/>
      <c r="AL580" s="28"/>
      <c r="AM580" s="28"/>
      <c r="AN580" s="28"/>
      <c r="AO580" s="28"/>
      <c r="AP580" s="28"/>
      <c r="AQ580" s="28"/>
      <c r="AR580" s="28"/>
      <c r="AS580" s="28"/>
      <c r="AT580" s="28"/>
      <c r="AU580" s="28"/>
    </row>
    <row r="581">
      <c r="B581" s="28"/>
      <c r="C581" s="28"/>
      <c r="D581" s="28"/>
      <c r="E581" s="28"/>
      <c r="F581" s="28"/>
      <c r="G581" s="28"/>
      <c r="H581" s="28"/>
      <c r="S581" s="28"/>
      <c r="T581" s="28"/>
      <c r="U581" s="147"/>
      <c r="V581" s="147"/>
      <c r="W581" s="147"/>
      <c r="X581" s="147"/>
      <c r="Y581" s="147"/>
      <c r="Z581" s="147"/>
      <c r="AA581" s="134"/>
      <c r="AB581" s="148"/>
      <c r="AC581" s="28"/>
      <c r="AD581" s="148"/>
      <c r="AE581" s="148"/>
      <c r="AF581" s="148"/>
      <c r="AG581" s="148"/>
      <c r="AH581" s="28"/>
      <c r="AI581" s="28"/>
      <c r="AJ581" s="28"/>
      <c r="AK581" s="28"/>
      <c r="AL581" s="28"/>
      <c r="AM581" s="28"/>
      <c r="AN581" s="28"/>
      <c r="AO581" s="28"/>
      <c r="AP581" s="28"/>
      <c r="AQ581" s="28"/>
      <c r="AR581" s="28"/>
      <c r="AS581" s="28"/>
      <c r="AT581" s="28"/>
      <c r="AU581" s="28"/>
    </row>
    <row r="582">
      <c r="B582" s="28"/>
      <c r="C582" s="28"/>
      <c r="D582" s="28"/>
      <c r="E582" s="28"/>
      <c r="F582" s="28"/>
      <c r="G582" s="28"/>
      <c r="H582" s="28"/>
      <c r="S582" s="28"/>
      <c r="T582" s="28"/>
      <c r="U582" s="147"/>
      <c r="V582" s="147"/>
      <c r="W582" s="147"/>
      <c r="X582" s="147"/>
      <c r="Y582" s="147"/>
      <c r="Z582" s="147"/>
      <c r="AA582" s="134"/>
      <c r="AB582" s="148"/>
      <c r="AC582" s="28"/>
      <c r="AD582" s="148"/>
      <c r="AE582" s="148"/>
      <c r="AF582" s="148"/>
      <c r="AG582" s="148"/>
      <c r="AH582" s="28"/>
      <c r="AI582" s="28"/>
      <c r="AJ582" s="28"/>
      <c r="AK582" s="28"/>
      <c r="AL582" s="28"/>
      <c r="AM582" s="28"/>
      <c r="AN582" s="28"/>
      <c r="AO582" s="28"/>
      <c r="AP582" s="28"/>
      <c r="AQ582" s="28"/>
      <c r="AR582" s="28"/>
      <c r="AS582" s="28"/>
      <c r="AT582" s="28"/>
      <c r="AU582" s="28"/>
    </row>
    <row r="583">
      <c r="B583" s="28"/>
      <c r="C583" s="28"/>
      <c r="D583" s="28"/>
      <c r="E583" s="28"/>
      <c r="F583" s="28"/>
      <c r="G583" s="28"/>
      <c r="H583" s="28"/>
      <c r="S583" s="28"/>
      <c r="T583" s="28"/>
      <c r="U583" s="147"/>
      <c r="V583" s="147"/>
      <c r="W583" s="147"/>
      <c r="X583" s="147"/>
      <c r="Y583" s="147"/>
      <c r="Z583" s="147"/>
      <c r="AA583" s="134"/>
      <c r="AB583" s="148"/>
      <c r="AC583" s="28"/>
      <c r="AD583" s="148"/>
      <c r="AE583" s="148"/>
      <c r="AF583" s="148"/>
      <c r="AG583" s="148"/>
      <c r="AH583" s="28"/>
      <c r="AI583" s="28"/>
      <c r="AJ583" s="28"/>
      <c r="AK583" s="28"/>
      <c r="AL583" s="28"/>
      <c r="AM583" s="28"/>
      <c r="AN583" s="28"/>
      <c r="AO583" s="28"/>
      <c r="AP583" s="28"/>
      <c r="AQ583" s="28"/>
      <c r="AR583" s="28"/>
      <c r="AS583" s="28"/>
      <c r="AT583" s="28"/>
      <c r="AU583" s="28"/>
    </row>
    <row r="584">
      <c r="B584" s="28"/>
      <c r="C584" s="28"/>
      <c r="D584" s="28"/>
      <c r="E584" s="28"/>
      <c r="F584" s="28"/>
      <c r="G584" s="28"/>
      <c r="H584" s="28"/>
      <c r="S584" s="28"/>
      <c r="T584" s="28"/>
      <c r="U584" s="147"/>
      <c r="V584" s="147"/>
      <c r="W584" s="147"/>
      <c r="X584" s="147"/>
      <c r="Y584" s="147"/>
      <c r="Z584" s="147"/>
      <c r="AA584" s="134"/>
      <c r="AB584" s="148"/>
      <c r="AC584" s="28"/>
      <c r="AD584" s="148"/>
      <c r="AE584" s="148"/>
      <c r="AF584" s="148"/>
      <c r="AG584" s="148"/>
      <c r="AH584" s="28"/>
      <c r="AI584" s="28"/>
      <c r="AJ584" s="28"/>
      <c r="AK584" s="28"/>
      <c r="AL584" s="28"/>
      <c r="AM584" s="28"/>
      <c r="AN584" s="28"/>
      <c r="AO584" s="28"/>
      <c r="AP584" s="28"/>
      <c r="AQ584" s="28"/>
      <c r="AR584" s="28"/>
      <c r="AS584" s="28"/>
      <c r="AT584" s="28"/>
      <c r="AU584" s="28"/>
    </row>
    <row r="585">
      <c r="B585" s="28"/>
      <c r="C585" s="28"/>
      <c r="D585" s="28"/>
      <c r="E585" s="28"/>
      <c r="F585" s="28"/>
      <c r="G585" s="28"/>
      <c r="H585" s="28"/>
      <c r="S585" s="28"/>
      <c r="T585" s="28"/>
      <c r="U585" s="147"/>
      <c r="V585" s="147"/>
      <c r="W585" s="147"/>
      <c r="X585" s="147"/>
      <c r="Y585" s="147"/>
      <c r="Z585" s="147"/>
      <c r="AA585" s="134"/>
      <c r="AB585" s="148"/>
      <c r="AC585" s="28"/>
      <c r="AD585" s="148"/>
      <c r="AE585" s="148"/>
      <c r="AF585" s="148"/>
      <c r="AG585" s="148"/>
      <c r="AH585" s="28"/>
      <c r="AI585" s="28"/>
      <c r="AJ585" s="28"/>
      <c r="AK585" s="28"/>
      <c r="AL585" s="28"/>
      <c r="AM585" s="28"/>
      <c r="AN585" s="28"/>
      <c r="AO585" s="28"/>
      <c r="AP585" s="28"/>
      <c r="AQ585" s="28"/>
      <c r="AR585" s="28"/>
      <c r="AS585" s="28"/>
      <c r="AT585" s="28"/>
      <c r="AU585" s="28"/>
    </row>
    <row r="586">
      <c r="B586" s="28"/>
      <c r="C586" s="28"/>
      <c r="D586" s="28"/>
      <c r="E586" s="28"/>
      <c r="F586" s="28"/>
      <c r="G586" s="28"/>
      <c r="H586" s="28"/>
      <c r="S586" s="28"/>
      <c r="T586" s="28"/>
      <c r="U586" s="147"/>
      <c r="V586" s="147"/>
      <c r="W586" s="147"/>
      <c r="X586" s="147"/>
      <c r="Y586" s="147"/>
      <c r="Z586" s="147"/>
      <c r="AA586" s="134"/>
      <c r="AB586" s="148"/>
      <c r="AC586" s="28"/>
      <c r="AD586" s="148"/>
      <c r="AE586" s="148"/>
      <c r="AF586" s="148"/>
      <c r="AG586" s="148"/>
      <c r="AH586" s="28"/>
      <c r="AI586" s="28"/>
      <c r="AJ586" s="28"/>
      <c r="AK586" s="28"/>
      <c r="AL586" s="28"/>
      <c r="AM586" s="28"/>
      <c r="AN586" s="28"/>
      <c r="AO586" s="28"/>
      <c r="AP586" s="28"/>
      <c r="AQ586" s="28"/>
      <c r="AR586" s="28"/>
      <c r="AS586" s="28"/>
      <c r="AT586" s="28"/>
      <c r="AU586" s="28"/>
    </row>
    <row r="587">
      <c r="B587" s="28"/>
      <c r="C587" s="28"/>
      <c r="D587" s="28"/>
      <c r="E587" s="28"/>
      <c r="F587" s="28"/>
      <c r="G587" s="28"/>
      <c r="H587" s="28"/>
      <c r="S587" s="28"/>
      <c r="T587" s="28"/>
      <c r="U587" s="147"/>
      <c r="V587" s="147"/>
      <c r="W587" s="147"/>
      <c r="X587" s="147"/>
      <c r="Y587" s="147"/>
      <c r="Z587" s="147"/>
      <c r="AA587" s="134"/>
      <c r="AB587" s="148"/>
      <c r="AC587" s="28"/>
      <c r="AD587" s="148"/>
      <c r="AE587" s="148"/>
      <c r="AF587" s="148"/>
      <c r="AG587" s="148"/>
      <c r="AH587" s="28"/>
      <c r="AI587" s="28"/>
      <c r="AJ587" s="28"/>
      <c r="AK587" s="28"/>
      <c r="AL587" s="28"/>
      <c r="AM587" s="28"/>
      <c r="AN587" s="28"/>
      <c r="AO587" s="28"/>
      <c r="AP587" s="28"/>
      <c r="AQ587" s="28"/>
      <c r="AR587" s="28"/>
      <c r="AS587" s="28"/>
      <c r="AT587" s="28"/>
      <c r="AU587" s="28"/>
    </row>
    <row r="588">
      <c r="B588" s="28"/>
      <c r="C588" s="28"/>
      <c r="D588" s="28"/>
      <c r="E588" s="28"/>
      <c r="F588" s="28"/>
      <c r="G588" s="28"/>
      <c r="H588" s="28"/>
      <c r="S588" s="28"/>
      <c r="T588" s="28"/>
      <c r="U588" s="147"/>
      <c r="V588" s="147"/>
      <c r="W588" s="147"/>
      <c r="X588" s="147"/>
      <c r="Y588" s="147"/>
      <c r="Z588" s="147"/>
      <c r="AA588" s="134"/>
      <c r="AB588" s="148"/>
      <c r="AC588" s="28"/>
      <c r="AD588" s="148"/>
      <c r="AE588" s="148"/>
      <c r="AF588" s="148"/>
      <c r="AG588" s="148"/>
      <c r="AH588" s="28"/>
      <c r="AI588" s="28"/>
      <c r="AJ588" s="28"/>
      <c r="AK588" s="28"/>
      <c r="AL588" s="28"/>
      <c r="AM588" s="28"/>
      <c r="AN588" s="28"/>
      <c r="AO588" s="28"/>
      <c r="AP588" s="28"/>
      <c r="AQ588" s="28"/>
      <c r="AR588" s="28"/>
      <c r="AS588" s="28"/>
      <c r="AT588" s="28"/>
      <c r="AU588" s="28"/>
    </row>
    <row r="589">
      <c r="B589" s="28"/>
      <c r="C589" s="28"/>
      <c r="D589" s="28"/>
      <c r="E589" s="28"/>
      <c r="F589" s="28"/>
      <c r="G589" s="28"/>
      <c r="H589" s="28"/>
      <c r="S589" s="28"/>
      <c r="T589" s="28"/>
      <c r="U589" s="147"/>
      <c r="V589" s="147"/>
      <c r="W589" s="147"/>
      <c r="X589" s="147"/>
      <c r="Y589" s="147"/>
      <c r="Z589" s="147"/>
      <c r="AA589" s="134"/>
      <c r="AB589" s="148"/>
      <c r="AC589" s="28"/>
      <c r="AD589" s="148"/>
      <c r="AE589" s="148"/>
      <c r="AF589" s="148"/>
      <c r="AG589" s="148"/>
      <c r="AH589" s="28"/>
      <c r="AI589" s="28"/>
      <c r="AJ589" s="28"/>
      <c r="AK589" s="28"/>
      <c r="AL589" s="28"/>
      <c r="AM589" s="28"/>
      <c r="AN589" s="28"/>
      <c r="AO589" s="28"/>
      <c r="AP589" s="28"/>
      <c r="AQ589" s="28"/>
      <c r="AR589" s="28"/>
      <c r="AS589" s="28"/>
      <c r="AT589" s="28"/>
      <c r="AU589" s="28"/>
    </row>
    <row r="590">
      <c r="B590" s="28"/>
      <c r="C590" s="28"/>
      <c r="D590" s="28"/>
      <c r="E590" s="28"/>
      <c r="F590" s="28"/>
      <c r="G590" s="28"/>
      <c r="H590" s="28"/>
      <c r="S590" s="28"/>
      <c r="T590" s="28"/>
      <c r="U590" s="147"/>
      <c r="V590" s="147"/>
      <c r="W590" s="147"/>
      <c r="X590" s="147"/>
      <c r="Y590" s="147"/>
      <c r="Z590" s="147"/>
      <c r="AA590" s="134"/>
      <c r="AB590" s="148"/>
      <c r="AC590" s="28"/>
      <c r="AD590" s="148"/>
      <c r="AE590" s="148"/>
      <c r="AF590" s="148"/>
      <c r="AG590" s="148"/>
      <c r="AH590" s="28"/>
      <c r="AI590" s="28"/>
      <c r="AJ590" s="28"/>
      <c r="AK590" s="28"/>
      <c r="AL590" s="28"/>
      <c r="AM590" s="28"/>
      <c r="AN590" s="28"/>
      <c r="AO590" s="28"/>
      <c r="AP590" s="28"/>
      <c r="AQ590" s="28"/>
      <c r="AR590" s="28"/>
      <c r="AS590" s="28"/>
      <c r="AT590" s="28"/>
      <c r="AU590" s="28"/>
    </row>
    <row r="591">
      <c r="B591" s="28"/>
      <c r="C591" s="28"/>
      <c r="D591" s="28"/>
      <c r="E591" s="28"/>
      <c r="F591" s="28"/>
      <c r="G591" s="28"/>
      <c r="H591" s="28"/>
      <c r="S591" s="28"/>
      <c r="T591" s="28"/>
      <c r="U591" s="147"/>
      <c r="V591" s="147"/>
      <c r="W591" s="147"/>
      <c r="X591" s="147"/>
      <c r="Y591" s="147"/>
      <c r="Z591" s="147"/>
      <c r="AA591" s="134"/>
      <c r="AB591" s="148"/>
      <c r="AC591" s="28"/>
      <c r="AD591" s="148"/>
      <c r="AE591" s="148"/>
      <c r="AF591" s="148"/>
      <c r="AG591" s="148"/>
      <c r="AH591" s="28"/>
      <c r="AI591" s="28"/>
      <c r="AJ591" s="28"/>
      <c r="AK591" s="28"/>
      <c r="AL591" s="28"/>
      <c r="AM591" s="28"/>
      <c r="AN591" s="28"/>
      <c r="AO591" s="28"/>
      <c r="AP591" s="28"/>
      <c r="AQ591" s="28"/>
      <c r="AR591" s="28"/>
      <c r="AS591" s="28"/>
      <c r="AT591" s="28"/>
      <c r="AU591" s="28"/>
    </row>
    <row r="592">
      <c r="B592" s="28"/>
      <c r="C592" s="28"/>
      <c r="D592" s="28"/>
      <c r="E592" s="28"/>
      <c r="F592" s="28"/>
      <c r="G592" s="28"/>
      <c r="H592" s="28"/>
      <c r="S592" s="28"/>
      <c r="T592" s="28"/>
      <c r="U592" s="147"/>
      <c r="V592" s="147"/>
      <c r="W592" s="147"/>
      <c r="X592" s="147"/>
      <c r="Y592" s="147"/>
      <c r="Z592" s="147"/>
      <c r="AA592" s="134"/>
      <c r="AB592" s="148"/>
      <c r="AC592" s="28"/>
      <c r="AD592" s="148"/>
      <c r="AE592" s="148"/>
      <c r="AF592" s="148"/>
      <c r="AG592" s="148"/>
      <c r="AH592" s="28"/>
      <c r="AI592" s="28"/>
      <c r="AJ592" s="28"/>
      <c r="AK592" s="28"/>
      <c r="AL592" s="28"/>
      <c r="AM592" s="28"/>
      <c r="AN592" s="28"/>
      <c r="AO592" s="28"/>
      <c r="AP592" s="28"/>
      <c r="AQ592" s="28"/>
      <c r="AR592" s="28"/>
      <c r="AS592" s="28"/>
      <c r="AT592" s="28"/>
      <c r="AU592" s="28"/>
    </row>
    <row r="593">
      <c r="B593" s="28"/>
      <c r="C593" s="28"/>
      <c r="D593" s="28"/>
      <c r="E593" s="28"/>
      <c r="F593" s="28"/>
      <c r="G593" s="28"/>
      <c r="H593" s="28"/>
      <c r="S593" s="28"/>
      <c r="T593" s="28"/>
      <c r="U593" s="147"/>
      <c r="V593" s="147"/>
      <c r="W593" s="147"/>
      <c r="X593" s="147"/>
      <c r="Y593" s="147"/>
      <c r="Z593" s="147"/>
      <c r="AA593" s="134"/>
      <c r="AB593" s="148"/>
      <c r="AC593" s="28"/>
      <c r="AD593" s="148"/>
      <c r="AE593" s="148"/>
      <c r="AF593" s="148"/>
      <c r="AG593" s="148"/>
      <c r="AH593" s="28"/>
      <c r="AI593" s="28"/>
      <c r="AJ593" s="28"/>
      <c r="AK593" s="28"/>
      <c r="AL593" s="28"/>
      <c r="AM593" s="28"/>
      <c r="AN593" s="28"/>
      <c r="AO593" s="28"/>
      <c r="AP593" s="28"/>
      <c r="AQ593" s="28"/>
      <c r="AR593" s="28"/>
      <c r="AS593" s="28"/>
      <c r="AT593" s="28"/>
      <c r="AU593" s="28"/>
    </row>
    <row r="594">
      <c r="B594" s="28"/>
      <c r="C594" s="28"/>
      <c r="D594" s="28"/>
      <c r="E594" s="28"/>
      <c r="F594" s="28"/>
      <c r="G594" s="28"/>
      <c r="H594" s="28"/>
      <c r="S594" s="28"/>
      <c r="T594" s="28"/>
      <c r="U594" s="147"/>
      <c r="V594" s="147"/>
      <c r="W594" s="147"/>
      <c r="X594" s="147"/>
      <c r="Y594" s="147"/>
      <c r="Z594" s="147"/>
      <c r="AA594" s="134"/>
      <c r="AB594" s="148"/>
      <c r="AC594" s="28"/>
      <c r="AD594" s="148"/>
      <c r="AE594" s="148"/>
      <c r="AF594" s="148"/>
      <c r="AG594" s="148"/>
      <c r="AH594" s="28"/>
      <c r="AI594" s="28"/>
      <c r="AJ594" s="28"/>
      <c r="AK594" s="28"/>
      <c r="AL594" s="28"/>
      <c r="AM594" s="28"/>
      <c r="AN594" s="28"/>
      <c r="AO594" s="28"/>
      <c r="AP594" s="28"/>
      <c r="AQ594" s="28"/>
      <c r="AR594" s="28"/>
      <c r="AS594" s="28"/>
      <c r="AT594" s="28"/>
      <c r="AU594" s="28"/>
    </row>
    <row r="595">
      <c r="B595" s="28"/>
      <c r="C595" s="28"/>
      <c r="D595" s="28"/>
      <c r="E595" s="28"/>
      <c r="F595" s="28"/>
      <c r="G595" s="28"/>
      <c r="H595" s="28"/>
      <c r="S595" s="28"/>
      <c r="T595" s="28"/>
      <c r="U595" s="147"/>
      <c r="V595" s="147"/>
      <c r="W595" s="147"/>
      <c r="X595" s="147"/>
      <c r="Y595" s="147"/>
      <c r="Z595" s="147"/>
      <c r="AA595" s="134"/>
      <c r="AB595" s="148"/>
      <c r="AC595" s="28"/>
      <c r="AD595" s="148"/>
      <c r="AE595" s="148"/>
      <c r="AF595" s="148"/>
      <c r="AG595" s="148"/>
      <c r="AH595" s="28"/>
      <c r="AI595" s="28"/>
      <c r="AJ595" s="28"/>
      <c r="AK595" s="28"/>
      <c r="AL595" s="28"/>
      <c r="AM595" s="28"/>
      <c r="AN595" s="28"/>
      <c r="AO595" s="28"/>
      <c r="AP595" s="28"/>
      <c r="AQ595" s="28"/>
      <c r="AR595" s="28"/>
      <c r="AS595" s="28"/>
      <c r="AT595" s="28"/>
      <c r="AU595" s="28"/>
    </row>
    <row r="596">
      <c r="B596" s="28"/>
      <c r="C596" s="28"/>
      <c r="D596" s="28"/>
      <c r="E596" s="28"/>
      <c r="F596" s="28"/>
      <c r="G596" s="28"/>
      <c r="H596" s="28"/>
      <c r="S596" s="28"/>
      <c r="T596" s="28"/>
      <c r="U596" s="147"/>
      <c r="V596" s="147"/>
      <c r="W596" s="147"/>
      <c r="X596" s="147"/>
      <c r="Y596" s="147"/>
      <c r="Z596" s="147"/>
      <c r="AA596" s="134"/>
      <c r="AB596" s="148"/>
      <c r="AC596" s="28"/>
      <c r="AD596" s="148"/>
      <c r="AE596" s="148"/>
      <c r="AF596" s="148"/>
      <c r="AG596" s="148"/>
      <c r="AH596" s="28"/>
      <c r="AI596" s="28"/>
      <c r="AJ596" s="28"/>
      <c r="AK596" s="28"/>
      <c r="AL596" s="28"/>
      <c r="AM596" s="28"/>
      <c r="AN596" s="28"/>
      <c r="AO596" s="28"/>
      <c r="AP596" s="28"/>
      <c r="AQ596" s="28"/>
      <c r="AR596" s="28"/>
      <c r="AS596" s="28"/>
      <c r="AT596" s="28"/>
      <c r="AU596" s="28"/>
    </row>
    <row r="597">
      <c r="B597" s="28"/>
      <c r="C597" s="28"/>
      <c r="D597" s="28"/>
      <c r="E597" s="28"/>
      <c r="F597" s="28"/>
      <c r="G597" s="28"/>
      <c r="H597" s="28"/>
      <c r="S597" s="28"/>
      <c r="T597" s="28"/>
      <c r="U597" s="147"/>
      <c r="V597" s="147"/>
      <c r="W597" s="147"/>
      <c r="X597" s="147"/>
      <c r="Y597" s="147"/>
      <c r="Z597" s="147"/>
      <c r="AA597" s="134"/>
      <c r="AB597" s="148"/>
      <c r="AC597" s="28"/>
      <c r="AD597" s="148"/>
      <c r="AE597" s="148"/>
      <c r="AF597" s="148"/>
      <c r="AG597" s="148"/>
      <c r="AH597" s="28"/>
      <c r="AI597" s="28"/>
      <c r="AJ597" s="28"/>
      <c r="AK597" s="28"/>
      <c r="AL597" s="28"/>
      <c r="AM597" s="28"/>
      <c r="AN597" s="28"/>
      <c r="AO597" s="28"/>
      <c r="AP597" s="28"/>
      <c r="AQ597" s="28"/>
      <c r="AR597" s="28"/>
      <c r="AS597" s="28"/>
      <c r="AT597" s="28"/>
      <c r="AU597" s="28"/>
    </row>
    <row r="598">
      <c r="B598" s="28"/>
      <c r="C598" s="28"/>
      <c r="D598" s="28"/>
      <c r="E598" s="28"/>
      <c r="F598" s="28"/>
      <c r="G598" s="28"/>
      <c r="H598" s="28"/>
      <c r="S598" s="28"/>
      <c r="T598" s="28"/>
      <c r="U598" s="147"/>
      <c r="V598" s="147"/>
      <c r="W598" s="147"/>
      <c r="X598" s="147"/>
      <c r="Y598" s="147"/>
      <c r="Z598" s="147"/>
      <c r="AA598" s="134"/>
      <c r="AB598" s="148"/>
      <c r="AC598" s="28"/>
      <c r="AD598" s="148"/>
      <c r="AE598" s="148"/>
      <c r="AF598" s="148"/>
      <c r="AG598" s="148"/>
      <c r="AH598" s="28"/>
      <c r="AI598" s="28"/>
      <c r="AJ598" s="28"/>
      <c r="AK598" s="28"/>
      <c r="AL598" s="28"/>
      <c r="AM598" s="28"/>
      <c r="AN598" s="28"/>
      <c r="AO598" s="28"/>
      <c r="AP598" s="28"/>
      <c r="AQ598" s="28"/>
      <c r="AR598" s="28"/>
      <c r="AS598" s="28"/>
      <c r="AT598" s="28"/>
      <c r="AU598" s="28"/>
    </row>
    <row r="599">
      <c r="B599" s="28"/>
      <c r="C599" s="28"/>
      <c r="D599" s="28"/>
      <c r="E599" s="28"/>
      <c r="F599" s="28"/>
      <c r="G599" s="28"/>
      <c r="H599" s="28"/>
      <c r="S599" s="28"/>
      <c r="T599" s="28"/>
      <c r="U599" s="147"/>
      <c r="V599" s="147"/>
      <c r="W599" s="147"/>
      <c r="X599" s="147"/>
      <c r="Y599" s="147"/>
      <c r="Z599" s="147"/>
      <c r="AA599" s="134"/>
      <c r="AB599" s="148"/>
      <c r="AC599" s="28"/>
      <c r="AD599" s="148"/>
      <c r="AE599" s="148"/>
      <c r="AF599" s="148"/>
      <c r="AG599" s="148"/>
      <c r="AH599" s="28"/>
      <c r="AI599" s="28"/>
      <c r="AJ599" s="28"/>
      <c r="AK599" s="28"/>
      <c r="AL599" s="28"/>
      <c r="AM599" s="28"/>
      <c r="AN599" s="28"/>
      <c r="AO599" s="28"/>
      <c r="AP599" s="28"/>
      <c r="AQ599" s="28"/>
      <c r="AR599" s="28"/>
      <c r="AS599" s="28"/>
      <c r="AT599" s="28"/>
      <c r="AU599" s="28"/>
    </row>
    <row r="600">
      <c r="B600" s="28"/>
      <c r="C600" s="28"/>
      <c r="D600" s="28"/>
      <c r="E600" s="28"/>
      <c r="F600" s="28"/>
      <c r="G600" s="28"/>
      <c r="H600" s="28"/>
      <c r="S600" s="28"/>
      <c r="T600" s="28"/>
      <c r="U600" s="147"/>
      <c r="V600" s="147"/>
      <c r="W600" s="147"/>
      <c r="X600" s="147"/>
      <c r="Y600" s="147"/>
      <c r="Z600" s="147"/>
      <c r="AA600" s="134"/>
      <c r="AB600" s="148"/>
      <c r="AC600" s="28"/>
      <c r="AD600" s="148"/>
      <c r="AE600" s="148"/>
      <c r="AF600" s="148"/>
      <c r="AG600" s="148"/>
      <c r="AH600" s="28"/>
      <c r="AI600" s="28"/>
      <c r="AJ600" s="28"/>
      <c r="AK600" s="28"/>
      <c r="AL600" s="28"/>
      <c r="AM600" s="28"/>
      <c r="AN600" s="28"/>
      <c r="AO600" s="28"/>
      <c r="AP600" s="28"/>
      <c r="AQ600" s="28"/>
      <c r="AR600" s="28"/>
      <c r="AS600" s="28"/>
      <c r="AT600" s="28"/>
      <c r="AU600" s="28"/>
    </row>
    <row r="601">
      <c r="B601" s="28"/>
      <c r="C601" s="28"/>
      <c r="D601" s="28"/>
      <c r="E601" s="28"/>
      <c r="F601" s="28"/>
      <c r="G601" s="28"/>
      <c r="H601" s="28"/>
      <c r="S601" s="28"/>
      <c r="T601" s="28"/>
      <c r="U601" s="147"/>
      <c r="V601" s="147"/>
      <c r="W601" s="147"/>
      <c r="X601" s="147"/>
      <c r="Y601" s="147"/>
      <c r="Z601" s="147"/>
      <c r="AA601" s="134"/>
      <c r="AB601" s="148"/>
      <c r="AC601" s="28"/>
      <c r="AD601" s="148"/>
      <c r="AE601" s="148"/>
      <c r="AF601" s="148"/>
      <c r="AG601" s="148"/>
      <c r="AH601" s="28"/>
      <c r="AI601" s="28"/>
      <c r="AJ601" s="28"/>
      <c r="AK601" s="28"/>
      <c r="AL601" s="28"/>
      <c r="AM601" s="28"/>
      <c r="AN601" s="28"/>
      <c r="AO601" s="28"/>
      <c r="AP601" s="28"/>
      <c r="AQ601" s="28"/>
      <c r="AR601" s="28"/>
      <c r="AS601" s="28"/>
      <c r="AT601" s="28"/>
      <c r="AU601" s="28"/>
    </row>
    <row r="602">
      <c r="B602" s="28"/>
      <c r="C602" s="28"/>
      <c r="D602" s="28"/>
      <c r="E602" s="28"/>
      <c r="F602" s="28"/>
      <c r="G602" s="28"/>
      <c r="H602" s="28"/>
      <c r="S602" s="28"/>
      <c r="T602" s="28"/>
      <c r="U602" s="147"/>
      <c r="V602" s="147"/>
      <c r="W602" s="147"/>
      <c r="X602" s="147"/>
      <c r="Y602" s="147"/>
      <c r="Z602" s="147"/>
      <c r="AA602" s="134"/>
      <c r="AB602" s="148"/>
      <c r="AC602" s="28"/>
      <c r="AD602" s="148"/>
      <c r="AE602" s="148"/>
      <c r="AF602" s="148"/>
      <c r="AG602" s="148"/>
      <c r="AH602" s="28"/>
      <c r="AI602" s="28"/>
      <c r="AJ602" s="28"/>
      <c r="AK602" s="28"/>
      <c r="AL602" s="28"/>
      <c r="AM602" s="28"/>
      <c r="AN602" s="28"/>
      <c r="AO602" s="28"/>
      <c r="AP602" s="28"/>
      <c r="AQ602" s="28"/>
      <c r="AR602" s="28"/>
      <c r="AS602" s="28"/>
      <c r="AT602" s="28"/>
      <c r="AU602" s="28"/>
    </row>
    <row r="603">
      <c r="B603" s="28"/>
      <c r="C603" s="28"/>
      <c r="D603" s="28"/>
      <c r="E603" s="28"/>
      <c r="F603" s="28"/>
      <c r="G603" s="28"/>
      <c r="H603" s="28"/>
      <c r="S603" s="28"/>
      <c r="T603" s="28"/>
      <c r="U603" s="147"/>
      <c r="V603" s="147"/>
      <c r="W603" s="147"/>
      <c r="X603" s="147"/>
      <c r="Y603" s="147"/>
      <c r="Z603" s="147"/>
      <c r="AA603" s="134"/>
      <c r="AB603" s="148"/>
      <c r="AC603" s="28"/>
      <c r="AD603" s="148"/>
      <c r="AE603" s="148"/>
      <c r="AF603" s="148"/>
      <c r="AG603" s="148"/>
      <c r="AH603" s="28"/>
      <c r="AI603" s="28"/>
      <c r="AJ603" s="28"/>
      <c r="AK603" s="28"/>
      <c r="AL603" s="28"/>
      <c r="AM603" s="28"/>
      <c r="AN603" s="28"/>
      <c r="AO603" s="28"/>
      <c r="AP603" s="28"/>
      <c r="AQ603" s="28"/>
      <c r="AR603" s="28"/>
      <c r="AS603" s="28"/>
      <c r="AT603" s="28"/>
      <c r="AU603" s="28"/>
    </row>
    <row r="604">
      <c r="B604" s="28"/>
      <c r="C604" s="28"/>
      <c r="D604" s="28"/>
      <c r="E604" s="28"/>
      <c r="F604" s="28"/>
      <c r="G604" s="28"/>
      <c r="H604" s="28"/>
      <c r="S604" s="28"/>
      <c r="T604" s="28"/>
      <c r="U604" s="147"/>
      <c r="V604" s="147"/>
      <c r="W604" s="147"/>
      <c r="X604" s="147"/>
      <c r="Y604" s="147"/>
      <c r="Z604" s="147"/>
      <c r="AA604" s="134"/>
      <c r="AB604" s="148"/>
      <c r="AC604" s="28"/>
      <c r="AD604" s="148"/>
      <c r="AE604" s="148"/>
      <c r="AF604" s="148"/>
      <c r="AG604" s="148"/>
      <c r="AH604" s="28"/>
      <c r="AI604" s="28"/>
      <c r="AJ604" s="28"/>
      <c r="AK604" s="28"/>
      <c r="AL604" s="28"/>
      <c r="AM604" s="28"/>
      <c r="AN604" s="28"/>
      <c r="AO604" s="28"/>
      <c r="AP604" s="28"/>
      <c r="AQ604" s="28"/>
      <c r="AR604" s="28"/>
      <c r="AS604" s="28"/>
      <c r="AT604" s="28"/>
      <c r="AU604" s="28"/>
    </row>
    <row r="605">
      <c r="B605" s="28"/>
      <c r="C605" s="28"/>
      <c r="D605" s="28"/>
      <c r="E605" s="28"/>
      <c r="F605" s="28"/>
      <c r="G605" s="28"/>
      <c r="H605" s="28"/>
      <c r="S605" s="28"/>
      <c r="T605" s="28"/>
      <c r="U605" s="147"/>
      <c r="V605" s="147"/>
      <c r="W605" s="147"/>
      <c r="X605" s="147"/>
      <c r="Y605" s="147"/>
      <c r="Z605" s="147"/>
      <c r="AA605" s="134"/>
      <c r="AB605" s="148"/>
      <c r="AC605" s="28"/>
      <c r="AD605" s="148"/>
      <c r="AE605" s="148"/>
      <c r="AF605" s="148"/>
      <c r="AG605" s="148"/>
      <c r="AH605" s="28"/>
      <c r="AI605" s="28"/>
      <c r="AJ605" s="28"/>
      <c r="AK605" s="28"/>
      <c r="AL605" s="28"/>
      <c r="AM605" s="28"/>
      <c r="AN605" s="28"/>
      <c r="AO605" s="28"/>
      <c r="AP605" s="28"/>
      <c r="AQ605" s="28"/>
      <c r="AR605" s="28"/>
      <c r="AS605" s="28"/>
      <c r="AT605" s="28"/>
      <c r="AU605" s="28"/>
    </row>
    <row r="606">
      <c r="B606" s="28"/>
      <c r="C606" s="28"/>
      <c r="D606" s="28"/>
      <c r="E606" s="28"/>
      <c r="F606" s="28"/>
      <c r="G606" s="28"/>
      <c r="H606" s="28"/>
      <c r="S606" s="28"/>
      <c r="T606" s="28"/>
      <c r="U606" s="147"/>
      <c r="V606" s="147"/>
      <c r="W606" s="147"/>
      <c r="X606" s="147"/>
      <c r="Y606" s="147"/>
      <c r="Z606" s="147"/>
      <c r="AA606" s="134"/>
      <c r="AB606" s="148"/>
      <c r="AC606" s="28"/>
      <c r="AD606" s="148"/>
      <c r="AE606" s="148"/>
      <c r="AF606" s="148"/>
      <c r="AG606" s="148"/>
      <c r="AH606" s="28"/>
      <c r="AI606" s="28"/>
      <c r="AJ606" s="28"/>
      <c r="AK606" s="28"/>
      <c r="AL606" s="28"/>
      <c r="AM606" s="28"/>
      <c r="AN606" s="28"/>
      <c r="AO606" s="28"/>
      <c r="AP606" s="28"/>
      <c r="AQ606" s="28"/>
      <c r="AR606" s="28"/>
      <c r="AS606" s="28"/>
      <c r="AT606" s="28"/>
      <c r="AU606" s="28"/>
    </row>
    <row r="607">
      <c r="B607" s="28"/>
      <c r="C607" s="28"/>
      <c r="D607" s="28"/>
      <c r="E607" s="28"/>
      <c r="F607" s="28"/>
      <c r="G607" s="28"/>
      <c r="H607" s="28"/>
      <c r="S607" s="28"/>
      <c r="T607" s="28"/>
      <c r="U607" s="147"/>
      <c r="V607" s="147"/>
      <c r="W607" s="147"/>
      <c r="X607" s="147"/>
      <c r="Y607" s="147"/>
      <c r="Z607" s="147"/>
      <c r="AA607" s="134"/>
      <c r="AB607" s="148"/>
      <c r="AC607" s="28"/>
      <c r="AD607" s="148"/>
      <c r="AE607" s="148"/>
      <c r="AF607" s="148"/>
      <c r="AG607" s="148"/>
      <c r="AH607" s="28"/>
      <c r="AI607" s="28"/>
      <c r="AJ607" s="28"/>
      <c r="AK607" s="28"/>
      <c r="AL607" s="28"/>
      <c r="AM607" s="28"/>
      <c r="AN607" s="28"/>
      <c r="AO607" s="28"/>
      <c r="AP607" s="28"/>
      <c r="AQ607" s="28"/>
      <c r="AR607" s="28"/>
      <c r="AS607" s="28"/>
      <c r="AT607" s="28"/>
      <c r="AU607" s="28"/>
    </row>
    <row r="608">
      <c r="B608" s="28"/>
      <c r="C608" s="28"/>
      <c r="D608" s="28"/>
      <c r="E608" s="28"/>
      <c r="F608" s="28"/>
      <c r="G608" s="28"/>
      <c r="H608" s="28"/>
      <c r="S608" s="28"/>
      <c r="T608" s="28"/>
      <c r="U608" s="147"/>
      <c r="V608" s="147"/>
      <c r="W608" s="147"/>
      <c r="X608" s="147"/>
      <c r="Y608" s="147"/>
      <c r="Z608" s="147"/>
      <c r="AA608" s="134"/>
      <c r="AB608" s="148"/>
      <c r="AC608" s="28"/>
      <c r="AD608" s="148"/>
      <c r="AE608" s="148"/>
      <c r="AF608" s="148"/>
      <c r="AG608" s="148"/>
      <c r="AH608" s="28"/>
      <c r="AI608" s="28"/>
      <c r="AJ608" s="28"/>
      <c r="AK608" s="28"/>
      <c r="AL608" s="28"/>
      <c r="AM608" s="28"/>
      <c r="AN608" s="28"/>
      <c r="AO608" s="28"/>
      <c r="AP608" s="28"/>
      <c r="AQ608" s="28"/>
      <c r="AR608" s="28"/>
      <c r="AS608" s="28"/>
      <c r="AT608" s="28"/>
      <c r="AU608" s="28"/>
    </row>
    <row r="609">
      <c r="B609" s="28"/>
      <c r="C609" s="28"/>
      <c r="D609" s="28"/>
      <c r="E609" s="28"/>
      <c r="F609" s="28"/>
      <c r="G609" s="28"/>
      <c r="H609" s="28"/>
      <c r="S609" s="28"/>
      <c r="T609" s="28"/>
      <c r="U609" s="147"/>
      <c r="V609" s="147"/>
      <c r="W609" s="147"/>
      <c r="X609" s="147"/>
      <c r="Y609" s="147"/>
      <c r="Z609" s="147"/>
      <c r="AA609" s="134"/>
      <c r="AB609" s="148"/>
      <c r="AC609" s="28"/>
      <c r="AD609" s="148"/>
      <c r="AE609" s="148"/>
      <c r="AF609" s="148"/>
      <c r="AG609" s="148"/>
      <c r="AH609" s="28"/>
      <c r="AI609" s="28"/>
      <c r="AJ609" s="28"/>
      <c r="AK609" s="28"/>
      <c r="AL609" s="28"/>
      <c r="AM609" s="28"/>
      <c r="AN609" s="28"/>
      <c r="AO609" s="28"/>
      <c r="AP609" s="28"/>
      <c r="AQ609" s="28"/>
      <c r="AR609" s="28"/>
      <c r="AS609" s="28"/>
      <c r="AT609" s="28"/>
      <c r="AU609" s="28"/>
    </row>
    <row r="610">
      <c r="B610" s="28"/>
      <c r="C610" s="28"/>
      <c r="D610" s="28"/>
      <c r="E610" s="28"/>
      <c r="F610" s="28"/>
      <c r="G610" s="28"/>
      <c r="H610" s="28"/>
      <c r="S610" s="28"/>
      <c r="T610" s="28"/>
      <c r="U610" s="147"/>
      <c r="V610" s="147"/>
      <c r="W610" s="147"/>
      <c r="X610" s="147"/>
      <c r="Y610" s="147"/>
      <c r="Z610" s="147"/>
      <c r="AA610" s="134"/>
      <c r="AB610" s="148"/>
      <c r="AC610" s="28"/>
      <c r="AD610" s="148"/>
      <c r="AE610" s="148"/>
      <c r="AF610" s="148"/>
      <c r="AG610" s="148"/>
      <c r="AH610" s="28"/>
      <c r="AI610" s="28"/>
      <c r="AJ610" s="28"/>
      <c r="AK610" s="28"/>
      <c r="AL610" s="28"/>
      <c r="AM610" s="28"/>
      <c r="AN610" s="28"/>
      <c r="AO610" s="28"/>
      <c r="AP610" s="28"/>
      <c r="AQ610" s="28"/>
      <c r="AR610" s="28"/>
      <c r="AS610" s="28"/>
      <c r="AT610" s="28"/>
      <c r="AU610" s="28"/>
    </row>
    <row r="611">
      <c r="B611" s="28"/>
      <c r="C611" s="28"/>
      <c r="D611" s="28"/>
      <c r="E611" s="28"/>
      <c r="F611" s="28"/>
      <c r="G611" s="28"/>
      <c r="H611" s="28"/>
      <c r="S611" s="28"/>
      <c r="T611" s="28"/>
      <c r="U611" s="147"/>
      <c r="V611" s="147"/>
      <c r="W611" s="147"/>
      <c r="X611" s="147"/>
      <c r="Y611" s="147"/>
      <c r="Z611" s="147"/>
      <c r="AA611" s="134"/>
      <c r="AB611" s="148"/>
      <c r="AC611" s="28"/>
      <c r="AD611" s="148"/>
      <c r="AE611" s="148"/>
      <c r="AF611" s="148"/>
      <c r="AG611" s="148"/>
      <c r="AH611" s="28"/>
      <c r="AI611" s="28"/>
      <c r="AJ611" s="28"/>
      <c r="AK611" s="28"/>
      <c r="AL611" s="28"/>
      <c r="AM611" s="28"/>
      <c r="AN611" s="28"/>
      <c r="AO611" s="28"/>
      <c r="AP611" s="28"/>
      <c r="AQ611" s="28"/>
      <c r="AR611" s="28"/>
      <c r="AS611" s="28"/>
      <c r="AT611" s="28"/>
      <c r="AU611" s="28"/>
    </row>
    <row r="612">
      <c r="B612" s="28"/>
      <c r="C612" s="28"/>
      <c r="D612" s="28"/>
      <c r="E612" s="28"/>
      <c r="F612" s="28"/>
      <c r="G612" s="28"/>
      <c r="H612" s="28"/>
      <c r="S612" s="28"/>
      <c r="T612" s="28"/>
      <c r="U612" s="147"/>
      <c r="V612" s="147"/>
      <c r="W612" s="147"/>
      <c r="X612" s="147"/>
      <c r="Y612" s="147"/>
      <c r="Z612" s="147"/>
      <c r="AA612" s="134"/>
      <c r="AB612" s="148"/>
      <c r="AC612" s="28"/>
      <c r="AD612" s="148"/>
      <c r="AE612" s="148"/>
      <c r="AF612" s="148"/>
      <c r="AG612" s="148"/>
      <c r="AH612" s="28"/>
      <c r="AI612" s="28"/>
      <c r="AJ612" s="28"/>
      <c r="AK612" s="28"/>
      <c r="AL612" s="28"/>
      <c r="AM612" s="28"/>
      <c r="AN612" s="28"/>
      <c r="AO612" s="28"/>
      <c r="AP612" s="28"/>
      <c r="AQ612" s="28"/>
      <c r="AR612" s="28"/>
      <c r="AS612" s="28"/>
      <c r="AT612" s="28"/>
      <c r="AU612" s="28"/>
    </row>
    <row r="613">
      <c r="B613" s="28"/>
      <c r="C613" s="28"/>
      <c r="D613" s="28"/>
      <c r="E613" s="28"/>
      <c r="F613" s="28"/>
      <c r="G613" s="28"/>
      <c r="H613" s="28"/>
      <c r="S613" s="28"/>
      <c r="T613" s="28"/>
      <c r="U613" s="147"/>
      <c r="V613" s="147"/>
      <c r="W613" s="147"/>
      <c r="X613" s="147"/>
      <c r="Y613" s="147"/>
      <c r="Z613" s="147"/>
      <c r="AA613" s="134"/>
      <c r="AB613" s="148"/>
      <c r="AC613" s="28"/>
      <c r="AD613" s="148"/>
      <c r="AE613" s="148"/>
      <c r="AF613" s="148"/>
      <c r="AG613" s="148"/>
      <c r="AH613" s="28"/>
      <c r="AI613" s="28"/>
      <c r="AJ613" s="28"/>
      <c r="AK613" s="28"/>
      <c r="AL613" s="28"/>
      <c r="AM613" s="28"/>
      <c r="AN613" s="28"/>
      <c r="AO613" s="28"/>
      <c r="AP613" s="28"/>
      <c r="AQ613" s="28"/>
      <c r="AR613" s="28"/>
      <c r="AS613" s="28"/>
      <c r="AT613" s="28"/>
      <c r="AU613" s="28"/>
    </row>
    <row r="614">
      <c r="B614" s="28"/>
      <c r="C614" s="28"/>
      <c r="D614" s="28"/>
      <c r="E614" s="28"/>
      <c r="F614" s="28"/>
      <c r="G614" s="28"/>
      <c r="H614" s="28"/>
      <c r="S614" s="28"/>
      <c r="T614" s="28"/>
      <c r="U614" s="147"/>
      <c r="V614" s="147"/>
      <c r="W614" s="147"/>
      <c r="X614" s="147"/>
      <c r="Y614" s="147"/>
      <c r="Z614" s="147"/>
      <c r="AA614" s="134"/>
      <c r="AB614" s="148"/>
      <c r="AC614" s="28"/>
      <c r="AD614" s="148"/>
      <c r="AE614" s="148"/>
      <c r="AF614" s="148"/>
      <c r="AG614" s="148"/>
      <c r="AH614" s="28"/>
      <c r="AI614" s="28"/>
      <c r="AJ614" s="28"/>
      <c r="AK614" s="28"/>
      <c r="AL614" s="28"/>
      <c r="AM614" s="28"/>
      <c r="AN614" s="28"/>
      <c r="AO614" s="28"/>
      <c r="AP614" s="28"/>
      <c r="AQ614" s="28"/>
      <c r="AR614" s="28"/>
      <c r="AS614" s="28"/>
      <c r="AT614" s="28"/>
      <c r="AU614" s="28"/>
    </row>
    <row r="615">
      <c r="B615" s="28"/>
      <c r="C615" s="28"/>
      <c r="D615" s="28"/>
      <c r="E615" s="28"/>
      <c r="F615" s="28"/>
      <c r="G615" s="28"/>
      <c r="H615" s="28"/>
      <c r="S615" s="28"/>
      <c r="T615" s="28"/>
      <c r="U615" s="147"/>
      <c r="V615" s="147"/>
      <c r="W615" s="147"/>
      <c r="X615" s="147"/>
      <c r="Y615" s="147"/>
      <c r="Z615" s="147"/>
      <c r="AA615" s="134"/>
      <c r="AB615" s="148"/>
      <c r="AC615" s="28"/>
      <c r="AD615" s="148"/>
      <c r="AE615" s="148"/>
      <c r="AF615" s="148"/>
      <c r="AG615" s="148"/>
      <c r="AH615" s="28"/>
      <c r="AI615" s="28"/>
      <c r="AJ615" s="28"/>
      <c r="AK615" s="28"/>
      <c r="AL615" s="28"/>
      <c r="AM615" s="28"/>
      <c r="AN615" s="28"/>
      <c r="AO615" s="28"/>
      <c r="AP615" s="28"/>
      <c r="AQ615" s="28"/>
      <c r="AR615" s="28"/>
      <c r="AS615" s="28"/>
      <c r="AT615" s="28"/>
      <c r="AU615" s="28"/>
    </row>
    <row r="616">
      <c r="B616" s="28"/>
      <c r="C616" s="28"/>
      <c r="D616" s="28"/>
      <c r="E616" s="28"/>
      <c r="F616" s="28"/>
      <c r="G616" s="28"/>
      <c r="H616" s="28"/>
      <c r="S616" s="28"/>
      <c r="T616" s="28"/>
      <c r="U616" s="147"/>
      <c r="V616" s="147"/>
      <c r="W616" s="147"/>
      <c r="X616" s="147"/>
      <c r="Y616" s="147"/>
      <c r="Z616" s="147"/>
      <c r="AA616" s="134"/>
      <c r="AB616" s="148"/>
      <c r="AC616" s="28"/>
      <c r="AD616" s="148"/>
      <c r="AE616" s="148"/>
      <c r="AF616" s="148"/>
      <c r="AG616" s="148"/>
      <c r="AH616" s="28"/>
      <c r="AI616" s="28"/>
      <c r="AJ616" s="28"/>
      <c r="AK616" s="28"/>
      <c r="AL616" s="28"/>
      <c r="AM616" s="28"/>
      <c r="AN616" s="28"/>
      <c r="AO616" s="28"/>
      <c r="AP616" s="28"/>
      <c r="AQ616" s="28"/>
      <c r="AR616" s="28"/>
      <c r="AS616" s="28"/>
      <c r="AT616" s="28"/>
      <c r="AU616" s="28"/>
    </row>
    <row r="617">
      <c r="B617" s="28"/>
      <c r="C617" s="28"/>
      <c r="D617" s="28"/>
      <c r="E617" s="28"/>
      <c r="F617" s="28"/>
      <c r="G617" s="28"/>
      <c r="H617" s="28"/>
      <c r="S617" s="28"/>
      <c r="T617" s="28"/>
      <c r="U617" s="147"/>
      <c r="V617" s="147"/>
      <c r="W617" s="147"/>
      <c r="X617" s="147"/>
      <c r="Y617" s="147"/>
      <c r="Z617" s="147"/>
      <c r="AA617" s="134"/>
      <c r="AB617" s="148"/>
      <c r="AC617" s="28"/>
      <c r="AD617" s="148"/>
      <c r="AE617" s="148"/>
      <c r="AF617" s="148"/>
      <c r="AG617" s="148"/>
      <c r="AH617" s="28"/>
      <c r="AI617" s="28"/>
      <c r="AJ617" s="28"/>
      <c r="AK617" s="28"/>
      <c r="AL617" s="28"/>
      <c r="AM617" s="28"/>
      <c r="AN617" s="28"/>
      <c r="AO617" s="28"/>
      <c r="AP617" s="28"/>
      <c r="AQ617" s="28"/>
      <c r="AR617" s="28"/>
      <c r="AS617" s="28"/>
      <c r="AT617" s="28"/>
      <c r="AU617" s="28"/>
    </row>
    <row r="618">
      <c r="B618" s="28"/>
      <c r="C618" s="28"/>
      <c r="D618" s="28"/>
      <c r="E618" s="28"/>
      <c r="F618" s="28"/>
      <c r="G618" s="28"/>
      <c r="H618" s="28"/>
      <c r="S618" s="28"/>
      <c r="T618" s="28"/>
      <c r="U618" s="147"/>
      <c r="V618" s="147"/>
      <c r="W618" s="147"/>
      <c r="X618" s="147"/>
      <c r="Y618" s="147"/>
      <c r="Z618" s="147"/>
      <c r="AA618" s="134"/>
      <c r="AB618" s="148"/>
      <c r="AC618" s="28"/>
      <c r="AD618" s="148"/>
      <c r="AE618" s="148"/>
      <c r="AF618" s="148"/>
      <c r="AG618" s="148"/>
      <c r="AH618" s="28"/>
      <c r="AI618" s="28"/>
      <c r="AJ618" s="28"/>
      <c r="AK618" s="28"/>
      <c r="AL618" s="28"/>
      <c r="AM618" s="28"/>
      <c r="AN618" s="28"/>
      <c r="AO618" s="28"/>
      <c r="AP618" s="28"/>
      <c r="AQ618" s="28"/>
      <c r="AR618" s="28"/>
      <c r="AS618" s="28"/>
      <c r="AT618" s="28"/>
      <c r="AU618" s="28"/>
    </row>
    <row r="619">
      <c r="B619" s="28"/>
      <c r="C619" s="28"/>
      <c r="D619" s="28"/>
      <c r="E619" s="28"/>
      <c r="F619" s="28"/>
      <c r="G619" s="28"/>
      <c r="H619" s="28"/>
      <c r="S619" s="28"/>
      <c r="T619" s="28"/>
      <c r="U619" s="147"/>
      <c r="V619" s="147"/>
      <c r="W619" s="147"/>
      <c r="X619" s="147"/>
      <c r="Y619" s="147"/>
      <c r="Z619" s="147"/>
      <c r="AA619" s="134"/>
      <c r="AB619" s="148"/>
      <c r="AC619" s="28"/>
      <c r="AD619" s="148"/>
      <c r="AE619" s="148"/>
      <c r="AF619" s="148"/>
      <c r="AG619" s="148"/>
      <c r="AH619" s="28"/>
      <c r="AI619" s="28"/>
      <c r="AJ619" s="28"/>
      <c r="AK619" s="28"/>
      <c r="AL619" s="28"/>
      <c r="AM619" s="28"/>
      <c r="AN619" s="28"/>
      <c r="AO619" s="28"/>
      <c r="AP619" s="28"/>
      <c r="AQ619" s="28"/>
      <c r="AR619" s="28"/>
      <c r="AS619" s="28"/>
      <c r="AT619" s="28"/>
      <c r="AU619" s="28"/>
    </row>
    <row r="620">
      <c r="B620" s="28"/>
      <c r="C620" s="28"/>
      <c r="D620" s="28"/>
      <c r="E620" s="28"/>
      <c r="F620" s="28"/>
      <c r="G620" s="28"/>
      <c r="H620" s="28"/>
      <c r="S620" s="28"/>
      <c r="T620" s="28"/>
      <c r="U620" s="147"/>
      <c r="V620" s="147"/>
      <c r="W620" s="147"/>
      <c r="X620" s="147"/>
      <c r="Y620" s="147"/>
      <c r="Z620" s="147"/>
      <c r="AA620" s="134"/>
      <c r="AB620" s="148"/>
      <c r="AC620" s="28"/>
      <c r="AD620" s="148"/>
      <c r="AE620" s="148"/>
      <c r="AF620" s="148"/>
      <c r="AG620" s="148"/>
      <c r="AH620" s="28"/>
      <c r="AI620" s="28"/>
      <c r="AJ620" s="28"/>
      <c r="AK620" s="28"/>
      <c r="AL620" s="28"/>
      <c r="AM620" s="28"/>
      <c r="AN620" s="28"/>
      <c r="AO620" s="28"/>
      <c r="AP620" s="28"/>
      <c r="AQ620" s="28"/>
      <c r="AR620" s="28"/>
      <c r="AS620" s="28"/>
      <c r="AT620" s="28"/>
      <c r="AU620" s="28"/>
    </row>
    <row r="621">
      <c r="B621" s="28"/>
      <c r="C621" s="28"/>
      <c r="D621" s="28"/>
      <c r="E621" s="28"/>
      <c r="F621" s="28"/>
      <c r="G621" s="28"/>
      <c r="H621" s="28"/>
      <c r="S621" s="28"/>
      <c r="T621" s="28"/>
      <c r="U621" s="147"/>
      <c r="V621" s="147"/>
      <c r="W621" s="147"/>
      <c r="X621" s="147"/>
      <c r="Y621" s="147"/>
      <c r="Z621" s="147"/>
      <c r="AA621" s="134"/>
      <c r="AB621" s="148"/>
      <c r="AC621" s="28"/>
      <c r="AD621" s="148"/>
      <c r="AE621" s="148"/>
      <c r="AF621" s="148"/>
      <c r="AG621" s="148"/>
      <c r="AH621" s="28"/>
      <c r="AI621" s="28"/>
      <c r="AJ621" s="28"/>
      <c r="AK621" s="28"/>
      <c r="AL621" s="28"/>
      <c r="AM621" s="28"/>
      <c r="AN621" s="28"/>
      <c r="AO621" s="28"/>
      <c r="AP621" s="28"/>
      <c r="AQ621" s="28"/>
      <c r="AR621" s="28"/>
      <c r="AS621" s="28"/>
      <c r="AT621" s="28"/>
      <c r="AU621" s="28"/>
    </row>
    <row r="622">
      <c r="B622" s="28"/>
      <c r="C622" s="28"/>
      <c r="D622" s="28"/>
      <c r="E622" s="28"/>
      <c r="F622" s="28"/>
      <c r="G622" s="28"/>
      <c r="H622" s="28"/>
      <c r="S622" s="28"/>
      <c r="T622" s="28"/>
      <c r="U622" s="147"/>
      <c r="V622" s="147"/>
      <c r="W622" s="147"/>
      <c r="X622" s="147"/>
      <c r="Y622" s="147"/>
      <c r="Z622" s="147"/>
      <c r="AA622" s="134"/>
      <c r="AB622" s="148"/>
      <c r="AC622" s="28"/>
      <c r="AD622" s="148"/>
      <c r="AE622" s="148"/>
      <c r="AF622" s="148"/>
      <c r="AG622" s="148"/>
      <c r="AH622" s="28"/>
      <c r="AI622" s="28"/>
      <c r="AJ622" s="28"/>
      <c r="AK622" s="28"/>
      <c r="AL622" s="28"/>
      <c r="AM622" s="28"/>
      <c r="AN622" s="28"/>
      <c r="AO622" s="28"/>
      <c r="AP622" s="28"/>
      <c r="AQ622" s="28"/>
      <c r="AR622" s="28"/>
      <c r="AS622" s="28"/>
      <c r="AT622" s="28"/>
      <c r="AU622" s="28"/>
    </row>
    <row r="623">
      <c r="B623" s="28"/>
      <c r="C623" s="28"/>
      <c r="D623" s="28"/>
      <c r="E623" s="28"/>
      <c r="F623" s="28"/>
      <c r="G623" s="28"/>
      <c r="H623" s="28"/>
      <c r="S623" s="28"/>
      <c r="T623" s="28"/>
      <c r="U623" s="147"/>
      <c r="V623" s="147"/>
      <c r="W623" s="147"/>
      <c r="X623" s="147"/>
      <c r="Y623" s="147"/>
      <c r="Z623" s="147"/>
      <c r="AA623" s="134"/>
      <c r="AB623" s="148"/>
      <c r="AC623" s="28"/>
      <c r="AD623" s="148"/>
      <c r="AE623" s="148"/>
      <c r="AF623" s="148"/>
      <c r="AG623" s="148"/>
      <c r="AH623" s="28"/>
      <c r="AI623" s="28"/>
      <c r="AJ623" s="28"/>
      <c r="AK623" s="28"/>
      <c r="AL623" s="28"/>
      <c r="AM623" s="28"/>
      <c r="AN623" s="28"/>
      <c r="AO623" s="28"/>
      <c r="AP623" s="28"/>
      <c r="AQ623" s="28"/>
      <c r="AR623" s="28"/>
      <c r="AS623" s="28"/>
      <c r="AT623" s="28"/>
      <c r="AU623" s="28"/>
    </row>
    <row r="624">
      <c r="B624" s="28"/>
      <c r="C624" s="28"/>
      <c r="D624" s="28"/>
      <c r="E624" s="28"/>
      <c r="F624" s="28"/>
      <c r="G624" s="28"/>
      <c r="H624" s="28"/>
      <c r="S624" s="28"/>
      <c r="T624" s="28"/>
      <c r="U624" s="147"/>
      <c r="V624" s="147"/>
      <c r="W624" s="147"/>
      <c r="X624" s="147"/>
      <c r="Y624" s="147"/>
      <c r="Z624" s="147"/>
      <c r="AA624" s="134"/>
      <c r="AB624" s="148"/>
      <c r="AC624" s="28"/>
      <c r="AD624" s="148"/>
      <c r="AE624" s="148"/>
      <c r="AF624" s="148"/>
      <c r="AG624" s="148"/>
      <c r="AH624" s="28"/>
      <c r="AI624" s="28"/>
      <c r="AJ624" s="28"/>
      <c r="AK624" s="28"/>
      <c r="AL624" s="28"/>
      <c r="AM624" s="28"/>
      <c r="AN624" s="28"/>
      <c r="AO624" s="28"/>
      <c r="AP624" s="28"/>
      <c r="AQ624" s="28"/>
      <c r="AR624" s="28"/>
      <c r="AS624" s="28"/>
      <c r="AT624" s="28"/>
      <c r="AU624" s="28"/>
    </row>
    <row r="625">
      <c r="B625" s="28"/>
      <c r="C625" s="28"/>
      <c r="D625" s="28"/>
      <c r="E625" s="28"/>
      <c r="F625" s="28"/>
      <c r="G625" s="28"/>
      <c r="H625" s="28"/>
      <c r="S625" s="28"/>
      <c r="T625" s="28"/>
      <c r="U625" s="147"/>
      <c r="V625" s="147"/>
      <c r="W625" s="147"/>
      <c r="X625" s="147"/>
      <c r="Y625" s="147"/>
      <c r="Z625" s="147"/>
      <c r="AA625" s="134"/>
      <c r="AB625" s="148"/>
      <c r="AC625" s="28"/>
      <c r="AD625" s="148"/>
      <c r="AE625" s="148"/>
      <c r="AF625" s="148"/>
      <c r="AG625" s="148"/>
      <c r="AH625" s="28"/>
      <c r="AI625" s="28"/>
      <c r="AJ625" s="28"/>
      <c r="AK625" s="28"/>
      <c r="AL625" s="28"/>
      <c r="AM625" s="28"/>
      <c r="AN625" s="28"/>
      <c r="AO625" s="28"/>
      <c r="AP625" s="28"/>
      <c r="AQ625" s="28"/>
      <c r="AR625" s="28"/>
      <c r="AS625" s="28"/>
      <c r="AT625" s="28"/>
      <c r="AU625" s="28"/>
    </row>
    <row r="626">
      <c r="B626" s="28"/>
      <c r="C626" s="28"/>
      <c r="D626" s="28"/>
      <c r="E626" s="28"/>
      <c r="F626" s="28"/>
      <c r="G626" s="28"/>
      <c r="H626" s="28"/>
      <c r="S626" s="28"/>
      <c r="T626" s="28"/>
      <c r="U626" s="147"/>
      <c r="V626" s="147"/>
      <c r="W626" s="147"/>
      <c r="X626" s="147"/>
      <c r="Y626" s="147"/>
      <c r="Z626" s="147"/>
      <c r="AA626" s="134"/>
      <c r="AB626" s="148"/>
      <c r="AC626" s="28"/>
      <c r="AD626" s="148"/>
      <c r="AE626" s="148"/>
      <c r="AF626" s="148"/>
      <c r="AG626" s="148"/>
      <c r="AH626" s="28"/>
      <c r="AI626" s="28"/>
      <c r="AJ626" s="28"/>
      <c r="AK626" s="28"/>
      <c r="AL626" s="28"/>
      <c r="AM626" s="28"/>
      <c r="AN626" s="28"/>
      <c r="AO626" s="28"/>
      <c r="AP626" s="28"/>
      <c r="AQ626" s="28"/>
      <c r="AR626" s="28"/>
      <c r="AS626" s="28"/>
      <c r="AT626" s="28"/>
      <c r="AU626" s="28"/>
    </row>
    <row r="627">
      <c r="B627" s="28"/>
      <c r="C627" s="28"/>
      <c r="D627" s="28"/>
      <c r="E627" s="28"/>
      <c r="F627" s="28"/>
      <c r="G627" s="28"/>
      <c r="H627" s="28"/>
      <c r="S627" s="28"/>
      <c r="T627" s="28"/>
      <c r="U627" s="147"/>
      <c r="V627" s="147"/>
      <c r="W627" s="147"/>
      <c r="X627" s="147"/>
      <c r="Y627" s="147"/>
      <c r="Z627" s="147"/>
      <c r="AA627" s="134"/>
      <c r="AB627" s="148"/>
      <c r="AC627" s="28"/>
      <c r="AD627" s="148"/>
      <c r="AE627" s="148"/>
      <c r="AF627" s="148"/>
      <c r="AG627" s="148"/>
      <c r="AH627" s="28"/>
      <c r="AI627" s="28"/>
      <c r="AJ627" s="28"/>
      <c r="AK627" s="28"/>
      <c r="AL627" s="28"/>
      <c r="AM627" s="28"/>
      <c r="AN627" s="28"/>
      <c r="AO627" s="28"/>
      <c r="AP627" s="28"/>
      <c r="AQ627" s="28"/>
      <c r="AR627" s="28"/>
      <c r="AS627" s="28"/>
      <c r="AT627" s="28"/>
      <c r="AU627" s="28"/>
    </row>
    <row r="628">
      <c r="B628" s="28"/>
      <c r="C628" s="28"/>
      <c r="D628" s="28"/>
      <c r="E628" s="28"/>
      <c r="F628" s="28"/>
      <c r="G628" s="28"/>
      <c r="H628" s="28"/>
      <c r="S628" s="28"/>
      <c r="T628" s="28"/>
      <c r="U628" s="147"/>
      <c r="V628" s="147"/>
      <c r="W628" s="147"/>
      <c r="X628" s="147"/>
      <c r="Y628" s="147"/>
      <c r="Z628" s="147"/>
      <c r="AA628" s="134"/>
      <c r="AB628" s="148"/>
      <c r="AC628" s="28"/>
      <c r="AD628" s="148"/>
      <c r="AE628" s="148"/>
      <c r="AF628" s="148"/>
      <c r="AG628" s="148"/>
      <c r="AH628" s="28"/>
      <c r="AI628" s="28"/>
      <c r="AJ628" s="28"/>
      <c r="AK628" s="28"/>
      <c r="AL628" s="28"/>
      <c r="AM628" s="28"/>
      <c r="AN628" s="28"/>
      <c r="AO628" s="28"/>
      <c r="AP628" s="28"/>
      <c r="AQ628" s="28"/>
      <c r="AR628" s="28"/>
      <c r="AS628" s="28"/>
      <c r="AT628" s="28"/>
      <c r="AU628" s="28"/>
    </row>
    <row r="629">
      <c r="B629" s="28"/>
      <c r="C629" s="28"/>
      <c r="D629" s="28"/>
      <c r="E629" s="28"/>
      <c r="F629" s="28"/>
      <c r="G629" s="28"/>
      <c r="H629" s="28"/>
      <c r="S629" s="28"/>
      <c r="T629" s="28"/>
      <c r="U629" s="147"/>
      <c r="V629" s="147"/>
      <c r="W629" s="147"/>
      <c r="X629" s="147"/>
      <c r="Y629" s="147"/>
      <c r="Z629" s="147"/>
      <c r="AA629" s="134"/>
      <c r="AB629" s="148"/>
      <c r="AC629" s="28"/>
      <c r="AD629" s="148"/>
      <c r="AE629" s="148"/>
      <c r="AF629" s="148"/>
      <c r="AG629" s="148"/>
      <c r="AH629" s="28"/>
      <c r="AI629" s="28"/>
      <c r="AJ629" s="28"/>
      <c r="AK629" s="28"/>
      <c r="AL629" s="28"/>
      <c r="AM629" s="28"/>
      <c r="AN629" s="28"/>
      <c r="AO629" s="28"/>
      <c r="AP629" s="28"/>
      <c r="AQ629" s="28"/>
      <c r="AR629" s="28"/>
      <c r="AS629" s="28"/>
      <c r="AT629" s="28"/>
      <c r="AU629" s="28"/>
    </row>
    <row r="630">
      <c r="B630" s="28"/>
      <c r="C630" s="28"/>
      <c r="D630" s="28"/>
      <c r="E630" s="28"/>
      <c r="F630" s="28"/>
      <c r="G630" s="28"/>
      <c r="H630" s="28"/>
      <c r="S630" s="28"/>
      <c r="T630" s="28"/>
      <c r="U630" s="147"/>
      <c r="V630" s="147"/>
      <c r="W630" s="147"/>
      <c r="X630" s="147"/>
      <c r="Y630" s="147"/>
      <c r="Z630" s="147"/>
      <c r="AA630" s="134"/>
      <c r="AB630" s="148"/>
      <c r="AC630" s="28"/>
      <c r="AD630" s="148"/>
      <c r="AE630" s="148"/>
      <c r="AF630" s="148"/>
      <c r="AG630" s="148"/>
      <c r="AH630" s="28"/>
      <c r="AI630" s="28"/>
      <c r="AJ630" s="28"/>
      <c r="AK630" s="28"/>
      <c r="AL630" s="28"/>
      <c r="AM630" s="28"/>
      <c r="AN630" s="28"/>
      <c r="AO630" s="28"/>
      <c r="AP630" s="28"/>
      <c r="AQ630" s="28"/>
      <c r="AR630" s="28"/>
      <c r="AS630" s="28"/>
      <c r="AT630" s="28"/>
      <c r="AU630" s="28"/>
    </row>
    <row r="631">
      <c r="B631" s="28"/>
      <c r="C631" s="28"/>
      <c r="D631" s="28"/>
      <c r="E631" s="28"/>
      <c r="F631" s="28"/>
      <c r="G631" s="28"/>
      <c r="H631" s="28"/>
      <c r="S631" s="28"/>
      <c r="T631" s="28"/>
      <c r="U631" s="147"/>
      <c r="V631" s="147"/>
      <c r="W631" s="147"/>
      <c r="X631" s="147"/>
      <c r="Y631" s="147"/>
      <c r="Z631" s="147"/>
      <c r="AA631" s="134"/>
      <c r="AB631" s="148"/>
      <c r="AC631" s="28"/>
      <c r="AD631" s="148"/>
      <c r="AE631" s="148"/>
      <c r="AF631" s="148"/>
      <c r="AG631" s="148"/>
      <c r="AH631" s="28"/>
      <c r="AI631" s="28"/>
      <c r="AJ631" s="28"/>
      <c r="AK631" s="28"/>
      <c r="AL631" s="28"/>
      <c r="AM631" s="28"/>
      <c r="AN631" s="28"/>
      <c r="AO631" s="28"/>
      <c r="AP631" s="28"/>
      <c r="AQ631" s="28"/>
      <c r="AR631" s="28"/>
      <c r="AS631" s="28"/>
      <c r="AT631" s="28"/>
      <c r="AU631" s="28"/>
    </row>
    <row r="632">
      <c r="B632" s="28"/>
      <c r="C632" s="28"/>
      <c r="D632" s="28"/>
      <c r="E632" s="28"/>
      <c r="F632" s="28"/>
      <c r="G632" s="28"/>
      <c r="H632" s="28"/>
      <c r="S632" s="28"/>
      <c r="T632" s="28"/>
      <c r="U632" s="147"/>
      <c r="V632" s="147"/>
      <c r="W632" s="147"/>
      <c r="X632" s="147"/>
      <c r="Y632" s="147"/>
      <c r="Z632" s="147"/>
      <c r="AA632" s="134"/>
      <c r="AB632" s="148"/>
      <c r="AC632" s="28"/>
      <c r="AD632" s="148"/>
      <c r="AE632" s="148"/>
      <c r="AF632" s="148"/>
      <c r="AG632" s="148"/>
      <c r="AH632" s="28"/>
      <c r="AI632" s="28"/>
      <c r="AJ632" s="28"/>
      <c r="AK632" s="28"/>
      <c r="AL632" s="28"/>
      <c r="AM632" s="28"/>
      <c r="AN632" s="28"/>
      <c r="AO632" s="28"/>
      <c r="AP632" s="28"/>
      <c r="AQ632" s="28"/>
      <c r="AR632" s="28"/>
      <c r="AS632" s="28"/>
      <c r="AT632" s="28"/>
      <c r="AU632" s="28"/>
    </row>
    <row r="633">
      <c r="B633" s="28"/>
      <c r="C633" s="28"/>
      <c r="D633" s="28"/>
      <c r="E633" s="28"/>
      <c r="F633" s="28"/>
      <c r="G633" s="28"/>
      <c r="H633" s="28"/>
      <c r="S633" s="28"/>
      <c r="T633" s="28"/>
      <c r="U633" s="147"/>
      <c r="V633" s="147"/>
      <c r="W633" s="147"/>
      <c r="X633" s="147"/>
      <c r="Y633" s="147"/>
      <c r="Z633" s="147"/>
      <c r="AA633" s="134"/>
      <c r="AB633" s="148"/>
      <c r="AC633" s="28"/>
      <c r="AD633" s="148"/>
      <c r="AE633" s="148"/>
      <c r="AF633" s="148"/>
      <c r="AG633" s="148"/>
      <c r="AH633" s="28"/>
      <c r="AI633" s="28"/>
      <c r="AJ633" s="28"/>
      <c r="AK633" s="28"/>
      <c r="AL633" s="28"/>
      <c r="AM633" s="28"/>
      <c r="AN633" s="28"/>
      <c r="AO633" s="28"/>
      <c r="AP633" s="28"/>
      <c r="AQ633" s="28"/>
      <c r="AR633" s="28"/>
      <c r="AS633" s="28"/>
      <c r="AT633" s="28"/>
      <c r="AU633" s="28"/>
    </row>
    <row r="634">
      <c r="B634" s="28"/>
      <c r="C634" s="28"/>
      <c r="D634" s="28"/>
      <c r="E634" s="28"/>
      <c r="F634" s="28"/>
      <c r="G634" s="28"/>
      <c r="H634" s="28"/>
      <c r="S634" s="28"/>
      <c r="T634" s="28"/>
      <c r="U634" s="147"/>
      <c r="V634" s="147"/>
      <c r="W634" s="147"/>
      <c r="X634" s="147"/>
      <c r="Y634" s="147"/>
      <c r="Z634" s="147"/>
      <c r="AA634" s="134"/>
      <c r="AB634" s="148"/>
      <c r="AC634" s="28"/>
      <c r="AD634" s="148"/>
      <c r="AE634" s="148"/>
      <c r="AF634" s="148"/>
      <c r="AG634" s="148"/>
      <c r="AH634" s="28"/>
      <c r="AI634" s="28"/>
      <c r="AJ634" s="28"/>
      <c r="AK634" s="28"/>
      <c r="AL634" s="28"/>
      <c r="AM634" s="28"/>
      <c r="AN634" s="28"/>
      <c r="AO634" s="28"/>
      <c r="AP634" s="28"/>
      <c r="AQ634" s="28"/>
      <c r="AR634" s="28"/>
      <c r="AS634" s="28"/>
      <c r="AT634" s="28"/>
      <c r="AU634" s="28"/>
    </row>
    <row r="635">
      <c r="B635" s="28"/>
      <c r="C635" s="28"/>
      <c r="D635" s="28"/>
      <c r="E635" s="28"/>
      <c r="F635" s="28"/>
      <c r="G635" s="28"/>
      <c r="H635" s="28"/>
      <c r="S635" s="28"/>
      <c r="T635" s="28"/>
      <c r="U635" s="147"/>
      <c r="V635" s="147"/>
      <c r="W635" s="147"/>
      <c r="X635" s="147"/>
      <c r="Y635" s="147"/>
      <c r="Z635" s="147"/>
      <c r="AA635" s="134"/>
      <c r="AB635" s="148"/>
      <c r="AC635" s="28"/>
      <c r="AD635" s="148"/>
      <c r="AE635" s="148"/>
      <c r="AF635" s="148"/>
      <c r="AG635" s="148"/>
      <c r="AH635" s="28"/>
      <c r="AI635" s="28"/>
      <c r="AJ635" s="28"/>
      <c r="AK635" s="28"/>
      <c r="AL635" s="28"/>
      <c r="AM635" s="28"/>
      <c r="AN635" s="28"/>
      <c r="AO635" s="28"/>
      <c r="AP635" s="28"/>
      <c r="AQ635" s="28"/>
      <c r="AR635" s="28"/>
      <c r="AS635" s="28"/>
      <c r="AT635" s="28"/>
      <c r="AU635" s="28"/>
    </row>
    <row r="636">
      <c r="B636" s="28"/>
      <c r="C636" s="28"/>
      <c r="D636" s="28"/>
      <c r="E636" s="28"/>
      <c r="F636" s="28"/>
      <c r="G636" s="28"/>
      <c r="H636" s="28"/>
      <c r="S636" s="28"/>
      <c r="T636" s="28"/>
      <c r="U636" s="147"/>
      <c r="V636" s="147"/>
      <c r="W636" s="147"/>
      <c r="X636" s="147"/>
      <c r="Y636" s="147"/>
      <c r="Z636" s="147"/>
      <c r="AA636" s="134"/>
      <c r="AB636" s="148"/>
      <c r="AC636" s="28"/>
      <c r="AD636" s="148"/>
      <c r="AE636" s="148"/>
      <c r="AF636" s="148"/>
      <c r="AG636" s="148"/>
      <c r="AH636" s="28"/>
      <c r="AI636" s="28"/>
      <c r="AJ636" s="28"/>
      <c r="AK636" s="28"/>
      <c r="AL636" s="28"/>
      <c r="AM636" s="28"/>
      <c r="AN636" s="28"/>
      <c r="AO636" s="28"/>
      <c r="AP636" s="28"/>
      <c r="AQ636" s="28"/>
      <c r="AR636" s="28"/>
      <c r="AS636" s="28"/>
      <c r="AT636" s="28"/>
      <c r="AU636" s="28"/>
    </row>
    <row r="637">
      <c r="B637" s="28"/>
      <c r="C637" s="28"/>
      <c r="D637" s="28"/>
      <c r="E637" s="28"/>
      <c r="F637" s="28"/>
      <c r="G637" s="28"/>
      <c r="H637" s="28"/>
      <c r="S637" s="28"/>
      <c r="T637" s="28"/>
      <c r="U637" s="147"/>
      <c r="V637" s="147"/>
      <c r="W637" s="147"/>
      <c r="X637" s="147"/>
      <c r="Y637" s="147"/>
      <c r="Z637" s="147"/>
      <c r="AA637" s="134"/>
      <c r="AB637" s="148"/>
      <c r="AC637" s="28"/>
      <c r="AD637" s="148"/>
      <c r="AE637" s="148"/>
      <c r="AF637" s="148"/>
      <c r="AG637" s="148"/>
      <c r="AH637" s="28"/>
      <c r="AI637" s="28"/>
      <c r="AJ637" s="28"/>
      <c r="AK637" s="28"/>
      <c r="AL637" s="28"/>
      <c r="AM637" s="28"/>
      <c r="AN637" s="28"/>
      <c r="AO637" s="28"/>
      <c r="AP637" s="28"/>
      <c r="AQ637" s="28"/>
      <c r="AR637" s="28"/>
      <c r="AS637" s="28"/>
      <c r="AT637" s="28"/>
      <c r="AU637" s="28"/>
    </row>
    <row r="638">
      <c r="B638" s="28"/>
      <c r="C638" s="28"/>
      <c r="D638" s="28"/>
      <c r="E638" s="28"/>
      <c r="F638" s="28"/>
      <c r="G638" s="28"/>
      <c r="H638" s="28"/>
      <c r="S638" s="28"/>
      <c r="T638" s="28"/>
      <c r="U638" s="147"/>
      <c r="V638" s="147"/>
      <c r="W638" s="147"/>
      <c r="X638" s="147"/>
      <c r="Y638" s="147"/>
      <c r="Z638" s="147"/>
      <c r="AA638" s="134"/>
      <c r="AB638" s="148"/>
      <c r="AC638" s="28"/>
      <c r="AD638" s="148"/>
      <c r="AE638" s="148"/>
      <c r="AF638" s="148"/>
      <c r="AG638" s="148"/>
      <c r="AH638" s="28"/>
      <c r="AI638" s="28"/>
      <c r="AJ638" s="28"/>
      <c r="AK638" s="28"/>
      <c r="AL638" s="28"/>
      <c r="AM638" s="28"/>
      <c r="AN638" s="28"/>
      <c r="AO638" s="28"/>
      <c r="AP638" s="28"/>
      <c r="AQ638" s="28"/>
      <c r="AR638" s="28"/>
      <c r="AS638" s="28"/>
      <c r="AT638" s="28"/>
      <c r="AU638" s="28"/>
    </row>
    <row r="639">
      <c r="B639" s="28"/>
      <c r="C639" s="28"/>
      <c r="D639" s="28"/>
      <c r="E639" s="28"/>
      <c r="F639" s="28"/>
      <c r="G639" s="28"/>
      <c r="H639" s="28"/>
      <c r="S639" s="28"/>
      <c r="T639" s="28"/>
      <c r="U639" s="147"/>
      <c r="V639" s="147"/>
      <c r="W639" s="147"/>
      <c r="X639" s="147"/>
      <c r="Y639" s="147"/>
      <c r="Z639" s="147"/>
      <c r="AA639" s="134"/>
      <c r="AB639" s="148"/>
      <c r="AC639" s="28"/>
      <c r="AD639" s="148"/>
      <c r="AE639" s="148"/>
      <c r="AF639" s="148"/>
      <c r="AG639" s="148"/>
      <c r="AH639" s="28"/>
      <c r="AI639" s="28"/>
      <c r="AJ639" s="28"/>
      <c r="AK639" s="28"/>
      <c r="AL639" s="28"/>
      <c r="AM639" s="28"/>
      <c r="AN639" s="28"/>
      <c r="AO639" s="28"/>
      <c r="AP639" s="28"/>
      <c r="AQ639" s="28"/>
      <c r="AR639" s="28"/>
      <c r="AS639" s="28"/>
      <c r="AT639" s="28"/>
      <c r="AU639" s="28"/>
    </row>
    <row r="640">
      <c r="B640" s="28"/>
      <c r="C640" s="28"/>
      <c r="D640" s="28"/>
      <c r="E640" s="28"/>
      <c r="F640" s="28"/>
      <c r="G640" s="28"/>
      <c r="H640" s="28"/>
      <c r="S640" s="28"/>
      <c r="T640" s="28"/>
      <c r="U640" s="147"/>
      <c r="V640" s="147"/>
      <c r="W640" s="147"/>
      <c r="X640" s="147"/>
      <c r="Y640" s="147"/>
      <c r="Z640" s="147"/>
      <c r="AA640" s="134"/>
      <c r="AB640" s="148"/>
      <c r="AC640" s="28"/>
      <c r="AD640" s="148"/>
      <c r="AE640" s="148"/>
      <c r="AF640" s="148"/>
      <c r="AG640" s="148"/>
      <c r="AH640" s="28"/>
      <c r="AI640" s="28"/>
      <c r="AJ640" s="28"/>
      <c r="AK640" s="28"/>
      <c r="AL640" s="28"/>
      <c r="AM640" s="28"/>
      <c r="AN640" s="28"/>
      <c r="AO640" s="28"/>
      <c r="AP640" s="28"/>
      <c r="AQ640" s="28"/>
      <c r="AR640" s="28"/>
      <c r="AS640" s="28"/>
      <c r="AT640" s="28"/>
      <c r="AU640" s="28"/>
    </row>
    <row r="641">
      <c r="B641" s="28"/>
      <c r="C641" s="28"/>
      <c r="D641" s="28"/>
      <c r="E641" s="28"/>
      <c r="F641" s="28"/>
      <c r="G641" s="28"/>
      <c r="H641" s="28"/>
      <c r="S641" s="28"/>
      <c r="T641" s="28"/>
      <c r="U641" s="147"/>
      <c r="V641" s="147"/>
      <c r="W641" s="147"/>
      <c r="X641" s="147"/>
      <c r="Y641" s="147"/>
      <c r="Z641" s="147"/>
      <c r="AA641" s="134"/>
      <c r="AB641" s="148"/>
      <c r="AC641" s="28"/>
      <c r="AD641" s="148"/>
      <c r="AE641" s="148"/>
      <c r="AF641" s="148"/>
      <c r="AG641" s="148"/>
      <c r="AH641" s="28"/>
      <c r="AI641" s="28"/>
      <c r="AJ641" s="28"/>
      <c r="AK641" s="28"/>
      <c r="AL641" s="28"/>
      <c r="AM641" s="28"/>
      <c r="AN641" s="28"/>
      <c r="AO641" s="28"/>
      <c r="AP641" s="28"/>
      <c r="AQ641" s="28"/>
      <c r="AR641" s="28"/>
      <c r="AS641" s="28"/>
      <c r="AT641" s="28"/>
      <c r="AU641" s="28"/>
    </row>
    <row r="642">
      <c r="B642" s="28"/>
      <c r="C642" s="28"/>
      <c r="D642" s="28"/>
      <c r="E642" s="28"/>
      <c r="F642" s="28"/>
      <c r="G642" s="28"/>
      <c r="H642" s="28"/>
      <c r="S642" s="28"/>
      <c r="T642" s="28"/>
      <c r="U642" s="147"/>
      <c r="V642" s="147"/>
      <c r="W642" s="147"/>
      <c r="X642" s="147"/>
      <c r="Y642" s="147"/>
      <c r="Z642" s="147"/>
      <c r="AA642" s="134"/>
      <c r="AB642" s="148"/>
      <c r="AC642" s="28"/>
      <c r="AD642" s="148"/>
      <c r="AE642" s="148"/>
      <c r="AF642" s="148"/>
      <c r="AG642" s="148"/>
      <c r="AH642" s="28"/>
      <c r="AI642" s="28"/>
      <c r="AJ642" s="28"/>
      <c r="AK642" s="28"/>
      <c r="AL642" s="28"/>
      <c r="AM642" s="28"/>
      <c r="AN642" s="28"/>
      <c r="AO642" s="28"/>
      <c r="AP642" s="28"/>
      <c r="AQ642" s="28"/>
      <c r="AR642" s="28"/>
      <c r="AS642" s="28"/>
      <c r="AT642" s="28"/>
      <c r="AU642" s="28"/>
    </row>
    <row r="643">
      <c r="B643" s="28"/>
      <c r="C643" s="28"/>
      <c r="D643" s="28"/>
      <c r="E643" s="28"/>
      <c r="F643" s="28"/>
      <c r="G643" s="28"/>
      <c r="H643" s="28"/>
      <c r="S643" s="28"/>
      <c r="T643" s="28"/>
      <c r="U643" s="147"/>
      <c r="V643" s="147"/>
      <c r="W643" s="147"/>
      <c r="X643" s="147"/>
      <c r="Y643" s="147"/>
      <c r="Z643" s="147"/>
      <c r="AA643" s="134"/>
      <c r="AB643" s="148"/>
      <c r="AC643" s="28"/>
      <c r="AD643" s="148"/>
      <c r="AE643" s="148"/>
      <c r="AF643" s="148"/>
      <c r="AG643" s="148"/>
      <c r="AH643" s="28"/>
      <c r="AI643" s="28"/>
      <c r="AJ643" s="28"/>
      <c r="AK643" s="28"/>
      <c r="AL643" s="28"/>
      <c r="AM643" s="28"/>
      <c r="AN643" s="28"/>
      <c r="AO643" s="28"/>
      <c r="AP643" s="28"/>
      <c r="AQ643" s="28"/>
      <c r="AR643" s="28"/>
      <c r="AS643" s="28"/>
      <c r="AT643" s="28"/>
      <c r="AU643" s="28"/>
    </row>
    <row r="644">
      <c r="B644" s="28"/>
      <c r="C644" s="28"/>
      <c r="D644" s="28"/>
      <c r="E644" s="28"/>
      <c r="F644" s="28"/>
      <c r="G644" s="28"/>
      <c r="H644" s="28"/>
      <c r="S644" s="28"/>
      <c r="T644" s="28"/>
      <c r="U644" s="147"/>
      <c r="V644" s="147"/>
      <c r="W644" s="147"/>
      <c r="X644" s="147"/>
      <c r="Y644" s="147"/>
      <c r="Z644" s="147"/>
      <c r="AA644" s="134"/>
      <c r="AB644" s="148"/>
      <c r="AC644" s="28"/>
      <c r="AD644" s="148"/>
      <c r="AE644" s="148"/>
      <c r="AF644" s="148"/>
      <c r="AG644" s="148"/>
      <c r="AH644" s="28"/>
      <c r="AI644" s="28"/>
      <c r="AJ644" s="28"/>
      <c r="AK644" s="28"/>
      <c r="AL644" s="28"/>
      <c r="AM644" s="28"/>
      <c r="AN644" s="28"/>
      <c r="AO644" s="28"/>
      <c r="AP644" s="28"/>
      <c r="AQ644" s="28"/>
      <c r="AR644" s="28"/>
      <c r="AS644" s="28"/>
      <c r="AT644" s="28"/>
      <c r="AU644" s="28"/>
    </row>
    <row r="645">
      <c r="B645" s="28"/>
      <c r="C645" s="28"/>
      <c r="D645" s="28"/>
      <c r="E645" s="28"/>
      <c r="F645" s="28"/>
      <c r="G645" s="28"/>
      <c r="H645" s="28"/>
      <c r="S645" s="28"/>
      <c r="T645" s="28"/>
      <c r="U645" s="147"/>
      <c r="V645" s="147"/>
      <c r="W645" s="147"/>
      <c r="X645" s="147"/>
      <c r="Y645" s="147"/>
      <c r="Z645" s="147"/>
      <c r="AA645" s="134"/>
      <c r="AB645" s="148"/>
      <c r="AC645" s="28"/>
      <c r="AD645" s="148"/>
      <c r="AE645" s="148"/>
      <c r="AF645" s="148"/>
      <c r="AG645" s="148"/>
      <c r="AH645" s="28"/>
      <c r="AI645" s="28"/>
      <c r="AJ645" s="28"/>
      <c r="AK645" s="28"/>
      <c r="AL645" s="28"/>
      <c r="AM645" s="28"/>
      <c r="AN645" s="28"/>
      <c r="AO645" s="28"/>
      <c r="AP645" s="28"/>
      <c r="AQ645" s="28"/>
      <c r="AR645" s="28"/>
      <c r="AS645" s="28"/>
      <c r="AT645" s="28"/>
      <c r="AU645" s="28"/>
    </row>
    <row r="646">
      <c r="B646" s="28"/>
      <c r="C646" s="28"/>
      <c r="D646" s="28"/>
      <c r="E646" s="28"/>
      <c r="F646" s="28"/>
      <c r="G646" s="28"/>
      <c r="H646" s="28"/>
      <c r="S646" s="28"/>
      <c r="T646" s="28"/>
      <c r="U646" s="147"/>
      <c r="V646" s="147"/>
      <c r="W646" s="147"/>
      <c r="X646" s="147"/>
      <c r="Y646" s="147"/>
      <c r="Z646" s="147"/>
      <c r="AA646" s="134"/>
      <c r="AB646" s="148"/>
      <c r="AC646" s="28"/>
      <c r="AD646" s="148"/>
      <c r="AE646" s="148"/>
      <c r="AF646" s="148"/>
      <c r="AG646" s="148"/>
      <c r="AH646" s="28"/>
      <c r="AI646" s="28"/>
      <c r="AJ646" s="28"/>
      <c r="AK646" s="28"/>
      <c r="AL646" s="28"/>
      <c r="AM646" s="28"/>
      <c r="AN646" s="28"/>
      <c r="AO646" s="28"/>
      <c r="AP646" s="28"/>
      <c r="AQ646" s="28"/>
      <c r="AR646" s="28"/>
      <c r="AS646" s="28"/>
      <c r="AT646" s="28"/>
      <c r="AU646" s="28"/>
    </row>
    <row r="647">
      <c r="B647" s="28"/>
      <c r="C647" s="28"/>
      <c r="D647" s="28"/>
      <c r="E647" s="28"/>
      <c r="F647" s="28"/>
      <c r="G647" s="28"/>
      <c r="H647" s="28"/>
      <c r="S647" s="28"/>
      <c r="T647" s="28"/>
      <c r="U647" s="147"/>
      <c r="V647" s="147"/>
      <c r="W647" s="147"/>
      <c r="X647" s="147"/>
      <c r="Y647" s="147"/>
      <c r="Z647" s="147"/>
      <c r="AA647" s="134"/>
      <c r="AB647" s="148"/>
      <c r="AC647" s="28"/>
      <c r="AD647" s="148"/>
      <c r="AE647" s="148"/>
      <c r="AF647" s="148"/>
      <c r="AG647" s="148"/>
      <c r="AH647" s="28"/>
      <c r="AI647" s="28"/>
      <c r="AJ647" s="28"/>
      <c r="AK647" s="28"/>
      <c r="AL647" s="28"/>
      <c r="AM647" s="28"/>
      <c r="AN647" s="28"/>
      <c r="AO647" s="28"/>
      <c r="AP647" s="28"/>
      <c r="AQ647" s="28"/>
      <c r="AR647" s="28"/>
      <c r="AS647" s="28"/>
      <c r="AT647" s="28"/>
      <c r="AU647" s="28"/>
    </row>
    <row r="648">
      <c r="B648" s="28"/>
      <c r="C648" s="28"/>
      <c r="D648" s="28"/>
      <c r="E648" s="28"/>
      <c r="F648" s="28"/>
      <c r="G648" s="28"/>
      <c r="H648" s="28"/>
      <c r="S648" s="28"/>
      <c r="T648" s="28"/>
      <c r="U648" s="147"/>
      <c r="V648" s="147"/>
      <c r="W648" s="147"/>
      <c r="X648" s="147"/>
      <c r="Y648" s="147"/>
      <c r="Z648" s="147"/>
      <c r="AA648" s="134"/>
      <c r="AB648" s="148"/>
      <c r="AC648" s="28"/>
      <c r="AD648" s="148"/>
      <c r="AE648" s="148"/>
      <c r="AF648" s="148"/>
      <c r="AG648" s="148"/>
      <c r="AH648" s="28"/>
      <c r="AI648" s="28"/>
      <c r="AJ648" s="28"/>
      <c r="AK648" s="28"/>
      <c r="AL648" s="28"/>
      <c r="AM648" s="28"/>
      <c r="AN648" s="28"/>
      <c r="AO648" s="28"/>
      <c r="AP648" s="28"/>
      <c r="AQ648" s="28"/>
      <c r="AR648" s="28"/>
      <c r="AS648" s="28"/>
      <c r="AT648" s="28"/>
      <c r="AU648" s="28"/>
    </row>
    <row r="649">
      <c r="B649" s="28"/>
      <c r="C649" s="28"/>
      <c r="D649" s="28"/>
      <c r="E649" s="28"/>
      <c r="F649" s="28"/>
      <c r="G649" s="28"/>
      <c r="H649" s="28"/>
      <c r="S649" s="28"/>
      <c r="T649" s="28"/>
      <c r="U649" s="147"/>
      <c r="V649" s="147"/>
      <c r="W649" s="147"/>
      <c r="X649" s="147"/>
      <c r="Y649" s="147"/>
      <c r="Z649" s="147"/>
      <c r="AA649" s="134"/>
      <c r="AB649" s="148"/>
      <c r="AC649" s="28"/>
      <c r="AD649" s="148"/>
      <c r="AE649" s="148"/>
      <c r="AF649" s="148"/>
      <c r="AG649" s="148"/>
      <c r="AH649" s="28"/>
      <c r="AI649" s="28"/>
      <c r="AJ649" s="28"/>
      <c r="AK649" s="28"/>
      <c r="AL649" s="28"/>
      <c r="AM649" s="28"/>
      <c r="AN649" s="28"/>
      <c r="AO649" s="28"/>
      <c r="AP649" s="28"/>
      <c r="AQ649" s="28"/>
      <c r="AR649" s="28"/>
      <c r="AS649" s="28"/>
      <c r="AT649" s="28"/>
      <c r="AU649" s="28"/>
    </row>
    <row r="650">
      <c r="B650" s="28"/>
      <c r="C650" s="28"/>
      <c r="D650" s="28"/>
      <c r="E650" s="28"/>
      <c r="F650" s="28"/>
      <c r="G650" s="28"/>
      <c r="H650" s="28"/>
      <c r="S650" s="28"/>
      <c r="T650" s="28"/>
      <c r="U650" s="147"/>
      <c r="V650" s="147"/>
      <c r="W650" s="147"/>
      <c r="X650" s="147"/>
      <c r="Y650" s="147"/>
      <c r="Z650" s="147"/>
      <c r="AA650" s="134"/>
      <c r="AB650" s="148"/>
      <c r="AC650" s="28"/>
      <c r="AD650" s="148"/>
      <c r="AE650" s="148"/>
      <c r="AF650" s="148"/>
      <c r="AG650" s="148"/>
      <c r="AH650" s="28"/>
      <c r="AI650" s="28"/>
      <c r="AJ650" s="28"/>
      <c r="AK650" s="28"/>
      <c r="AL650" s="28"/>
      <c r="AM650" s="28"/>
      <c r="AN650" s="28"/>
      <c r="AO650" s="28"/>
      <c r="AP650" s="28"/>
      <c r="AQ650" s="28"/>
      <c r="AR650" s="28"/>
      <c r="AS650" s="28"/>
      <c r="AT650" s="28"/>
      <c r="AU650" s="28"/>
    </row>
    <row r="651">
      <c r="B651" s="28"/>
      <c r="C651" s="28"/>
      <c r="D651" s="28"/>
      <c r="E651" s="28"/>
      <c r="F651" s="28"/>
      <c r="G651" s="28"/>
      <c r="H651" s="28"/>
      <c r="S651" s="28"/>
      <c r="T651" s="28"/>
      <c r="U651" s="147"/>
      <c r="V651" s="147"/>
      <c r="W651" s="147"/>
      <c r="X651" s="147"/>
      <c r="Y651" s="147"/>
      <c r="Z651" s="147"/>
      <c r="AA651" s="134"/>
      <c r="AB651" s="148"/>
      <c r="AC651" s="28"/>
      <c r="AD651" s="148"/>
      <c r="AE651" s="148"/>
      <c r="AF651" s="148"/>
      <c r="AG651" s="148"/>
      <c r="AH651" s="28"/>
      <c r="AI651" s="28"/>
      <c r="AJ651" s="28"/>
      <c r="AK651" s="28"/>
      <c r="AL651" s="28"/>
      <c r="AM651" s="28"/>
      <c r="AN651" s="28"/>
      <c r="AO651" s="28"/>
      <c r="AP651" s="28"/>
      <c r="AQ651" s="28"/>
      <c r="AR651" s="28"/>
      <c r="AS651" s="28"/>
      <c r="AT651" s="28"/>
      <c r="AU651" s="28"/>
    </row>
    <row r="652">
      <c r="B652" s="28"/>
      <c r="C652" s="28"/>
      <c r="D652" s="28"/>
      <c r="E652" s="28"/>
      <c r="F652" s="28"/>
      <c r="G652" s="28"/>
      <c r="H652" s="28"/>
      <c r="S652" s="28"/>
      <c r="T652" s="28"/>
      <c r="U652" s="147"/>
      <c r="V652" s="147"/>
      <c r="W652" s="147"/>
      <c r="X652" s="147"/>
      <c r="Y652" s="147"/>
      <c r="Z652" s="147"/>
      <c r="AA652" s="134"/>
      <c r="AB652" s="148"/>
      <c r="AC652" s="28"/>
      <c r="AD652" s="148"/>
      <c r="AE652" s="148"/>
      <c r="AF652" s="148"/>
      <c r="AG652" s="148"/>
      <c r="AH652" s="28"/>
      <c r="AI652" s="28"/>
      <c r="AJ652" s="28"/>
      <c r="AK652" s="28"/>
      <c r="AL652" s="28"/>
      <c r="AM652" s="28"/>
      <c r="AN652" s="28"/>
      <c r="AO652" s="28"/>
      <c r="AP652" s="28"/>
      <c r="AQ652" s="28"/>
      <c r="AR652" s="28"/>
      <c r="AS652" s="28"/>
      <c r="AT652" s="28"/>
      <c r="AU652" s="28"/>
    </row>
    <row r="653">
      <c r="B653" s="28"/>
      <c r="C653" s="28"/>
      <c r="D653" s="28"/>
      <c r="E653" s="28"/>
      <c r="F653" s="28"/>
      <c r="G653" s="28"/>
      <c r="H653" s="28"/>
      <c r="S653" s="28"/>
      <c r="T653" s="28"/>
      <c r="U653" s="147"/>
      <c r="V653" s="147"/>
      <c r="W653" s="147"/>
      <c r="X653" s="147"/>
      <c r="Y653" s="147"/>
      <c r="Z653" s="147"/>
      <c r="AA653" s="134"/>
      <c r="AB653" s="148"/>
      <c r="AC653" s="28"/>
      <c r="AD653" s="148"/>
      <c r="AE653" s="148"/>
      <c r="AF653" s="148"/>
      <c r="AG653" s="148"/>
      <c r="AH653" s="28"/>
      <c r="AI653" s="28"/>
      <c r="AJ653" s="28"/>
      <c r="AK653" s="28"/>
      <c r="AL653" s="28"/>
      <c r="AM653" s="28"/>
      <c r="AN653" s="28"/>
      <c r="AO653" s="28"/>
      <c r="AP653" s="28"/>
      <c r="AQ653" s="28"/>
      <c r="AR653" s="28"/>
      <c r="AS653" s="28"/>
      <c r="AT653" s="28"/>
      <c r="AU653" s="28"/>
    </row>
    <row r="654">
      <c r="B654" s="28"/>
      <c r="C654" s="28"/>
      <c r="D654" s="28"/>
      <c r="E654" s="28"/>
      <c r="F654" s="28"/>
      <c r="G654" s="28"/>
      <c r="H654" s="28"/>
      <c r="S654" s="28"/>
      <c r="T654" s="28"/>
      <c r="U654" s="147"/>
      <c r="V654" s="147"/>
      <c r="W654" s="147"/>
      <c r="X654" s="147"/>
      <c r="Y654" s="147"/>
      <c r="Z654" s="147"/>
      <c r="AA654" s="134"/>
      <c r="AB654" s="148"/>
      <c r="AC654" s="28"/>
      <c r="AD654" s="148"/>
      <c r="AE654" s="148"/>
      <c r="AF654" s="148"/>
      <c r="AG654" s="148"/>
      <c r="AH654" s="28"/>
      <c r="AI654" s="28"/>
      <c r="AJ654" s="28"/>
      <c r="AK654" s="28"/>
      <c r="AL654" s="28"/>
      <c r="AM654" s="28"/>
      <c r="AN654" s="28"/>
      <c r="AO654" s="28"/>
      <c r="AP654" s="28"/>
      <c r="AQ654" s="28"/>
      <c r="AR654" s="28"/>
      <c r="AS654" s="28"/>
      <c r="AT654" s="28"/>
      <c r="AU654" s="28"/>
    </row>
    <row r="655">
      <c r="B655" s="28"/>
      <c r="C655" s="28"/>
      <c r="D655" s="28"/>
      <c r="E655" s="28"/>
      <c r="F655" s="28"/>
      <c r="G655" s="28"/>
      <c r="H655" s="28"/>
      <c r="S655" s="28"/>
      <c r="T655" s="28"/>
      <c r="U655" s="147"/>
      <c r="V655" s="147"/>
      <c r="W655" s="147"/>
      <c r="X655" s="147"/>
      <c r="Y655" s="147"/>
      <c r="Z655" s="147"/>
      <c r="AA655" s="134"/>
      <c r="AB655" s="148"/>
      <c r="AC655" s="28"/>
      <c r="AD655" s="148"/>
      <c r="AE655" s="148"/>
      <c r="AF655" s="148"/>
      <c r="AG655" s="148"/>
      <c r="AH655" s="28"/>
      <c r="AI655" s="28"/>
      <c r="AJ655" s="28"/>
      <c r="AK655" s="28"/>
      <c r="AL655" s="28"/>
      <c r="AM655" s="28"/>
      <c r="AN655" s="28"/>
      <c r="AO655" s="28"/>
      <c r="AP655" s="28"/>
      <c r="AQ655" s="28"/>
      <c r="AR655" s="28"/>
      <c r="AS655" s="28"/>
      <c r="AT655" s="28"/>
      <c r="AU655" s="28"/>
    </row>
    <row r="656">
      <c r="B656" s="28"/>
      <c r="C656" s="28"/>
      <c r="D656" s="28"/>
      <c r="E656" s="28"/>
      <c r="F656" s="28"/>
      <c r="G656" s="28"/>
      <c r="H656" s="28"/>
      <c r="S656" s="28"/>
      <c r="T656" s="28"/>
      <c r="U656" s="147"/>
      <c r="V656" s="147"/>
      <c r="W656" s="147"/>
      <c r="X656" s="147"/>
      <c r="Y656" s="147"/>
      <c r="Z656" s="147"/>
      <c r="AA656" s="134"/>
      <c r="AB656" s="148"/>
      <c r="AC656" s="28"/>
      <c r="AD656" s="148"/>
      <c r="AE656" s="148"/>
      <c r="AF656" s="148"/>
      <c r="AG656" s="148"/>
      <c r="AH656" s="28"/>
      <c r="AI656" s="28"/>
      <c r="AJ656" s="28"/>
      <c r="AK656" s="28"/>
      <c r="AL656" s="28"/>
      <c r="AM656" s="28"/>
      <c r="AN656" s="28"/>
      <c r="AO656" s="28"/>
      <c r="AP656" s="28"/>
      <c r="AQ656" s="28"/>
      <c r="AR656" s="28"/>
      <c r="AS656" s="28"/>
      <c r="AT656" s="28"/>
      <c r="AU656" s="28"/>
    </row>
    <row r="657">
      <c r="B657" s="28"/>
      <c r="C657" s="28"/>
      <c r="D657" s="28"/>
      <c r="E657" s="28"/>
      <c r="F657" s="28"/>
      <c r="G657" s="28"/>
      <c r="H657" s="28"/>
      <c r="S657" s="28"/>
      <c r="T657" s="28"/>
      <c r="U657" s="147"/>
      <c r="V657" s="147"/>
      <c r="W657" s="147"/>
      <c r="X657" s="147"/>
      <c r="Y657" s="147"/>
      <c r="Z657" s="147"/>
      <c r="AA657" s="134"/>
      <c r="AB657" s="148"/>
      <c r="AC657" s="28"/>
      <c r="AD657" s="148"/>
      <c r="AE657" s="148"/>
      <c r="AF657" s="148"/>
      <c r="AG657" s="148"/>
      <c r="AH657" s="28"/>
      <c r="AI657" s="28"/>
      <c r="AJ657" s="28"/>
      <c r="AK657" s="28"/>
      <c r="AL657" s="28"/>
      <c r="AM657" s="28"/>
      <c r="AN657" s="28"/>
      <c r="AO657" s="28"/>
      <c r="AP657" s="28"/>
      <c r="AQ657" s="28"/>
      <c r="AR657" s="28"/>
      <c r="AS657" s="28"/>
      <c r="AT657" s="28"/>
      <c r="AU657" s="28"/>
    </row>
    <row r="658">
      <c r="B658" s="28"/>
      <c r="C658" s="28"/>
      <c r="D658" s="28"/>
      <c r="E658" s="28"/>
      <c r="F658" s="28"/>
      <c r="G658" s="28"/>
      <c r="H658" s="28"/>
      <c r="S658" s="28"/>
      <c r="T658" s="28"/>
      <c r="U658" s="147"/>
      <c r="V658" s="147"/>
      <c r="W658" s="147"/>
      <c r="X658" s="147"/>
      <c r="Y658" s="147"/>
      <c r="Z658" s="147"/>
      <c r="AA658" s="134"/>
      <c r="AB658" s="148"/>
      <c r="AC658" s="28"/>
      <c r="AD658" s="148"/>
      <c r="AE658" s="148"/>
      <c r="AF658" s="148"/>
      <c r="AG658" s="148"/>
      <c r="AH658" s="28"/>
      <c r="AI658" s="28"/>
      <c r="AJ658" s="28"/>
      <c r="AK658" s="28"/>
      <c r="AL658" s="28"/>
      <c r="AM658" s="28"/>
      <c r="AN658" s="28"/>
      <c r="AO658" s="28"/>
      <c r="AP658" s="28"/>
      <c r="AQ658" s="28"/>
      <c r="AR658" s="28"/>
      <c r="AS658" s="28"/>
      <c r="AT658" s="28"/>
      <c r="AU658" s="28"/>
    </row>
    <row r="659">
      <c r="B659" s="28"/>
      <c r="C659" s="28"/>
      <c r="D659" s="28"/>
      <c r="E659" s="28"/>
      <c r="F659" s="28"/>
      <c r="G659" s="28"/>
      <c r="H659" s="28"/>
      <c r="S659" s="28"/>
      <c r="T659" s="28"/>
      <c r="U659" s="147"/>
      <c r="V659" s="147"/>
      <c r="W659" s="147"/>
      <c r="X659" s="147"/>
      <c r="Y659" s="147"/>
      <c r="Z659" s="147"/>
      <c r="AA659" s="134"/>
      <c r="AB659" s="148"/>
      <c r="AC659" s="28"/>
      <c r="AD659" s="148"/>
      <c r="AE659" s="148"/>
      <c r="AF659" s="148"/>
      <c r="AG659" s="148"/>
      <c r="AH659" s="28"/>
      <c r="AI659" s="28"/>
      <c r="AJ659" s="28"/>
      <c r="AK659" s="28"/>
      <c r="AL659" s="28"/>
      <c r="AM659" s="28"/>
      <c r="AN659" s="28"/>
      <c r="AO659" s="28"/>
      <c r="AP659" s="28"/>
      <c r="AQ659" s="28"/>
      <c r="AR659" s="28"/>
      <c r="AS659" s="28"/>
      <c r="AT659" s="28"/>
      <c r="AU659" s="28"/>
    </row>
    <row r="660">
      <c r="B660" s="28"/>
      <c r="C660" s="28"/>
      <c r="D660" s="28"/>
      <c r="E660" s="28"/>
      <c r="F660" s="28"/>
      <c r="G660" s="28"/>
      <c r="H660" s="28"/>
      <c r="S660" s="28"/>
      <c r="T660" s="28"/>
      <c r="U660" s="147"/>
      <c r="V660" s="147"/>
      <c r="W660" s="147"/>
      <c r="X660" s="147"/>
      <c r="Y660" s="147"/>
      <c r="Z660" s="147"/>
      <c r="AA660" s="134"/>
      <c r="AB660" s="148"/>
      <c r="AC660" s="28"/>
      <c r="AD660" s="148"/>
      <c r="AE660" s="148"/>
      <c r="AF660" s="148"/>
      <c r="AG660" s="148"/>
      <c r="AH660" s="28"/>
      <c r="AI660" s="28"/>
      <c r="AJ660" s="28"/>
      <c r="AK660" s="28"/>
      <c r="AL660" s="28"/>
      <c r="AM660" s="28"/>
      <c r="AN660" s="28"/>
      <c r="AO660" s="28"/>
      <c r="AP660" s="28"/>
      <c r="AQ660" s="28"/>
      <c r="AR660" s="28"/>
      <c r="AS660" s="28"/>
      <c r="AT660" s="28"/>
      <c r="AU660" s="28"/>
    </row>
    <row r="661">
      <c r="B661" s="28"/>
      <c r="C661" s="28"/>
      <c r="D661" s="28"/>
      <c r="E661" s="28"/>
      <c r="F661" s="28"/>
      <c r="G661" s="28"/>
      <c r="H661" s="28"/>
      <c r="S661" s="28"/>
      <c r="T661" s="28"/>
      <c r="U661" s="147"/>
      <c r="V661" s="147"/>
      <c r="W661" s="147"/>
      <c r="X661" s="147"/>
      <c r="Y661" s="147"/>
      <c r="Z661" s="147"/>
      <c r="AA661" s="134"/>
      <c r="AB661" s="148"/>
      <c r="AC661" s="28"/>
      <c r="AD661" s="148"/>
      <c r="AE661" s="148"/>
      <c r="AF661" s="148"/>
      <c r="AG661" s="148"/>
      <c r="AH661" s="28"/>
      <c r="AI661" s="28"/>
      <c r="AJ661" s="28"/>
      <c r="AK661" s="28"/>
      <c r="AL661" s="28"/>
      <c r="AM661" s="28"/>
      <c r="AN661" s="28"/>
      <c r="AO661" s="28"/>
      <c r="AP661" s="28"/>
      <c r="AQ661" s="28"/>
      <c r="AR661" s="28"/>
      <c r="AS661" s="28"/>
      <c r="AT661" s="28"/>
      <c r="AU661" s="28"/>
    </row>
    <row r="662">
      <c r="B662" s="28"/>
      <c r="C662" s="28"/>
      <c r="D662" s="28"/>
      <c r="E662" s="28"/>
      <c r="F662" s="28"/>
      <c r="G662" s="28"/>
      <c r="H662" s="28"/>
      <c r="S662" s="28"/>
      <c r="T662" s="28"/>
      <c r="U662" s="147"/>
      <c r="V662" s="147"/>
      <c r="W662" s="147"/>
      <c r="X662" s="147"/>
      <c r="Y662" s="147"/>
      <c r="Z662" s="147"/>
      <c r="AA662" s="134"/>
      <c r="AB662" s="148"/>
      <c r="AC662" s="28"/>
      <c r="AD662" s="148"/>
      <c r="AE662" s="148"/>
      <c r="AF662" s="148"/>
      <c r="AG662" s="148"/>
      <c r="AH662" s="28"/>
      <c r="AI662" s="28"/>
      <c r="AJ662" s="28"/>
      <c r="AK662" s="28"/>
      <c r="AL662" s="28"/>
      <c r="AM662" s="28"/>
      <c r="AN662" s="28"/>
      <c r="AO662" s="28"/>
      <c r="AP662" s="28"/>
      <c r="AQ662" s="28"/>
      <c r="AR662" s="28"/>
      <c r="AS662" s="28"/>
      <c r="AT662" s="28"/>
      <c r="AU662" s="28"/>
    </row>
    <row r="663">
      <c r="B663" s="28"/>
      <c r="C663" s="28"/>
      <c r="D663" s="28"/>
      <c r="E663" s="28"/>
      <c r="F663" s="28"/>
      <c r="G663" s="28"/>
      <c r="H663" s="28"/>
      <c r="S663" s="28"/>
      <c r="T663" s="28"/>
      <c r="U663" s="147"/>
      <c r="V663" s="147"/>
      <c r="W663" s="147"/>
      <c r="X663" s="147"/>
      <c r="Y663" s="147"/>
      <c r="Z663" s="147"/>
      <c r="AA663" s="134"/>
      <c r="AB663" s="148"/>
      <c r="AC663" s="28"/>
      <c r="AD663" s="148"/>
      <c r="AE663" s="148"/>
      <c r="AF663" s="148"/>
      <c r="AG663" s="148"/>
      <c r="AH663" s="28"/>
      <c r="AI663" s="28"/>
      <c r="AJ663" s="28"/>
      <c r="AK663" s="28"/>
      <c r="AL663" s="28"/>
      <c r="AM663" s="28"/>
      <c r="AN663" s="28"/>
      <c r="AO663" s="28"/>
      <c r="AP663" s="28"/>
      <c r="AQ663" s="28"/>
      <c r="AR663" s="28"/>
      <c r="AS663" s="28"/>
      <c r="AT663" s="28"/>
      <c r="AU663" s="28"/>
    </row>
    <row r="664">
      <c r="B664" s="28"/>
      <c r="C664" s="28"/>
      <c r="D664" s="28"/>
      <c r="E664" s="28"/>
      <c r="F664" s="28"/>
      <c r="G664" s="28"/>
      <c r="H664" s="28"/>
      <c r="S664" s="28"/>
      <c r="T664" s="28"/>
      <c r="U664" s="147"/>
      <c r="V664" s="147"/>
      <c r="W664" s="147"/>
      <c r="X664" s="147"/>
      <c r="Y664" s="147"/>
      <c r="Z664" s="147"/>
      <c r="AA664" s="134"/>
      <c r="AB664" s="148"/>
      <c r="AC664" s="28"/>
      <c r="AD664" s="148"/>
      <c r="AE664" s="148"/>
      <c r="AF664" s="148"/>
      <c r="AG664" s="148"/>
      <c r="AH664" s="28"/>
      <c r="AI664" s="28"/>
      <c r="AJ664" s="28"/>
      <c r="AK664" s="28"/>
      <c r="AL664" s="28"/>
      <c r="AM664" s="28"/>
      <c r="AN664" s="28"/>
      <c r="AO664" s="28"/>
      <c r="AP664" s="28"/>
      <c r="AQ664" s="28"/>
      <c r="AR664" s="28"/>
      <c r="AS664" s="28"/>
      <c r="AT664" s="28"/>
      <c r="AU664" s="28"/>
    </row>
    <row r="665">
      <c r="B665" s="28"/>
      <c r="C665" s="28"/>
      <c r="D665" s="28"/>
      <c r="E665" s="28"/>
      <c r="F665" s="28"/>
      <c r="G665" s="28"/>
      <c r="H665" s="28"/>
      <c r="S665" s="28"/>
      <c r="T665" s="28"/>
      <c r="U665" s="147"/>
      <c r="V665" s="147"/>
      <c r="W665" s="147"/>
      <c r="X665" s="147"/>
      <c r="Y665" s="147"/>
      <c r="Z665" s="147"/>
      <c r="AA665" s="134"/>
      <c r="AB665" s="148"/>
      <c r="AC665" s="28"/>
      <c r="AD665" s="148"/>
      <c r="AE665" s="148"/>
      <c r="AF665" s="148"/>
      <c r="AG665" s="148"/>
      <c r="AH665" s="28"/>
      <c r="AI665" s="28"/>
      <c r="AJ665" s="28"/>
      <c r="AK665" s="28"/>
      <c r="AL665" s="28"/>
      <c r="AM665" s="28"/>
      <c r="AN665" s="28"/>
      <c r="AO665" s="28"/>
      <c r="AP665" s="28"/>
      <c r="AQ665" s="28"/>
      <c r="AR665" s="28"/>
      <c r="AS665" s="28"/>
      <c r="AT665" s="28"/>
      <c r="AU665" s="28"/>
    </row>
    <row r="666">
      <c r="B666" s="28"/>
      <c r="C666" s="28"/>
      <c r="D666" s="28"/>
      <c r="E666" s="28"/>
      <c r="F666" s="28"/>
      <c r="G666" s="28"/>
      <c r="H666" s="28"/>
      <c r="S666" s="28"/>
      <c r="T666" s="28"/>
      <c r="U666" s="147"/>
      <c r="V666" s="147"/>
      <c r="W666" s="147"/>
      <c r="X666" s="147"/>
      <c r="Y666" s="147"/>
      <c r="Z666" s="147"/>
      <c r="AA666" s="134"/>
      <c r="AB666" s="148"/>
      <c r="AC666" s="28"/>
      <c r="AD666" s="148"/>
      <c r="AE666" s="148"/>
      <c r="AF666" s="148"/>
      <c r="AG666" s="148"/>
      <c r="AH666" s="28"/>
      <c r="AI666" s="28"/>
      <c r="AJ666" s="28"/>
      <c r="AK666" s="28"/>
      <c r="AL666" s="28"/>
      <c r="AM666" s="28"/>
      <c r="AN666" s="28"/>
      <c r="AO666" s="28"/>
      <c r="AP666" s="28"/>
      <c r="AQ666" s="28"/>
      <c r="AR666" s="28"/>
      <c r="AS666" s="28"/>
      <c r="AT666" s="28"/>
      <c r="AU666" s="28"/>
    </row>
    <row r="667">
      <c r="B667" s="28"/>
      <c r="C667" s="28"/>
      <c r="D667" s="28"/>
      <c r="E667" s="28"/>
      <c r="F667" s="28"/>
      <c r="G667" s="28"/>
      <c r="H667" s="28"/>
      <c r="S667" s="28"/>
      <c r="T667" s="28"/>
      <c r="U667" s="147"/>
      <c r="V667" s="147"/>
      <c r="W667" s="147"/>
      <c r="X667" s="147"/>
      <c r="Y667" s="147"/>
      <c r="Z667" s="147"/>
      <c r="AA667" s="134"/>
      <c r="AB667" s="148"/>
      <c r="AC667" s="28"/>
      <c r="AD667" s="148"/>
      <c r="AE667" s="148"/>
      <c r="AF667" s="148"/>
      <c r="AG667" s="148"/>
      <c r="AH667" s="28"/>
      <c r="AI667" s="28"/>
      <c r="AJ667" s="28"/>
      <c r="AK667" s="28"/>
      <c r="AL667" s="28"/>
      <c r="AM667" s="28"/>
      <c r="AN667" s="28"/>
      <c r="AO667" s="28"/>
      <c r="AP667" s="28"/>
      <c r="AQ667" s="28"/>
      <c r="AR667" s="28"/>
      <c r="AS667" s="28"/>
      <c r="AT667" s="28"/>
      <c r="AU667" s="28"/>
    </row>
    <row r="668">
      <c r="B668" s="28"/>
      <c r="C668" s="28"/>
      <c r="D668" s="28"/>
      <c r="E668" s="28"/>
      <c r="F668" s="28"/>
      <c r="G668" s="28"/>
      <c r="H668" s="28"/>
      <c r="S668" s="28"/>
      <c r="T668" s="28"/>
      <c r="U668" s="147"/>
      <c r="V668" s="147"/>
      <c r="W668" s="147"/>
      <c r="X668" s="147"/>
      <c r="Y668" s="147"/>
      <c r="Z668" s="147"/>
      <c r="AA668" s="134"/>
      <c r="AB668" s="148"/>
      <c r="AC668" s="28"/>
      <c r="AD668" s="148"/>
      <c r="AE668" s="148"/>
      <c r="AF668" s="148"/>
      <c r="AG668" s="148"/>
      <c r="AH668" s="28"/>
      <c r="AI668" s="28"/>
      <c r="AJ668" s="28"/>
      <c r="AK668" s="28"/>
      <c r="AL668" s="28"/>
      <c r="AM668" s="28"/>
      <c r="AN668" s="28"/>
      <c r="AO668" s="28"/>
      <c r="AP668" s="28"/>
      <c r="AQ668" s="28"/>
      <c r="AR668" s="28"/>
      <c r="AS668" s="28"/>
      <c r="AT668" s="28"/>
      <c r="AU668" s="28"/>
    </row>
    <row r="669">
      <c r="B669" s="28"/>
      <c r="C669" s="28"/>
      <c r="D669" s="28"/>
      <c r="E669" s="28"/>
      <c r="F669" s="28"/>
      <c r="G669" s="28"/>
      <c r="H669" s="28"/>
      <c r="S669" s="28"/>
      <c r="T669" s="28"/>
      <c r="U669" s="147"/>
      <c r="V669" s="147"/>
      <c r="W669" s="147"/>
      <c r="X669" s="147"/>
      <c r="Y669" s="147"/>
      <c r="Z669" s="147"/>
      <c r="AA669" s="134"/>
      <c r="AB669" s="148"/>
      <c r="AC669" s="28"/>
      <c r="AD669" s="148"/>
      <c r="AE669" s="148"/>
      <c r="AF669" s="148"/>
      <c r="AG669" s="148"/>
      <c r="AH669" s="28"/>
      <c r="AI669" s="28"/>
      <c r="AJ669" s="28"/>
      <c r="AK669" s="28"/>
      <c r="AL669" s="28"/>
      <c r="AM669" s="28"/>
      <c r="AN669" s="28"/>
      <c r="AO669" s="28"/>
      <c r="AP669" s="28"/>
      <c r="AQ669" s="28"/>
      <c r="AR669" s="28"/>
      <c r="AS669" s="28"/>
      <c r="AT669" s="28"/>
      <c r="AU669" s="28"/>
    </row>
    <row r="670">
      <c r="B670" s="28"/>
      <c r="C670" s="28"/>
      <c r="D670" s="28"/>
      <c r="E670" s="28"/>
      <c r="F670" s="28"/>
      <c r="G670" s="28"/>
      <c r="H670" s="28"/>
      <c r="S670" s="28"/>
      <c r="T670" s="28"/>
      <c r="U670" s="147"/>
      <c r="V670" s="147"/>
      <c r="W670" s="147"/>
      <c r="X670" s="147"/>
      <c r="Y670" s="147"/>
      <c r="Z670" s="147"/>
      <c r="AA670" s="134"/>
      <c r="AB670" s="148"/>
      <c r="AC670" s="28"/>
      <c r="AD670" s="148"/>
      <c r="AE670" s="148"/>
      <c r="AF670" s="148"/>
      <c r="AG670" s="148"/>
      <c r="AH670" s="28"/>
      <c r="AI670" s="28"/>
      <c r="AJ670" s="28"/>
      <c r="AK670" s="28"/>
      <c r="AL670" s="28"/>
      <c r="AM670" s="28"/>
      <c r="AN670" s="28"/>
      <c r="AO670" s="28"/>
      <c r="AP670" s="28"/>
      <c r="AQ670" s="28"/>
      <c r="AR670" s="28"/>
      <c r="AS670" s="28"/>
      <c r="AT670" s="28"/>
      <c r="AU670" s="28"/>
    </row>
    <row r="671">
      <c r="B671" s="28"/>
      <c r="C671" s="28"/>
      <c r="D671" s="28"/>
      <c r="E671" s="28"/>
      <c r="F671" s="28"/>
      <c r="G671" s="28"/>
      <c r="H671" s="28"/>
      <c r="S671" s="28"/>
      <c r="T671" s="28"/>
      <c r="U671" s="147"/>
      <c r="V671" s="147"/>
      <c r="W671" s="147"/>
      <c r="X671" s="147"/>
      <c r="Y671" s="147"/>
      <c r="Z671" s="147"/>
      <c r="AA671" s="134"/>
      <c r="AB671" s="148"/>
      <c r="AC671" s="28"/>
      <c r="AD671" s="148"/>
      <c r="AE671" s="148"/>
      <c r="AF671" s="148"/>
      <c r="AG671" s="148"/>
      <c r="AH671" s="28"/>
      <c r="AI671" s="28"/>
      <c r="AJ671" s="28"/>
      <c r="AK671" s="28"/>
      <c r="AL671" s="28"/>
      <c r="AM671" s="28"/>
      <c r="AN671" s="28"/>
      <c r="AO671" s="28"/>
      <c r="AP671" s="28"/>
      <c r="AQ671" s="28"/>
      <c r="AR671" s="28"/>
      <c r="AS671" s="28"/>
      <c r="AT671" s="28"/>
      <c r="AU671" s="28"/>
    </row>
    <row r="672">
      <c r="B672" s="28"/>
      <c r="C672" s="28"/>
      <c r="D672" s="28"/>
      <c r="E672" s="28"/>
      <c r="F672" s="28"/>
      <c r="G672" s="28"/>
      <c r="H672" s="28"/>
      <c r="S672" s="28"/>
      <c r="T672" s="28"/>
      <c r="U672" s="147"/>
      <c r="V672" s="147"/>
      <c r="W672" s="147"/>
      <c r="X672" s="147"/>
      <c r="Y672" s="147"/>
      <c r="Z672" s="147"/>
      <c r="AA672" s="134"/>
      <c r="AB672" s="148"/>
      <c r="AC672" s="28"/>
      <c r="AD672" s="148"/>
      <c r="AE672" s="148"/>
      <c r="AF672" s="148"/>
      <c r="AG672" s="148"/>
      <c r="AH672" s="28"/>
      <c r="AI672" s="28"/>
      <c r="AJ672" s="28"/>
      <c r="AK672" s="28"/>
      <c r="AL672" s="28"/>
      <c r="AM672" s="28"/>
      <c r="AN672" s="28"/>
      <c r="AO672" s="28"/>
      <c r="AP672" s="28"/>
      <c r="AQ672" s="28"/>
      <c r="AR672" s="28"/>
      <c r="AS672" s="28"/>
      <c r="AT672" s="28"/>
      <c r="AU672" s="28"/>
    </row>
    <row r="673">
      <c r="B673" s="28"/>
      <c r="C673" s="28"/>
      <c r="D673" s="28"/>
      <c r="E673" s="28"/>
      <c r="F673" s="28"/>
      <c r="G673" s="28"/>
      <c r="H673" s="28"/>
      <c r="S673" s="28"/>
      <c r="T673" s="28"/>
      <c r="U673" s="147"/>
      <c r="V673" s="147"/>
      <c r="W673" s="147"/>
      <c r="X673" s="147"/>
      <c r="Y673" s="147"/>
      <c r="Z673" s="147"/>
      <c r="AA673" s="134"/>
      <c r="AB673" s="148"/>
      <c r="AC673" s="28"/>
      <c r="AD673" s="148"/>
      <c r="AE673" s="148"/>
      <c r="AF673" s="148"/>
      <c r="AG673" s="148"/>
      <c r="AH673" s="28"/>
      <c r="AI673" s="28"/>
      <c r="AJ673" s="28"/>
      <c r="AK673" s="28"/>
      <c r="AL673" s="28"/>
      <c r="AM673" s="28"/>
      <c r="AN673" s="28"/>
      <c r="AO673" s="28"/>
      <c r="AP673" s="28"/>
      <c r="AQ673" s="28"/>
      <c r="AR673" s="28"/>
      <c r="AS673" s="28"/>
      <c r="AT673" s="28"/>
      <c r="AU673" s="28"/>
    </row>
    <row r="674">
      <c r="B674" s="28"/>
      <c r="C674" s="28"/>
      <c r="D674" s="28"/>
      <c r="E674" s="28"/>
      <c r="F674" s="28"/>
      <c r="G674" s="28"/>
      <c r="H674" s="28"/>
      <c r="S674" s="28"/>
      <c r="T674" s="28"/>
      <c r="U674" s="147"/>
      <c r="V674" s="147"/>
      <c r="W674" s="147"/>
      <c r="X674" s="147"/>
      <c r="Y674" s="147"/>
      <c r="Z674" s="147"/>
      <c r="AA674" s="134"/>
      <c r="AB674" s="148"/>
      <c r="AC674" s="28"/>
      <c r="AD674" s="148"/>
      <c r="AE674" s="148"/>
      <c r="AF674" s="148"/>
      <c r="AG674" s="148"/>
      <c r="AH674" s="28"/>
      <c r="AI674" s="28"/>
      <c r="AJ674" s="28"/>
      <c r="AK674" s="28"/>
      <c r="AL674" s="28"/>
      <c r="AM674" s="28"/>
      <c r="AN674" s="28"/>
      <c r="AO674" s="28"/>
      <c r="AP674" s="28"/>
      <c r="AQ674" s="28"/>
      <c r="AR674" s="28"/>
      <c r="AS674" s="28"/>
      <c r="AT674" s="28"/>
      <c r="AU674" s="28"/>
    </row>
    <row r="675">
      <c r="B675" s="28"/>
      <c r="C675" s="28"/>
      <c r="D675" s="28"/>
      <c r="E675" s="28"/>
      <c r="F675" s="28"/>
      <c r="G675" s="28"/>
      <c r="H675" s="28"/>
      <c r="S675" s="28"/>
      <c r="T675" s="28"/>
      <c r="U675" s="147"/>
      <c r="V675" s="147"/>
      <c r="W675" s="147"/>
      <c r="X675" s="147"/>
      <c r="Y675" s="147"/>
      <c r="Z675" s="147"/>
      <c r="AA675" s="134"/>
      <c r="AB675" s="148"/>
      <c r="AC675" s="28"/>
      <c r="AD675" s="148"/>
      <c r="AE675" s="148"/>
      <c r="AF675" s="148"/>
      <c r="AG675" s="148"/>
      <c r="AH675" s="28"/>
      <c r="AI675" s="28"/>
      <c r="AJ675" s="28"/>
      <c r="AK675" s="28"/>
      <c r="AL675" s="28"/>
      <c r="AM675" s="28"/>
      <c r="AN675" s="28"/>
      <c r="AO675" s="28"/>
      <c r="AP675" s="28"/>
      <c r="AQ675" s="28"/>
      <c r="AR675" s="28"/>
      <c r="AS675" s="28"/>
      <c r="AT675" s="28"/>
      <c r="AU675" s="28"/>
    </row>
    <row r="676">
      <c r="B676" s="28"/>
      <c r="C676" s="28"/>
      <c r="D676" s="28"/>
      <c r="E676" s="28"/>
      <c r="F676" s="28"/>
      <c r="G676" s="28"/>
      <c r="H676" s="28"/>
      <c r="S676" s="28"/>
      <c r="T676" s="28"/>
      <c r="U676" s="147"/>
      <c r="V676" s="147"/>
      <c r="W676" s="147"/>
      <c r="X676" s="147"/>
      <c r="Y676" s="147"/>
      <c r="Z676" s="147"/>
      <c r="AA676" s="134"/>
      <c r="AB676" s="148"/>
      <c r="AC676" s="28"/>
      <c r="AD676" s="148"/>
      <c r="AE676" s="148"/>
      <c r="AF676" s="148"/>
      <c r="AG676" s="148"/>
      <c r="AH676" s="28"/>
      <c r="AI676" s="28"/>
      <c r="AJ676" s="28"/>
      <c r="AK676" s="28"/>
      <c r="AL676" s="28"/>
      <c r="AM676" s="28"/>
      <c r="AN676" s="28"/>
      <c r="AO676" s="28"/>
      <c r="AP676" s="28"/>
      <c r="AQ676" s="28"/>
      <c r="AR676" s="28"/>
      <c r="AS676" s="28"/>
      <c r="AT676" s="28"/>
      <c r="AU676" s="28"/>
    </row>
    <row r="677">
      <c r="B677" s="28"/>
      <c r="C677" s="28"/>
      <c r="D677" s="28"/>
      <c r="E677" s="28"/>
      <c r="F677" s="28"/>
      <c r="G677" s="28"/>
      <c r="H677" s="28"/>
      <c r="S677" s="28"/>
      <c r="T677" s="28"/>
      <c r="U677" s="147"/>
      <c r="V677" s="147"/>
      <c r="W677" s="147"/>
      <c r="X677" s="147"/>
      <c r="Y677" s="147"/>
      <c r="Z677" s="147"/>
      <c r="AA677" s="134"/>
      <c r="AB677" s="148"/>
      <c r="AC677" s="28"/>
      <c r="AD677" s="148"/>
      <c r="AE677" s="148"/>
      <c r="AF677" s="148"/>
      <c r="AG677" s="148"/>
      <c r="AH677" s="28"/>
      <c r="AI677" s="28"/>
      <c r="AJ677" s="28"/>
      <c r="AK677" s="28"/>
      <c r="AL677" s="28"/>
      <c r="AM677" s="28"/>
      <c r="AN677" s="28"/>
      <c r="AO677" s="28"/>
      <c r="AP677" s="28"/>
      <c r="AQ677" s="28"/>
      <c r="AR677" s="28"/>
      <c r="AS677" s="28"/>
      <c r="AT677" s="28"/>
      <c r="AU677" s="28"/>
    </row>
    <row r="678">
      <c r="B678" s="28"/>
      <c r="C678" s="28"/>
      <c r="D678" s="28"/>
      <c r="E678" s="28"/>
      <c r="F678" s="28"/>
      <c r="G678" s="28"/>
      <c r="H678" s="28"/>
      <c r="S678" s="28"/>
      <c r="T678" s="28"/>
      <c r="U678" s="147"/>
      <c r="V678" s="147"/>
      <c r="W678" s="147"/>
      <c r="X678" s="147"/>
      <c r="Y678" s="147"/>
      <c r="Z678" s="147"/>
      <c r="AA678" s="134"/>
      <c r="AB678" s="148"/>
      <c r="AC678" s="28"/>
      <c r="AD678" s="148"/>
      <c r="AE678" s="148"/>
      <c r="AF678" s="148"/>
      <c r="AG678" s="148"/>
      <c r="AH678" s="28"/>
      <c r="AI678" s="28"/>
      <c r="AJ678" s="28"/>
      <c r="AK678" s="28"/>
      <c r="AL678" s="28"/>
      <c r="AM678" s="28"/>
      <c r="AN678" s="28"/>
      <c r="AO678" s="28"/>
      <c r="AP678" s="28"/>
      <c r="AQ678" s="28"/>
      <c r="AR678" s="28"/>
      <c r="AS678" s="28"/>
      <c r="AT678" s="28"/>
      <c r="AU678" s="28"/>
    </row>
    <row r="679">
      <c r="B679" s="28"/>
      <c r="C679" s="28"/>
      <c r="D679" s="28"/>
      <c r="E679" s="28"/>
      <c r="F679" s="28"/>
      <c r="G679" s="28"/>
      <c r="H679" s="28"/>
      <c r="S679" s="28"/>
      <c r="T679" s="28"/>
      <c r="U679" s="147"/>
      <c r="V679" s="147"/>
      <c r="W679" s="147"/>
      <c r="X679" s="147"/>
      <c r="Y679" s="147"/>
      <c r="Z679" s="147"/>
      <c r="AA679" s="134"/>
      <c r="AB679" s="148"/>
      <c r="AC679" s="28"/>
      <c r="AD679" s="148"/>
      <c r="AE679" s="148"/>
      <c r="AF679" s="148"/>
      <c r="AG679" s="148"/>
      <c r="AH679" s="28"/>
      <c r="AI679" s="28"/>
      <c r="AJ679" s="28"/>
      <c r="AK679" s="28"/>
      <c r="AL679" s="28"/>
      <c r="AM679" s="28"/>
      <c r="AN679" s="28"/>
      <c r="AO679" s="28"/>
      <c r="AP679" s="28"/>
      <c r="AQ679" s="28"/>
      <c r="AR679" s="28"/>
      <c r="AS679" s="28"/>
      <c r="AT679" s="28"/>
      <c r="AU679" s="28"/>
    </row>
    <row r="680">
      <c r="B680" s="28"/>
      <c r="C680" s="28"/>
      <c r="D680" s="28"/>
      <c r="E680" s="28"/>
      <c r="F680" s="28"/>
      <c r="G680" s="28"/>
      <c r="H680" s="28"/>
      <c r="S680" s="28"/>
      <c r="T680" s="28"/>
      <c r="U680" s="147"/>
      <c r="V680" s="147"/>
      <c r="W680" s="147"/>
      <c r="X680" s="147"/>
      <c r="Y680" s="147"/>
      <c r="Z680" s="147"/>
      <c r="AA680" s="134"/>
      <c r="AB680" s="148"/>
      <c r="AC680" s="28"/>
      <c r="AD680" s="148"/>
      <c r="AE680" s="148"/>
      <c r="AF680" s="148"/>
      <c r="AG680" s="148"/>
      <c r="AH680" s="28"/>
      <c r="AI680" s="28"/>
      <c r="AJ680" s="28"/>
      <c r="AK680" s="28"/>
      <c r="AL680" s="28"/>
      <c r="AM680" s="28"/>
      <c r="AN680" s="28"/>
      <c r="AO680" s="28"/>
      <c r="AP680" s="28"/>
      <c r="AQ680" s="28"/>
      <c r="AR680" s="28"/>
      <c r="AS680" s="28"/>
      <c r="AT680" s="28"/>
      <c r="AU680" s="28"/>
    </row>
    <row r="681">
      <c r="B681" s="28"/>
      <c r="C681" s="28"/>
      <c r="D681" s="28"/>
      <c r="E681" s="28"/>
      <c r="F681" s="28"/>
      <c r="G681" s="28"/>
      <c r="H681" s="28"/>
      <c r="S681" s="28"/>
      <c r="T681" s="28"/>
      <c r="U681" s="147"/>
      <c r="V681" s="147"/>
      <c r="W681" s="147"/>
      <c r="X681" s="147"/>
      <c r="Y681" s="147"/>
      <c r="Z681" s="147"/>
      <c r="AA681" s="134"/>
      <c r="AB681" s="148"/>
      <c r="AC681" s="28"/>
      <c r="AD681" s="148"/>
      <c r="AE681" s="148"/>
      <c r="AF681" s="148"/>
      <c r="AG681" s="148"/>
      <c r="AH681" s="28"/>
      <c r="AI681" s="28"/>
      <c r="AJ681" s="28"/>
      <c r="AK681" s="28"/>
      <c r="AL681" s="28"/>
      <c r="AM681" s="28"/>
      <c r="AN681" s="28"/>
      <c r="AO681" s="28"/>
      <c r="AP681" s="28"/>
      <c r="AQ681" s="28"/>
      <c r="AR681" s="28"/>
      <c r="AS681" s="28"/>
      <c r="AT681" s="28"/>
      <c r="AU681" s="28"/>
    </row>
    <row r="682">
      <c r="B682" s="28"/>
      <c r="C682" s="28"/>
      <c r="D682" s="28"/>
      <c r="E682" s="28"/>
      <c r="F682" s="28"/>
      <c r="G682" s="28"/>
      <c r="H682" s="28"/>
      <c r="S682" s="28"/>
      <c r="T682" s="28"/>
      <c r="U682" s="147"/>
      <c r="V682" s="147"/>
      <c r="W682" s="147"/>
      <c r="X682" s="147"/>
      <c r="Y682" s="147"/>
      <c r="Z682" s="147"/>
      <c r="AA682" s="134"/>
      <c r="AB682" s="148"/>
      <c r="AC682" s="28"/>
      <c r="AD682" s="148"/>
      <c r="AE682" s="148"/>
      <c r="AF682" s="148"/>
      <c r="AG682" s="148"/>
      <c r="AH682" s="28"/>
      <c r="AI682" s="28"/>
      <c r="AJ682" s="28"/>
      <c r="AK682" s="28"/>
      <c r="AL682" s="28"/>
      <c r="AM682" s="28"/>
      <c r="AN682" s="28"/>
      <c r="AO682" s="28"/>
      <c r="AP682" s="28"/>
      <c r="AQ682" s="28"/>
      <c r="AR682" s="28"/>
      <c r="AS682" s="28"/>
      <c r="AT682" s="28"/>
      <c r="AU682" s="28"/>
    </row>
    <row r="683">
      <c r="B683" s="28"/>
      <c r="C683" s="28"/>
      <c r="D683" s="28"/>
      <c r="E683" s="28"/>
      <c r="F683" s="28"/>
      <c r="G683" s="28"/>
      <c r="H683" s="28"/>
      <c r="S683" s="28"/>
      <c r="T683" s="28"/>
      <c r="U683" s="147"/>
      <c r="V683" s="147"/>
      <c r="W683" s="147"/>
      <c r="X683" s="147"/>
      <c r="Y683" s="147"/>
      <c r="Z683" s="147"/>
      <c r="AA683" s="134"/>
      <c r="AB683" s="148"/>
      <c r="AC683" s="28"/>
      <c r="AD683" s="148"/>
      <c r="AE683" s="148"/>
      <c r="AF683" s="148"/>
      <c r="AG683" s="148"/>
      <c r="AH683" s="28"/>
      <c r="AI683" s="28"/>
      <c r="AJ683" s="28"/>
      <c r="AK683" s="28"/>
      <c r="AL683" s="28"/>
      <c r="AM683" s="28"/>
      <c r="AN683" s="28"/>
      <c r="AO683" s="28"/>
      <c r="AP683" s="28"/>
      <c r="AQ683" s="28"/>
      <c r="AR683" s="28"/>
      <c r="AS683" s="28"/>
      <c r="AT683" s="28"/>
      <c r="AU683" s="28"/>
    </row>
    <row r="684">
      <c r="B684" s="28"/>
      <c r="C684" s="28"/>
      <c r="D684" s="28"/>
      <c r="E684" s="28"/>
      <c r="F684" s="28"/>
      <c r="G684" s="28"/>
      <c r="H684" s="28"/>
      <c r="S684" s="28"/>
      <c r="T684" s="28"/>
      <c r="U684" s="147"/>
      <c r="V684" s="147"/>
      <c r="W684" s="147"/>
      <c r="X684" s="147"/>
      <c r="Y684" s="147"/>
      <c r="Z684" s="147"/>
      <c r="AA684" s="134"/>
      <c r="AB684" s="148"/>
      <c r="AC684" s="28"/>
      <c r="AD684" s="148"/>
      <c r="AE684" s="148"/>
      <c r="AF684" s="148"/>
      <c r="AG684" s="148"/>
      <c r="AH684" s="28"/>
      <c r="AI684" s="28"/>
      <c r="AJ684" s="28"/>
      <c r="AK684" s="28"/>
      <c r="AL684" s="28"/>
      <c r="AM684" s="28"/>
      <c r="AN684" s="28"/>
      <c r="AO684" s="28"/>
      <c r="AP684" s="28"/>
      <c r="AQ684" s="28"/>
      <c r="AR684" s="28"/>
      <c r="AS684" s="28"/>
      <c r="AT684" s="28"/>
      <c r="AU684" s="28"/>
    </row>
    <row r="685">
      <c r="B685" s="28"/>
      <c r="C685" s="28"/>
      <c r="D685" s="28"/>
      <c r="E685" s="28"/>
      <c r="F685" s="28"/>
      <c r="G685" s="28"/>
      <c r="H685" s="28"/>
      <c r="S685" s="28"/>
      <c r="T685" s="28"/>
      <c r="U685" s="147"/>
      <c r="V685" s="147"/>
      <c r="W685" s="147"/>
      <c r="X685" s="147"/>
      <c r="Y685" s="147"/>
      <c r="Z685" s="147"/>
      <c r="AA685" s="134"/>
      <c r="AB685" s="148"/>
      <c r="AC685" s="28"/>
      <c r="AD685" s="148"/>
      <c r="AE685" s="148"/>
      <c r="AF685" s="148"/>
      <c r="AG685" s="148"/>
      <c r="AH685" s="28"/>
      <c r="AI685" s="28"/>
      <c r="AJ685" s="28"/>
      <c r="AK685" s="28"/>
      <c r="AL685" s="28"/>
      <c r="AM685" s="28"/>
      <c r="AN685" s="28"/>
      <c r="AO685" s="28"/>
      <c r="AP685" s="28"/>
      <c r="AQ685" s="28"/>
      <c r="AR685" s="28"/>
      <c r="AS685" s="28"/>
      <c r="AT685" s="28"/>
      <c r="AU685" s="28"/>
    </row>
    <row r="686">
      <c r="B686" s="28"/>
      <c r="C686" s="28"/>
      <c r="D686" s="28"/>
      <c r="E686" s="28"/>
      <c r="F686" s="28"/>
      <c r="G686" s="28"/>
      <c r="H686" s="28"/>
      <c r="S686" s="28"/>
      <c r="T686" s="28"/>
      <c r="U686" s="147"/>
      <c r="V686" s="147"/>
      <c r="W686" s="147"/>
      <c r="X686" s="147"/>
      <c r="Y686" s="147"/>
      <c r="Z686" s="147"/>
      <c r="AA686" s="134"/>
      <c r="AB686" s="148"/>
      <c r="AC686" s="28"/>
      <c r="AD686" s="148"/>
      <c r="AE686" s="148"/>
      <c r="AF686" s="148"/>
      <c r="AG686" s="148"/>
      <c r="AH686" s="28"/>
      <c r="AI686" s="28"/>
      <c r="AJ686" s="28"/>
      <c r="AK686" s="28"/>
      <c r="AL686" s="28"/>
      <c r="AM686" s="28"/>
      <c r="AN686" s="28"/>
      <c r="AO686" s="28"/>
      <c r="AP686" s="28"/>
      <c r="AQ686" s="28"/>
      <c r="AR686" s="28"/>
      <c r="AS686" s="28"/>
      <c r="AT686" s="28"/>
      <c r="AU686" s="28"/>
    </row>
    <row r="687">
      <c r="B687" s="28"/>
      <c r="C687" s="28"/>
      <c r="D687" s="28"/>
      <c r="E687" s="28"/>
      <c r="F687" s="28"/>
      <c r="G687" s="28"/>
      <c r="H687" s="28"/>
      <c r="S687" s="28"/>
      <c r="T687" s="28"/>
      <c r="U687" s="147"/>
      <c r="V687" s="147"/>
      <c r="W687" s="147"/>
      <c r="X687" s="147"/>
      <c r="Y687" s="147"/>
      <c r="Z687" s="147"/>
      <c r="AA687" s="134"/>
      <c r="AB687" s="148"/>
      <c r="AC687" s="28"/>
      <c r="AD687" s="148"/>
      <c r="AE687" s="148"/>
      <c r="AF687" s="148"/>
      <c r="AG687" s="148"/>
      <c r="AH687" s="28"/>
      <c r="AI687" s="28"/>
      <c r="AJ687" s="28"/>
      <c r="AK687" s="28"/>
      <c r="AL687" s="28"/>
      <c r="AM687" s="28"/>
      <c r="AN687" s="28"/>
      <c r="AO687" s="28"/>
      <c r="AP687" s="28"/>
      <c r="AQ687" s="28"/>
      <c r="AR687" s="28"/>
      <c r="AS687" s="28"/>
      <c r="AT687" s="28"/>
      <c r="AU687" s="28"/>
    </row>
    <row r="688">
      <c r="B688" s="28"/>
      <c r="C688" s="28"/>
      <c r="D688" s="28"/>
      <c r="E688" s="28"/>
      <c r="F688" s="28"/>
      <c r="G688" s="28"/>
      <c r="H688" s="28"/>
      <c r="S688" s="28"/>
      <c r="T688" s="28"/>
      <c r="U688" s="147"/>
      <c r="V688" s="147"/>
      <c r="W688" s="147"/>
      <c r="X688" s="147"/>
      <c r="Y688" s="147"/>
      <c r="Z688" s="147"/>
      <c r="AA688" s="134"/>
      <c r="AB688" s="148"/>
      <c r="AC688" s="28"/>
      <c r="AD688" s="148"/>
      <c r="AE688" s="148"/>
      <c r="AF688" s="148"/>
      <c r="AG688" s="148"/>
      <c r="AH688" s="28"/>
      <c r="AI688" s="28"/>
      <c r="AJ688" s="28"/>
      <c r="AK688" s="28"/>
      <c r="AL688" s="28"/>
      <c r="AM688" s="28"/>
      <c r="AN688" s="28"/>
      <c r="AO688" s="28"/>
      <c r="AP688" s="28"/>
      <c r="AQ688" s="28"/>
      <c r="AR688" s="28"/>
      <c r="AS688" s="28"/>
      <c r="AT688" s="28"/>
      <c r="AU688" s="28"/>
    </row>
    <row r="689">
      <c r="B689" s="28"/>
      <c r="C689" s="28"/>
      <c r="D689" s="28"/>
      <c r="E689" s="28"/>
      <c r="F689" s="28"/>
      <c r="G689" s="28"/>
      <c r="H689" s="28"/>
      <c r="S689" s="28"/>
      <c r="T689" s="28"/>
      <c r="U689" s="147"/>
      <c r="V689" s="147"/>
      <c r="W689" s="147"/>
      <c r="X689" s="147"/>
      <c r="Y689" s="147"/>
      <c r="Z689" s="147"/>
      <c r="AA689" s="134"/>
      <c r="AB689" s="148"/>
      <c r="AC689" s="28"/>
      <c r="AD689" s="148"/>
      <c r="AE689" s="148"/>
      <c r="AF689" s="148"/>
      <c r="AG689" s="148"/>
      <c r="AH689" s="28"/>
      <c r="AI689" s="28"/>
      <c r="AJ689" s="28"/>
      <c r="AK689" s="28"/>
      <c r="AL689" s="28"/>
      <c r="AM689" s="28"/>
      <c r="AN689" s="28"/>
      <c r="AO689" s="28"/>
      <c r="AP689" s="28"/>
      <c r="AQ689" s="28"/>
      <c r="AR689" s="28"/>
      <c r="AS689" s="28"/>
      <c r="AT689" s="28"/>
      <c r="AU689" s="28"/>
    </row>
    <row r="690">
      <c r="B690" s="28"/>
      <c r="C690" s="28"/>
      <c r="D690" s="28"/>
      <c r="E690" s="28"/>
      <c r="F690" s="28"/>
      <c r="G690" s="28"/>
      <c r="H690" s="28"/>
      <c r="S690" s="28"/>
      <c r="T690" s="28"/>
      <c r="U690" s="147"/>
      <c r="V690" s="147"/>
      <c r="W690" s="147"/>
      <c r="X690" s="147"/>
      <c r="Y690" s="147"/>
      <c r="Z690" s="147"/>
      <c r="AA690" s="134"/>
      <c r="AB690" s="148"/>
      <c r="AC690" s="28"/>
      <c r="AD690" s="148"/>
      <c r="AE690" s="148"/>
      <c r="AF690" s="148"/>
      <c r="AG690" s="148"/>
      <c r="AH690" s="28"/>
      <c r="AI690" s="28"/>
      <c r="AJ690" s="28"/>
      <c r="AK690" s="28"/>
      <c r="AL690" s="28"/>
      <c r="AM690" s="28"/>
      <c r="AN690" s="28"/>
      <c r="AO690" s="28"/>
      <c r="AP690" s="28"/>
      <c r="AQ690" s="28"/>
      <c r="AR690" s="28"/>
      <c r="AS690" s="28"/>
      <c r="AT690" s="28"/>
      <c r="AU690" s="28"/>
    </row>
    <row r="691">
      <c r="B691" s="28"/>
      <c r="C691" s="28"/>
      <c r="D691" s="28"/>
      <c r="E691" s="28"/>
      <c r="F691" s="28"/>
      <c r="G691" s="28"/>
      <c r="H691" s="28"/>
      <c r="S691" s="28"/>
      <c r="T691" s="28"/>
      <c r="U691" s="147"/>
      <c r="V691" s="147"/>
      <c r="W691" s="147"/>
      <c r="X691" s="147"/>
      <c r="Y691" s="147"/>
      <c r="Z691" s="147"/>
      <c r="AA691" s="134"/>
      <c r="AB691" s="148"/>
      <c r="AC691" s="28"/>
      <c r="AD691" s="148"/>
      <c r="AE691" s="148"/>
      <c r="AF691" s="148"/>
      <c r="AG691" s="148"/>
      <c r="AH691" s="28"/>
      <c r="AI691" s="28"/>
      <c r="AJ691" s="28"/>
      <c r="AK691" s="28"/>
      <c r="AL691" s="28"/>
      <c r="AM691" s="28"/>
      <c r="AN691" s="28"/>
      <c r="AO691" s="28"/>
      <c r="AP691" s="28"/>
      <c r="AQ691" s="28"/>
      <c r="AR691" s="28"/>
      <c r="AS691" s="28"/>
      <c r="AT691" s="28"/>
      <c r="AU691" s="28"/>
    </row>
    <row r="692">
      <c r="B692" s="28"/>
      <c r="C692" s="28"/>
      <c r="D692" s="28"/>
      <c r="E692" s="28"/>
      <c r="F692" s="28"/>
      <c r="G692" s="28"/>
      <c r="H692" s="28"/>
      <c r="S692" s="28"/>
      <c r="T692" s="28"/>
      <c r="U692" s="147"/>
      <c r="V692" s="147"/>
      <c r="W692" s="147"/>
      <c r="X692" s="147"/>
      <c r="Y692" s="147"/>
      <c r="Z692" s="147"/>
      <c r="AA692" s="134"/>
      <c r="AB692" s="148"/>
      <c r="AC692" s="28"/>
      <c r="AD692" s="148"/>
      <c r="AE692" s="148"/>
      <c r="AF692" s="148"/>
      <c r="AG692" s="148"/>
      <c r="AH692" s="28"/>
      <c r="AI692" s="28"/>
      <c r="AJ692" s="28"/>
      <c r="AK692" s="28"/>
      <c r="AL692" s="28"/>
      <c r="AM692" s="28"/>
      <c r="AN692" s="28"/>
      <c r="AO692" s="28"/>
      <c r="AP692" s="28"/>
      <c r="AQ692" s="28"/>
      <c r="AR692" s="28"/>
      <c r="AS692" s="28"/>
      <c r="AT692" s="28"/>
      <c r="AU692" s="28"/>
    </row>
    <row r="693">
      <c r="B693" s="28"/>
      <c r="C693" s="28"/>
      <c r="D693" s="28"/>
      <c r="E693" s="28"/>
      <c r="F693" s="28"/>
      <c r="G693" s="28"/>
      <c r="H693" s="28"/>
      <c r="S693" s="28"/>
      <c r="T693" s="28"/>
      <c r="U693" s="147"/>
      <c r="V693" s="147"/>
      <c r="W693" s="147"/>
      <c r="X693" s="147"/>
      <c r="Y693" s="147"/>
      <c r="Z693" s="147"/>
      <c r="AA693" s="134"/>
      <c r="AB693" s="148"/>
      <c r="AC693" s="28"/>
      <c r="AD693" s="148"/>
      <c r="AE693" s="148"/>
      <c r="AF693" s="148"/>
      <c r="AG693" s="148"/>
      <c r="AH693" s="28"/>
      <c r="AI693" s="28"/>
      <c r="AJ693" s="28"/>
      <c r="AK693" s="28"/>
      <c r="AL693" s="28"/>
      <c r="AM693" s="28"/>
      <c r="AN693" s="28"/>
      <c r="AO693" s="28"/>
      <c r="AP693" s="28"/>
      <c r="AQ693" s="28"/>
      <c r="AR693" s="28"/>
      <c r="AS693" s="28"/>
      <c r="AT693" s="28"/>
      <c r="AU693" s="28"/>
    </row>
    <row r="694">
      <c r="B694" s="28"/>
      <c r="C694" s="28"/>
      <c r="D694" s="28"/>
      <c r="E694" s="28"/>
      <c r="F694" s="28"/>
      <c r="G694" s="28"/>
      <c r="H694" s="28"/>
      <c r="S694" s="28"/>
      <c r="T694" s="28"/>
      <c r="U694" s="147"/>
      <c r="V694" s="147"/>
      <c r="W694" s="147"/>
      <c r="X694" s="147"/>
      <c r="Y694" s="147"/>
      <c r="Z694" s="147"/>
      <c r="AA694" s="134"/>
      <c r="AB694" s="148"/>
      <c r="AC694" s="28"/>
      <c r="AD694" s="148"/>
      <c r="AE694" s="148"/>
      <c r="AF694" s="148"/>
      <c r="AG694" s="148"/>
      <c r="AH694" s="28"/>
      <c r="AI694" s="28"/>
      <c r="AJ694" s="28"/>
      <c r="AK694" s="28"/>
      <c r="AL694" s="28"/>
      <c r="AM694" s="28"/>
      <c r="AN694" s="28"/>
      <c r="AO694" s="28"/>
      <c r="AP694" s="28"/>
      <c r="AQ694" s="28"/>
      <c r="AR694" s="28"/>
      <c r="AS694" s="28"/>
      <c r="AT694" s="28"/>
      <c r="AU694" s="28"/>
    </row>
    <row r="695">
      <c r="B695" s="28"/>
      <c r="C695" s="28"/>
      <c r="D695" s="28"/>
      <c r="E695" s="28"/>
      <c r="F695" s="28"/>
      <c r="G695" s="28"/>
      <c r="H695" s="28"/>
      <c r="S695" s="28"/>
      <c r="T695" s="28"/>
      <c r="U695" s="147"/>
      <c r="V695" s="147"/>
      <c r="W695" s="147"/>
      <c r="X695" s="147"/>
      <c r="Y695" s="147"/>
      <c r="Z695" s="147"/>
      <c r="AA695" s="134"/>
      <c r="AB695" s="148"/>
      <c r="AC695" s="28"/>
      <c r="AD695" s="148"/>
      <c r="AE695" s="148"/>
      <c r="AF695" s="148"/>
      <c r="AG695" s="148"/>
      <c r="AH695" s="28"/>
      <c r="AI695" s="28"/>
      <c r="AJ695" s="28"/>
      <c r="AK695" s="28"/>
      <c r="AL695" s="28"/>
      <c r="AM695" s="28"/>
      <c r="AN695" s="28"/>
      <c r="AO695" s="28"/>
      <c r="AP695" s="28"/>
      <c r="AQ695" s="28"/>
      <c r="AR695" s="28"/>
      <c r="AS695" s="28"/>
      <c r="AT695" s="28"/>
      <c r="AU695" s="28"/>
    </row>
    <row r="696">
      <c r="B696" s="28"/>
      <c r="C696" s="28"/>
      <c r="D696" s="28"/>
      <c r="E696" s="28"/>
      <c r="F696" s="28"/>
      <c r="G696" s="28"/>
      <c r="H696" s="28"/>
      <c r="S696" s="28"/>
      <c r="T696" s="28"/>
      <c r="U696" s="147"/>
      <c r="V696" s="147"/>
      <c r="W696" s="147"/>
      <c r="X696" s="147"/>
      <c r="Y696" s="147"/>
      <c r="Z696" s="147"/>
      <c r="AA696" s="134"/>
      <c r="AB696" s="148"/>
      <c r="AC696" s="28"/>
      <c r="AD696" s="148"/>
      <c r="AE696" s="148"/>
      <c r="AF696" s="148"/>
      <c r="AG696" s="148"/>
      <c r="AH696" s="28"/>
      <c r="AI696" s="28"/>
      <c r="AJ696" s="28"/>
      <c r="AK696" s="28"/>
      <c r="AL696" s="28"/>
      <c r="AM696" s="28"/>
      <c r="AN696" s="28"/>
      <c r="AO696" s="28"/>
      <c r="AP696" s="28"/>
      <c r="AQ696" s="28"/>
      <c r="AR696" s="28"/>
      <c r="AS696" s="28"/>
      <c r="AT696" s="28"/>
      <c r="AU696" s="28"/>
    </row>
    <row r="697">
      <c r="B697" s="28"/>
      <c r="C697" s="28"/>
      <c r="D697" s="28"/>
      <c r="E697" s="28"/>
      <c r="F697" s="28"/>
      <c r="G697" s="28"/>
      <c r="H697" s="28"/>
      <c r="S697" s="28"/>
      <c r="T697" s="28"/>
      <c r="U697" s="147"/>
      <c r="V697" s="147"/>
      <c r="W697" s="147"/>
      <c r="X697" s="147"/>
      <c r="Y697" s="147"/>
      <c r="Z697" s="147"/>
      <c r="AA697" s="134"/>
      <c r="AB697" s="148"/>
      <c r="AC697" s="28"/>
      <c r="AD697" s="148"/>
      <c r="AE697" s="148"/>
      <c r="AF697" s="148"/>
      <c r="AG697" s="148"/>
      <c r="AH697" s="28"/>
      <c r="AI697" s="28"/>
      <c r="AJ697" s="28"/>
      <c r="AK697" s="28"/>
      <c r="AL697" s="28"/>
      <c r="AM697" s="28"/>
      <c r="AN697" s="28"/>
      <c r="AO697" s="28"/>
      <c r="AP697" s="28"/>
      <c r="AQ697" s="28"/>
      <c r="AR697" s="28"/>
      <c r="AS697" s="28"/>
      <c r="AT697" s="28"/>
      <c r="AU697" s="28"/>
    </row>
    <row r="698">
      <c r="B698" s="28"/>
      <c r="C698" s="28"/>
      <c r="D698" s="28"/>
      <c r="E698" s="28"/>
      <c r="F698" s="28"/>
      <c r="G698" s="28"/>
      <c r="H698" s="28"/>
      <c r="S698" s="28"/>
      <c r="T698" s="28"/>
      <c r="U698" s="147"/>
      <c r="V698" s="147"/>
      <c r="W698" s="147"/>
      <c r="X698" s="147"/>
      <c r="Y698" s="147"/>
      <c r="Z698" s="147"/>
      <c r="AA698" s="134"/>
      <c r="AB698" s="148"/>
      <c r="AC698" s="28"/>
      <c r="AD698" s="148"/>
      <c r="AE698" s="148"/>
      <c r="AF698" s="148"/>
      <c r="AG698" s="148"/>
      <c r="AH698" s="28"/>
      <c r="AI698" s="28"/>
      <c r="AJ698" s="28"/>
      <c r="AK698" s="28"/>
      <c r="AL698" s="28"/>
      <c r="AM698" s="28"/>
      <c r="AN698" s="28"/>
      <c r="AO698" s="28"/>
      <c r="AP698" s="28"/>
      <c r="AQ698" s="28"/>
      <c r="AR698" s="28"/>
      <c r="AS698" s="28"/>
      <c r="AT698" s="28"/>
      <c r="AU698" s="28"/>
    </row>
    <row r="699">
      <c r="B699" s="28"/>
      <c r="C699" s="28"/>
      <c r="D699" s="28"/>
      <c r="E699" s="28"/>
      <c r="F699" s="28"/>
      <c r="G699" s="28"/>
      <c r="H699" s="28"/>
      <c r="S699" s="28"/>
      <c r="T699" s="28"/>
      <c r="U699" s="147"/>
      <c r="V699" s="147"/>
      <c r="W699" s="147"/>
      <c r="X699" s="147"/>
      <c r="Y699" s="147"/>
      <c r="Z699" s="147"/>
      <c r="AA699" s="134"/>
      <c r="AB699" s="148"/>
      <c r="AC699" s="28"/>
      <c r="AD699" s="148"/>
      <c r="AE699" s="148"/>
      <c r="AF699" s="148"/>
      <c r="AG699" s="148"/>
      <c r="AH699" s="28"/>
      <c r="AI699" s="28"/>
      <c r="AJ699" s="28"/>
      <c r="AK699" s="28"/>
      <c r="AL699" s="28"/>
      <c r="AM699" s="28"/>
      <c r="AN699" s="28"/>
      <c r="AO699" s="28"/>
      <c r="AP699" s="28"/>
      <c r="AQ699" s="28"/>
      <c r="AR699" s="28"/>
      <c r="AS699" s="28"/>
      <c r="AT699" s="28"/>
      <c r="AU699" s="28"/>
    </row>
    <row r="700">
      <c r="B700" s="28"/>
      <c r="C700" s="28"/>
      <c r="D700" s="28"/>
      <c r="E700" s="28"/>
      <c r="F700" s="28"/>
      <c r="G700" s="28"/>
      <c r="H700" s="28"/>
      <c r="S700" s="28"/>
      <c r="T700" s="28"/>
      <c r="U700" s="147"/>
      <c r="V700" s="147"/>
      <c r="W700" s="147"/>
      <c r="X700" s="147"/>
      <c r="Y700" s="147"/>
      <c r="Z700" s="147"/>
      <c r="AA700" s="134"/>
      <c r="AB700" s="148"/>
      <c r="AC700" s="28"/>
      <c r="AD700" s="148"/>
      <c r="AE700" s="148"/>
      <c r="AF700" s="148"/>
      <c r="AG700" s="148"/>
      <c r="AH700" s="28"/>
      <c r="AI700" s="28"/>
      <c r="AJ700" s="28"/>
      <c r="AK700" s="28"/>
      <c r="AL700" s="28"/>
      <c r="AM700" s="28"/>
      <c r="AN700" s="28"/>
      <c r="AO700" s="28"/>
      <c r="AP700" s="28"/>
      <c r="AQ700" s="28"/>
      <c r="AR700" s="28"/>
      <c r="AS700" s="28"/>
      <c r="AT700" s="28"/>
      <c r="AU700" s="28"/>
    </row>
    <row r="701">
      <c r="B701" s="28"/>
      <c r="C701" s="28"/>
      <c r="D701" s="28"/>
      <c r="E701" s="28"/>
      <c r="F701" s="28"/>
      <c r="G701" s="28"/>
      <c r="H701" s="28"/>
      <c r="S701" s="28"/>
      <c r="T701" s="28"/>
      <c r="U701" s="147"/>
      <c r="V701" s="147"/>
      <c r="W701" s="147"/>
      <c r="X701" s="147"/>
      <c r="Y701" s="147"/>
      <c r="Z701" s="147"/>
      <c r="AA701" s="134"/>
      <c r="AB701" s="148"/>
      <c r="AC701" s="28"/>
      <c r="AD701" s="148"/>
      <c r="AE701" s="148"/>
      <c r="AF701" s="148"/>
      <c r="AG701" s="148"/>
      <c r="AH701" s="28"/>
      <c r="AI701" s="28"/>
      <c r="AJ701" s="28"/>
      <c r="AK701" s="28"/>
      <c r="AL701" s="28"/>
      <c r="AM701" s="28"/>
      <c r="AN701" s="28"/>
      <c r="AO701" s="28"/>
      <c r="AP701" s="28"/>
      <c r="AQ701" s="28"/>
      <c r="AR701" s="28"/>
      <c r="AS701" s="28"/>
      <c r="AT701" s="28"/>
      <c r="AU701" s="28"/>
    </row>
    <row r="702">
      <c r="B702" s="28"/>
      <c r="C702" s="28"/>
      <c r="D702" s="28"/>
      <c r="E702" s="28"/>
      <c r="F702" s="28"/>
      <c r="G702" s="28"/>
      <c r="H702" s="28"/>
      <c r="S702" s="28"/>
      <c r="T702" s="28"/>
      <c r="U702" s="147"/>
      <c r="V702" s="147"/>
      <c r="W702" s="147"/>
      <c r="X702" s="147"/>
      <c r="Y702" s="147"/>
      <c r="Z702" s="147"/>
      <c r="AA702" s="134"/>
      <c r="AB702" s="148"/>
      <c r="AC702" s="28"/>
      <c r="AD702" s="148"/>
      <c r="AE702" s="148"/>
      <c r="AF702" s="148"/>
      <c r="AG702" s="148"/>
      <c r="AH702" s="28"/>
      <c r="AI702" s="28"/>
      <c r="AJ702" s="28"/>
      <c r="AK702" s="28"/>
      <c r="AL702" s="28"/>
      <c r="AM702" s="28"/>
      <c r="AN702" s="28"/>
      <c r="AO702" s="28"/>
      <c r="AP702" s="28"/>
      <c r="AQ702" s="28"/>
      <c r="AR702" s="28"/>
      <c r="AS702" s="28"/>
      <c r="AT702" s="28"/>
      <c r="AU702" s="28"/>
    </row>
    <row r="703">
      <c r="B703" s="28"/>
      <c r="C703" s="28"/>
      <c r="D703" s="28"/>
      <c r="E703" s="28"/>
      <c r="F703" s="28"/>
      <c r="G703" s="28"/>
      <c r="H703" s="28"/>
      <c r="S703" s="28"/>
      <c r="T703" s="28"/>
      <c r="U703" s="147"/>
      <c r="V703" s="147"/>
      <c r="W703" s="147"/>
      <c r="X703" s="147"/>
      <c r="Y703" s="147"/>
      <c r="Z703" s="147"/>
      <c r="AA703" s="134"/>
      <c r="AB703" s="148"/>
      <c r="AC703" s="28"/>
      <c r="AD703" s="148"/>
      <c r="AE703" s="148"/>
      <c r="AF703" s="148"/>
      <c r="AG703" s="148"/>
      <c r="AH703" s="28"/>
      <c r="AI703" s="28"/>
      <c r="AJ703" s="28"/>
      <c r="AK703" s="28"/>
      <c r="AL703" s="28"/>
      <c r="AM703" s="28"/>
      <c r="AN703" s="28"/>
      <c r="AO703" s="28"/>
      <c r="AP703" s="28"/>
      <c r="AQ703" s="28"/>
      <c r="AR703" s="28"/>
      <c r="AS703" s="28"/>
      <c r="AT703" s="28"/>
      <c r="AU703" s="28"/>
    </row>
    <row r="704">
      <c r="B704" s="28"/>
      <c r="C704" s="28"/>
      <c r="D704" s="28"/>
      <c r="E704" s="28"/>
      <c r="F704" s="28"/>
      <c r="G704" s="28"/>
      <c r="H704" s="28"/>
      <c r="S704" s="28"/>
      <c r="T704" s="28"/>
      <c r="U704" s="147"/>
      <c r="V704" s="147"/>
      <c r="W704" s="147"/>
      <c r="X704" s="147"/>
      <c r="Y704" s="147"/>
      <c r="Z704" s="147"/>
      <c r="AA704" s="134"/>
      <c r="AB704" s="148"/>
      <c r="AC704" s="28"/>
      <c r="AD704" s="148"/>
      <c r="AE704" s="148"/>
      <c r="AF704" s="148"/>
      <c r="AG704" s="148"/>
      <c r="AH704" s="28"/>
      <c r="AI704" s="28"/>
      <c r="AJ704" s="28"/>
      <c r="AK704" s="28"/>
      <c r="AL704" s="28"/>
      <c r="AM704" s="28"/>
      <c r="AN704" s="28"/>
      <c r="AO704" s="28"/>
      <c r="AP704" s="28"/>
      <c r="AQ704" s="28"/>
      <c r="AR704" s="28"/>
      <c r="AS704" s="28"/>
      <c r="AT704" s="28"/>
      <c r="AU704" s="28"/>
    </row>
    <row r="705">
      <c r="B705" s="28"/>
      <c r="C705" s="28"/>
      <c r="D705" s="28"/>
      <c r="E705" s="28"/>
      <c r="F705" s="28"/>
      <c r="G705" s="28"/>
      <c r="H705" s="28"/>
      <c r="S705" s="28"/>
      <c r="T705" s="28"/>
      <c r="U705" s="147"/>
      <c r="V705" s="147"/>
      <c r="W705" s="147"/>
      <c r="X705" s="147"/>
      <c r="Y705" s="147"/>
      <c r="Z705" s="147"/>
      <c r="AA705" s="134"/>
      <c r="AB705" s="148"/>
      <c r="AC705" s="28"/>
      <c r="AD705" s="148"/>
      <c r="AE705" s="148"/>
      <c r="AF705" s="148"/>
      <c r="AG705" s="148"/>
      <c r="AH705" s="28"/>
      <c r="AI705" s="28"/>
      <c r="AJ705" s="28"/>
      <c r="AK705" s="28"/>
      <c r="AL705" s="28"/>
      <c r="AM705" s="28"/>
      <c r="AN705" s="28"/>
      <c r="AO705" s="28"/>
      <c r="AP705" s="28"/>
      <c r="AQ705" s="28"/>
      <c r="AR705" s="28"/>
      <c r="AS705" s="28"/>
      <c r="AT705" s="28"/>
      <c r="AU705" s="28"/>
    </row>
    <row r="706">
      <c r="B706" s="28"/>
      <c r="C706" s="28"/>
      <c r="D706" s="28"/>
      <c r="E706" s="28"/>
      <c r="F706" s="28"/>
      <c r="G706" s="28"/>
      <c r="H706" s="28"/>
      <c r="S706" s="28"/>
      <c r="T706" s="28"/>
      <c r="U706" s="147"/>
      <c r="V706" s="147"/>
      <c r="W706" s="147"/>
      <c r="X706" s="147"/>
      <c r="Y706" s="147"/>
      <c r="Z706" s="147"/>
      <c r="AA706" s="134"/>
      <c r="AB706" s="148"/>
      <c r="AC706" s="28"/>
      <c r="AD706" s="148"/>
      <c r="AE706" s="148"/>
      <c r="AF706" s="148"/>
      <c r="AG706" s="148"/>
      <c r="AH706" s="28"/>
      <c r="AI706" s="28"/>
      <c r="AJ706" s="28"/>
      <c r="AK706" s="28"/>
      <c r="AL706" s="28"/>
      <c r="AM706" s="28"/>
      <c r="AN706" s="28"/>
      <c r="AO706" s="28"/>
      <c r="AP706" s="28"/>
      <c r="AQ706" s="28"/>
      <c r="AR706" s="28"/>
      <c r="AS706" s="28"/>
      <c r="AT706" s="28"/>
      <c r="AU706" s="28"/>
    </row>
    <row r="707">
      <c r="B707" s="28"/>
      <c r="C707" s="28"/>
      <c r="D707" s="28"/>
      <c r="E707" s="28"/>
      <c r="F707" s="28"/>
      <c r="G707" s="28"/>
      <c r="H707" s="28"/>
      <c r="S707" s="28"/>
      <c r="T707" s="28"/>
      <c r="U707" s="147"/>
      <c r="V707" s="147"/>
      <c r="W707" s="147"/>
      <c r="X707" s="147"/>
      <c r="Y707" s="147"/>
      <c r="Z707" s="147"/>
      <c r="AA707" s="134"/>
      <c r="AB707" s="148"/>
      <c r="AC707" s="28"/>
      <c r="AD707" s="148"/>
      <c r="AE707" s="148"/>
      <c r="AF707" s="148"/>
      <c r="AG707" s="148"/>
      <c r="AH707" s="28"/>
      <c r="AI707" s="28"/>
      <c r="AJ707" s="28"/>
      <c r="AK707" s="28"/>
      <c r="AL707" s="28"/>
      <c r="AM707" s="28"/>
      <c r="AN707" s="28"/>
      <c r="AO707" s="28"/>
      <c r="AP707" s="28"/>
      <c r="AQ707" s="28"/>
      <c r="AR707" s="28"/>
      <c r="AS707" s="28"/>
      <c r="AT707" s="28"/>
      <c r="AU707" s="28"/>
    </row>
    <row r="708">
      <c r="B708" s="28"/>
      <c r="C708" s="28"/>
      <c r="D708" s="28"/>
      <c r="E708" s="28"/>
      <c r="F708" s="28"/>
      <c r="G708" s="28"/>
      <c r="H708" s="28"/>
      <c r="S708" s="28"/>
      <c r="T708" s="28"/>
      <c r="U708" s="147"/>
      <c r="V708" s="147"/>
      <c r="W708" s="147"/>
      <c r="X708" s="147"/>
      <c r="Y708" s="147"/>
      <c r="Z708" s="147"/>
      <c r="AA708" s="134"/>
      <c r="AB708" s="148"/>
      <c r="AC708" s="28"/>
      <c r="AD708" s="148"/>
      <c r="AE708" s="148"/>
      <c r="AF708" s="148"/>
      <c r="AG708" s="148"/>
      <c r="AH708" s="28"/>
      <c r="AI708" s="28"/>
      <c r="AJ708" s="28"/>
      <c r="AK708" s="28"/>
      <c r="AL708" s="28"/>
      <c r="AM708" s="28"/>
      <c r="AN708" s="28"/>
      <c r="AO708" s="28"/>
      <c r="AP708" s="28"/>
      <c r="AQ708" s="28"/>
      <c r="AR708" s="28"/>
      <c r="AS708" s="28"/>
      <c r="AT708" s="28"/>
      <c r="AU708" s="28"/>
    </row>
    <row r="709">
      <c r="B709" s="28"/>
      <c r="C709" s="28"/>
      <c r="D709" s="28"/>
      <c r="E709" s="28"/>
      <c r="F709" s="28"/>
      <c r="G709" s="28"/>
      <c r="H709" s="28"/>
      <c r="S709" s="28"/>
      <c r="T709" s="28"/>
      <c r="U709" s="147"/>
      <c r="V709" s="147"/>
      <c r="W709" s="147"/>
      <c r="X709" s="147"/>
      <c r="Y709" s="147"/>
      <c r="Z709" s="147"/>
      <c r="AA709" s="134"/>
      <c r="AB709" s="148"/>
      <c r="AC709" s="28"/>
      <c r="AD709" s="148"/>
      <c r="AE709" s="148"/>
      <c r="AF709" s="148"/>
      <c r="AG709" s="148"/>
      <c r="AH709" s="28"/>
      <c r="AI709" s="28"/>
      <c r="AJ709" s="28"/>
      <c r="AK709" s="28"/>
      <c r="AL709" s="28"/>
      <c r="AM709" s="28"/>
      <c r="AN709" s="28"/>
      <c r="AO709" s="28"/>
      <c r="AP709" s="28"/>
      <c r="AQ709" s="28"/>
      <c r="AR709" s="28"/>
      <c r="AS709" s="28"/>
      <c r="AT709" s="28"/>
      <c r="AU709" s="28"/>
    </row>
    <row r="710">
      <c r="B710" s="28"/>
      <c r="C710" s="28"/>
      <c r="D710" s="28"/>
      <c r="E710" s="28"/>
      <c r="F710" s="28"/>
      <c r="G710" s="28"/>
      <c r="H710" s="28"/>
      <c r="S710" s="28"/>
      <c r="T710" s="28"/>
      <c r="U710" s="147"/>
      <c r="V710" s="147"/>
      <c r="W710" s="147"/>
      <c r="X710" s="147"/>
      <c r="Y710" s="147"/>
      <c r="Z710" s="147"/>
      <c r="AA710" s="134"/>
      <c r="AB710" s="148"/>
      <c r="AC710" s="28"/>
      <c r="AD710" s="148"/>
      <c r="AE710" s="148"/>
      <c r="AF710" s="148"/>
      <c r="AG710" s="148"/>
      <c r="AH710" s="28"/>
      <c r="AI710" s="28"/>
      <c r="AJ710" s="28"/>
      <c r="AK710" s="28"/>
      <c r="AL710" s="28"/>
      <c r="AM710" s="28"/>
      <c r="AN710" s="28"/>
      <c r="AO710" s="28"/>
      <c r="AP710" s="28"/>
      <c r="AQ710" s="28"/>
      <c r="AR710" s="28"/>
      <c r="AS710" s="28"/>
      <c r="AT710" s="28"/>
      <c r="AU710" s="28"/>
    </row>
    <row r="711">
      <c r="B711" s="28"/>
      <c r="C711" s="28"/>
      <c r="D711" s="28"/>
      <c r="E711" s="28"/>
      <c r="F711" s="28"/>
      <c r="G711" s="28"/>
      <c r="H711" s="28"/>
      <c r="S711" s="28"/>
      <c r="T711" s="28"/>
      <c r="U711" s="147"/>
      <c r="V711" s="147"/>
      <c r="W711" s="147"/>
      <c r="X711" s="147"/>
      <c r="Y711" s="147"/>
      <c r="Z711" s="147"/>
      <c r="AA711" s="134"/>
      <c r="AB711" s="148"/>
      <c r="AC711" s="28"/>
      <c r="AD711" s="148"/>
      <c r="AE711" s="148"/>
      <c r="AF711" s="148"/>
      <c r="AG711" s="148"/>
      <c r="AH711" s="28"/>
      <c r="AI711" s="28"/>
      <c r="AJ711" s="28"/>
      <c r="AK711" s="28"/>
      <c r="AL711" s="28"/>
      <c r="AM711" s="28"/>
      <c r="AN711" s="28"/>
      <c r="AO711" s="28"/>
      <c r="AP711" s="28"/>
      <c r="AQ711" s="28"/>
      <c r="AR711" s="28"/>
      <c r="AS711" s="28"/>
      <c r="AT711" s="28"/>
      <c r="AU711" s="28"/>
    </row>
    <row r="712">
      <c r="B712" s="28"/>
      <c r="C712" s="28"/>
      <c r="D712" s="28"/>
      <c r="E712" s="28"/>
      <c r="F712" s="28"/>
      <c r="G712" s="28"/>
      <c r="H712" s="28"/>
      <c r="S712" s="28"/>
      <c r="T712" s="28"/>
      <c r="U712" s="147"/>
      <c r="V712" s="147"/>
      <c r="W712" s="147"/>
      <c r="X712" s="147"/>
      <c r="Y712" s="147"/>
      <c r="Z712" s="147"/>
      <c r="AA712" s="134"/>
      <c r="AB712" s="148"/>
      <c r="AC712" s="28"/>
      <c r="AD712" s="148"/>
      <c r="AE712" s="148"/>
      <c r="AF712" s="148"/>
      <c r="AG712" s="148"/>
      <c r="AH712" s="28"/>
      <c r="AI712" s="28"/>
      <c r="AJ712" s="28"/>
      <c r="AK712" s="28"/>
      <c r="AL712" s="28"/>
      <c r="AM712" s="28"/>
      <c r="AN712" s="28"/>
      <c r="AO712" s="28"/>
      <c r="AP712" s="28"/>
      <c r="AQ712" s="28"/>
      <c r="AR712" s="28"/>
      <c r="AS712" s="28"/>
      <c r="AT712" s="28"/>
      <c r="AU712" s="28"/>
    </row>
    <row r="713">
      <c r="B713" s="28"/>
      <c r="C713" s="28"/>
      <c r="D713" s="28"/>
      <c r="E713" s="28"/>
      <c r="F713" s="28"/>
      <c r="G713" s="28"/>
      <c r="H713" s="28"/>
      <c r="S713" s="28"/>
      <c r="T713" s="28"/>
      <c r="U713" s="147"/>
      <c r="V713" s="147"/>
      <c r="W713" s="147"/>
      <c r="X713" s="147"/>
      <c r="Y713" s="147"/>
      <c r="Z713" s="147"/>
      <c r="AA713" s="134"/>
      <c r="AB713" s="148"/>
      <c r="AC713" s="28"/>
      <c r="AD713" s="148"/>
      <c r="AE713" s="148"/>
      <c r="AF713" s="148"/>
      <c r="AG713" s="148"/>
      <c r="AH713" s="28"/>
      <c r="AI713" s="28"/>
      <c r="AJ713" s="28"/>
      <c r="AK713" s="28"/>
      <c r="AL713" s="28"/>
      <c r="AM713" s="28"/>
      <c r="AN713" s="28"/>
      <c r="AO713" s="28"/>
      <c r="AP713" s="28"/>
      <c r="AQ713" s="28"/>
      <c r="AR713" s="28"/>
      <c r="AS713" s="28"/>
      <c r="AT713" s="28"/>
      <c r="AU713" s="28"/>
    </row>
    <row r="714">
      <c r="B714" s="28"/>
      <c r="C714" s="28"/>
      <c r="D714" s="28"/>
      <c r="E714" s="28"/>
      <c r="F714" s="28"/>
      <c r="G714" s="28"/>
      <c r="H714" s="28"/>
      <c r="S714" s="28"/>
      <c r="T714" s="28"/>
      <c r="U714" s="147"/>
      <c r="V714" s="147"/>
      <c r="W714" s="147"/>
      <c r="X714" s="147"/>
      <c r="Y714" s="147"/>
      <c r="Z714" s="147"/>
      <c r="AA714" s="134"/>
      <c r="AB714" s="148"/>
      <c r="AC714" s="28"/>
      <c r="AD714" s="148"/>
      <c r="AE714" s="148"/>
      <c r="AF714" s="148"/>
      <c r="AG714" s="148"/>
      <c r="AH714" s="28"/>
      <c r="AI714" s="28"/>
      <c r="AJ714" s="28"/>
      <c r="AK714" s="28"/>
      <c r="AL714" s="28"/>
      <c r="AM714" s="28"/>
      <c r="AN714" s="28"/>
      <c r="AO714" s="28"/>
      <c r="AP714" s="28"/>
      <c r="AQ714" s="28"/>
      <c r="AR714" s="28"/>
      <c r="AS714" s="28"/>
      <c r="AT714" s="28"/>
      <c r="AU714" s="28"/>
    </row>
    <row r="715">
      <c r="B715" s="28"/>
      <c r="C715" s="28"/>
      <c r="D715" s="28"/>
      <c r="E715" s="28"/>
      <c r="F715" s="28"/>
      <c r="G715" s="28"/>
      <c r="H715" s="28"/>
      <c r="S715" s="28"/>
      <c r="T715" s="28"/>
      <c r="U715" s="147"/>
      <c r="V715" s="147"/>
      <c r="W715" s="147"/>
      <c r="X715" s="147"/>
      <c r="Y715" s="147"/>
      <c r="Z715" s="147"/>
      <c r="AA715" s="134"/>
      <c r="AB715" s="148"/>
      <c r="AC715" s="28"/>
      <c r="AD715" s="148"/>
      <c r="AE715" s="148"/>
      <c r="AF715" s="148"/>
      <c r="AG715" s="148"/>
      <c r="AH715" s="28"/>
      <c r="AI715" s="28"/>
      <c r="AJ715" s="28"/>
      <c r="AK715" s="28"/>
      <c r="AL715" s="28"/>
      <c r="AM715" s="28"/>
      <c r="AN715" s="28"/>
      <c r="AO715" s="28"/>
      <c r="AP715" s="28"/>
      <c r="AQ715" s="28"/>
      <c r="AR715" s="28"/>
      <c r="AS715" s="28"/>
      <c r="AT715" s="28"/>
      <c r="AU715" s="28"/>
    </row>
    <row r="716">
      <c r="B716" s="28"/>
      <c r="C716" s="28"/>
      <c r="D716" s="28"/>
      <c r="E716" s="28"/>
      <c r="F716" s="28"/>
      <c r="G716" s="28"/>
      <c r="H716" s="28"/>
      <c r="S716" s="28"/>
      <c r="T716" s="28"/>
      <c r="U716" s="147"/>
      <c r="V716" s="147"/>
      <c r="W716" s="147"/>
      <c r="X716" s="147"/>
      <c r="Y716" s="147"/>
      <c r="Z716" s="147"/>
      <c r="AA716" s="134"/>
      <c r="AB716" s="148"/>
      <c r="AC716" s="28"/>
      <c r="AD716" s="148"/>
      <c r="AE716" s="148"/>
      <c r="AF716" s="148"/>
      <c r="AG716" s="148"/>
      <c r="AH716" s="28"/>
      <c r="AI716" s="28"/>
      <c r="AJ716" s="28"/>
      <c r="AK716" s="28"/>
      <c r="AL716" s="28"/>
      <c r="AM716" s="28"/>
      <c r="AN716" s="28"/>
      <c r="AO716" s="28"/>
      <c r="AP716" s="28"/>
      <c r="AQ716" s="28"/>
      <c r="AR716" s="28"/>
      <c r="AS716" s="28"/>
      <c r="AT716" s="28"/>
      <c r="AU716" s="28"/>
    </row>
    <row r="717">
      <c r="B717" s="28"/>
      <c r="C717" s="28"/>
      <c r="D717" s="28"/>
      <c r="E717" s="28"/>
      <c r="F717" s="28"/>
      <c r="G717" s="28"/>
      <c r="H717" s="28"/>
      <c r="S717" s="28"/>
      <c r="T717" s="28"/>
      <c r="U717" s="147"/>
      <c r="V717" s="147"/>
      <c r="W717" s="147"/>
      <c r="X717" s="147"/>
      <c r="Y717" s="147"/>
      <c r="Z717" s="147"/>
      <c r="AA717" s="134"/>
      <c r="AB717" s="148"/>
      <c r="AC717" s="28"/>
      <c r="AD717" s="148"/>
      <c r="AE717" s="148"/>
      <c r="AF717" s="148"/>
      <c r="AG717" s="148"/>
      <c r="AH717" s="28"/>
      <c r="AI717" s="28"/>
      <c r="AJ717" s="28"/>
      <c r="AK717" s="28"/>
      <c r="AL717" s="28"/>
      <c r="AM717" s="28"/>
      <c r="AN717" s="28"/>
      <c r="AO717" s="28"/>
      <c r="AP717" s="28"/>
      <c r="AQ717" s="28"/>
      <c r="AR717" s="28"/>
      <c r="AS717" s="28"/>
      <c r="AT717" s="28"/>
      <c r="AU717" s="28"/>
    </row>
    <row r="718">
      <c r="B718" s="28"/>
      <c r="C718" s="28"/>
      <c r="D718" s="28"/>
      <c r="E718" s="28"/>
      <c r="F718" s="28"/>
      <c r="G718" s="28"/>
      <c r="H718" s="28"/>
      <c r="S718" s="28"/>
      <c r="T718" s="28"/>
      <c r="U718" s="147"/>
      <c r="V718" s="147"/>
      <c r="W718" s="147"/>
      <c r="X718" s="147"/>
      <c r="Y718" s="147"/>
      <c r="Z718" s="147"/>
      <c r="AA718" s="134"/>
      <c r="AB718" s="148"/>
      <c r="AC718" s="28"/>
      <c r="AD718" s="148"/>
      <c r="AE718" s="148"/>
      <c r="AF718" s="148"/>
      <c r="AG718" s="148"/>
      <c r="AH718" s="28"/>
      <c r="AI718" s="28"/>
      <c r="AJ718" s="28"/>
      <c r="AK718" s="28"/>
      <c r="AL718" s="28"/>
      <c r="AM718" s="28"/>
      <c r="AN718" s="28"/>
      <c r="AO718" s="28"/>
      <c r="AP718" s="28"/>
      <c r="AQ718" s="28"/>
      <c r="AR718" s="28"/>
      <c r="AS718" s="28"/>
      <c r="AT718" s="28"/>
      <c r="AU718" s="28"/>
    </row>
    <row r="719">
      <c r="B719" s="28"/>
      <c r="C719" s="28"/>
      <c r="D719" s="28"/>
      <c r="E719" s="28"/>
      <c r="F719" s="28"/>
      <c r="G719" s="28"/>
      <c r="H719" s="28"/>
      <c r="S719" s="28"/>
      <c r="T719" s="28"/>
      <c r="U719" s="147"/>
      <c r="V719" s="147"/>
      <c r="W719" s="147"/>
      <c r="X719" s="147"/>
      <c r="Y719" s="147"/>
      <c r="Z719" s="147"/>
      <c r="AA719" s="134"/>
      <c r="AB719" s="148"/>
      <c r="AC719" s="28"/>
      <c r="AD719" s="148"/>
      <c r="AE719" s="148"/>
      <c r="AF719" s="148"/>
      <c r="AG719" s="148"/>
      <c r="AH719" s="28"/>
      <c r="AI719" s="28"/>
      <c r="AJ719" s="28"/>
      <c r="AK719" s="28"/>
      <c r="AL719" s="28"/>
      <c r="AM719" s="28"/>
      <c r="AN719" s="28"/>
      <c r="AO719" s="28"/>
      <c r="AP719" s="28"/>
      <c r="AQ719" s="28"/>
      <c r="AR719" s="28"/>
      <c r="AS719" s="28"/>
      <c r="AT719" s="28"/>
      <c r="AU719" s="28"/>
    </row>
    <row r="720">
      <c r="B720" s="28"/>
      <c r="C720" s="28"/>
      <c r="D720" s="28"/>
      <c r="E720" s="28"/>
      <c r="F720" s="28"/>
      <c r="G720" s="28"/>
      <c r="H720" s="28"/>
      <c r="S720" s="28"/>
      <c r="T720" s="28"/>
      <c r="U720" s="147"/>
      <c r="V720" s="147"/>
      <c r="W720" s="147"/>
      <c r="X720" s="147"/>
      <c r="Y720" s="147"/>
      <c r="Z720" s="147"/>
      <c r="AA720" s="134"/>
      <c r="AB720" s="148"/>
      <c r="AC720" s="28"/>
      <c r="AD720" s="148"/>
      <c r="AE720" s="148"/>
      <c r="AF720" s="148"/>
      <c r="AG720" s="148"/>
      <c r="AH720" s="28"/>
      <c r="AI720" s="28"/>
      <c r="AJ720" s="28"/>
      <c r="AK720" s="28"/>
      <c r="AL720" s="28"/>
      <c r="AM720" s="28"/>
      <c r="AN720" s="28"/>
      <c r="AO720" s="28"/>
      <c r="AP720" s="28"/>
      <c r="AQ720" s="28"/>
      <c r="AR720" s="28"/>
      <c r="AS720" s="28"/>
      <c r="AT720" s="28"/>
      <c r="AU720" s="28"/>
    </row>
    <row r="721">
      <c r="B721" s="28"/>
      <c r="C721" s="28"/>
      <c r="D721" s="28"/>
      <c r="E721" s="28"/>
      <c r="F721" s="28"/>
      <c r="G721" s="28"/>
      <c r="H721" s="28"/>
      <c r="S721" s="28"/>
      <c r="T721" s="28"/>
      <c r="U721" s="147"/>
      <c r="V721" s="147"/>
      <c r="W721" s="147"/>
      <c r="X721" s="147"/>
      <c r="Y721" s="147"/>
      <c r="Z721" s="147"/>
      <c r="AA721" s="134"/>
      <c r="AB721" s="148"/>
      <c r="AC721" s="28"/>
      <c r="AD721" s="148"/>
      <c r="AE721" s="148"/>
      <c r="AF721" s="148"/>
      <c r="AG721" s="148"/>
      <c r="AH721" s="28"/>
      <c r="AI721" s="28"/>
      <c r="AJ721" s="28"/>
      <c r="AK721" s="28"/>
      <c r="AL721" s="28"/>
      <c r="AM721" s="28"/>
      <c r="AN721" s="28"/>
      <c r="AO721" s="28"/>
      <c r="AP721" s="28"/>
      <c r="AQ721" s="28"/>
      <c r="AR721" s="28"/>
      <c r="AS721" s="28"/>
      <c r="AT721" s="28"/>
      <c r="AU721" s="28"/>
    </row>
    <row r="722">
      <c r="B722" s="28"/>
      <c r="C722" s="28"/>
      <c r="D722" s="28"/>
      <c r="E722" s="28"/>
      <c r="F722" s="28"/>
      <c r="G722" s="28"/>
      <c r="H722" s="28"/>
      <c r="S722" s="28"/>
      <c r="T722" s="28"/>
      <c r="U722" s="147"/>
      <c r="V722" s="147"/>
      <c r="W722" s="147"/>
      <c r="X722" s="147"/>
      <c r="Y722" s="147"/>
      <c r="Z722" s="147"/>
      <c r="AA722" s="134"/>
      <c r="AB722" s="148"/>
      <c r="AC722" s="28"/>
      <c r="AD722" s="148"/>
      <c r="AE722" s="148"/>
      <c r="AF722" s="148"/>
      <c r="AG722" s="148"/>
      <c r="AH722" s="28"/>
      <c r="AI722" s="28"/>
      <c r="AJ722" s="28"/>
      <c r="AK722" s="28"/>
      <c r="AL722" s="28"/>
      <c r="AM722" s="28"/>
      <c r="AN722" s="28"/>
      <c r="AO722" s="28"/>
      <c r="AP722" s="28"/>
      <c r="AQ722" s="28"/>
      <c r="AR722" s="28"/>
      <c r="AS722" s="28"/>
      <c r="AT722" s="28"/>
      <c r="AU722" s="28"/>
    </row>
    <row r="723">
      <c r="B723" s="28"/>
      <c r="C723" s="28"/>
      <c r="D723" s="28"/>
      <c r="E723" s="28"/>
      <c r="F723" s="28"/>
      <c r="G723" s="28"/>
      <c r="H723" s="28"/>
      <c r="S723" s="28"/>
      <c r="T723" s="28"/>
      <c r="U723" s="147"/>
      <c r="V723" s="147"/>
      <c r="W723" s="147"/>
      <c r="X723" s="147"/>
      <c r="Y723" s="147"/>
      <c r="Z723" s="147"/>
      <c r="AA723" s="134"/>
      <c r="AB723" s="148"/>
      <c r="AC723" s="28"/>
      <c r="AD723" s="148"/>
      <c r="AE723" s="148"/>
      <c r="AF723" s="148"/>
      <c r="AG723" s="148"/>
      <c r="AH723" s="28"/>
      <c r="AI723" s="28"/>
      <c r="AJ723" s="28"/>
      <c r="AK723" s="28"/>
      <c r="AL723" s="28"/>
      <c r="AM723" s="28"/>
      <c r="AN723" s="28"/>
      <c r="AO723" s="28"/>
      <c r="AP723" s="28"/>
      <c r="AQ723" s="28"/>
      <c r="AR723" s="28"/>
      <c r="AS723" s="28"/>
      <c r="AT723" s="28"/>
      <c r="AU723" s="28"/>
    </row>
    <row r="724">
      <c r="B724" s="28"/>
      <c r="C724" s="28"/>
      <c r="D724" s="28"/>
      <c r="E724" s="28"/>
      <c r="F724" s="28"/>
      <c r="G724" s="28"/>
      <c r="H724" s="28"/>
      <c r="S724" s="28"/>
      <c r="T724" s="28"/>
      <c r="U724" s="147"/>
      <c r="V724" s="147"/>
      <c r="W724" s="147"/>
      <c r="X724" s="147"/>
      <c r="Y724" s="147"/>
      <c r="Z724" s="147"/>
      <c r="AA724" s="134"/>
      <c r="AB724" s="148"/>
      <c r="AC724" s="28"/>
      <c r="AD724" s="148"/>
      <c r="AE724" s="148"/>
      <c r="AF724" s="148"/>
      <c r="AG724" s="148"/>
      <c r="AH724" s="28"/>
      <c r="AI724" s="28"/>
      <c r="AJ724" s="28"/>
      <c r="AK724" s="28"/>
      <c r="AL724" s="28"/>
      <c r="AM724" s="28"/>
      <c r="AN724" s="28"/>
      <c r="AO724" s="28"/>
      <c r="AP724" s="28"/>
      <c r="AQ724" s="28"/>
      <c r="AR724" s="28"/>
      <c r="AS724" s="28"/>
      <c r="AT724" s="28"/>
      <c r="AU724" s="28"/>
    </row>
    <row r="725">
      <c r="B725" s="28"/>
      <c r="C725" s="28"/>
      <c r="D725" s="28"/>
      <c r="E725" s="28"/>
      <c r="F725" s="28"/>
      <c r="G725" s="28"/>
      <c r="H725" s="28"/>
      <c r="S725" s="28"/>
      <c r="T725" s="28"/>
      <c r="U725" s="147"/>
      <c r="V725" s="147"/>
      <c r="W725" s="147"/>
      <c r="X725" s="147"/>
      <c r="Y725" s="147"/>
      <c r="Z725" s="147"/>
      <c r="AA725" s="134"/>
      <c r="AB725" s="148"/>
      <c r="AC725" s="28"/>
      <c r="AD725" s="148"/>
      <c r="AE725" s="148"/>
      <c r="AF725" s="148"/>
      <c r="AG725" s="148"/>
      <c r="AH725" s="28"/>
      <c r="AI725" s="28"/>
      <c r="AJ725" s="28"/>
      <c r="AK725" s="28"/>
      <c r="AL725" s="28"/>
      <c r="AM725" s="28"/>
      <c r="AN725" s="28"/>
      <c r="AO725" s="28"/>
      <c r="AP725" s="28"/>
      <c r="AQ725" s="28"/>
      <c r="AR725" s="28"/>
      <c r="AS725" s="28"/>
      <c r="AT725" s="28"/>
      <c r="AU725" s="28"/>
    </row>
    <row r="726">
      <c r="B726" s="28"/>
      <c r="C726" s="28"/>
      <c r="D726" s="28"/>
      <c r="E726" s="28"/>
      <c r="F726" s="28"/>
      <c r="G726" s="28"/>
      <c r="H726" s="28"/>
      <c r="S726" s="28"/>
      <c r="T726" s="28"/>
      <c r="U726" s="147"/>
      <c r="V726" s="147"/>
      <c r="W726" s="147"/>
      <c r="X726" s="147"/>
      <c r="Y726" s="147"/>
      <c r="Z726" s="147"/>
      <c r="AA726" s="134"/>
      <c r="AB726" s="148"/>
      <c r="AC726" s="28"/>
      <c r="AD726" s="148"/>
      <c r="AE726" s="148"/>
      <c r="AF726" s="148"/>
      <c r="AG726" s="148"/>
      <c r="AH726" s="28"/>
      <c r="AI726" s="28"/>
      <c r="AJ726" s="28"/>
      <c r="AK726" s="28"/>
      <c r="AL726" s="28"/>
      <c r="AM726" s="28"/>
      <c r="AN726" s="28"/>
      <c r="AO726" s="28"/>
      <c r="AP726" s="28"/>
      <c r="AQ726" s="28"/>
      <c r="AR726" s="28"/>
      <c r="AS726" s="28"/>
      <c r="AT726" s="28"/>
      <c r="AU726" s="28"/>
    </row>
    <row r="727">
      <c r="B727" s="28"/>
      <c r="C727" s="28"/>
      <c r="D727" s="28"/>
      <c r="E727" s="28"/>
      <c r="F727" s="28"/>
      <c r="G727" s="28"/>
      <c r="H727" s="28"/>
      <c r="S727" s="28"/>
      <c r="T727" s="28"/>
      <c r="U727" s="147"/>
      <c r="V727" s="147"/>
      <c r="W727" s="147"/>
      <c r="X727" s="147"/>
      <c r="Y727" s="147"/>
      <c r="Z727" s="147"/>
      <c r="AA727" s="134"/>
      <c r="AB727" s="148"/>
      <c r="AC727" s="28"/>
      <c r="AD727" s="148"/>
      <c r="AE727" s="148"/>
      <c r="AF727" s="148"/>
      <c r="AG727" s="148"/>
      <c r="AH727" s="28"/>
      <c r="AI727" s="28"/>
      <c r="AJ727" s="28"/>
      <c r="AK727" s="28"/>
      <c r="AL727" s="28"/>
      <c r="AM727" s="28"/>
      <c r="AN727" s="28"/>
      <c r="AO727" s="28"/>
      <c r="AP727" s="28"/>
      <c r="AQ727" s="28"/>
      <c r="AR727" s="28"/>
      <c r="AS727" s="28"/>
      <c r="AT727" s="28"/>
      <c r="AU727" s="28"/>
    </row>
    <row r="728">
      <c r="B728" s="28"/>
      <c r="C728" s="28"/>
      <c r="D728" s="28"/>
      <c r="E728" s="28"/>
      <c r="F728" s="28"/>
      <c r="G728" s="28"/>
      <c r="H728" s="28"/>
      <c r="S728" s="28"/>
      <c r="T728" s="28"/>
      <c r="U728" s="147"/>
      <c r="V728" s="147"/>
      <c r="W728" s="147"/>
      <c r="X728" s="147"/>
      <c r="Y728" s="147"/>
      <c r="Z728" s="147"/>
      <c r="AA728" s="134"/>
      <c r="AB728" s="148"/>
      <c r="AC728" s="28"/>
      <c r="AD728" s="148"/>
      <c r="AE728" s="148"/>
      <c r="AF728" s="148"/>
      <c r="AG728" s="148"/>
      <c r="AH728" s="28"/>
      <c r="AI728" s="28"/>
      <c r="AJ728" s="28"/>
      <c r="AK728" s="28"/>
      <c r="AL728" s="28"/>
      <c r="AM728" s="28"/>
      <c r="AN728" s="28"/>
      <c r="AO728" s="28"/>
      <c r="AP728" s="28"/>
      <c r="AQ728" s="28"/>
      <c r="AR728" s="28"/>
      <c r="AS728" s="28"/>
      <c r="AT728" s="28"/>
      <c r="AU728" s="28"/>
    </row>
    <row r="729">
      <c r="B729" s="28"/>
      <c r="C729" s="28"/>
      <c r="D729" s="28"/>
      <c r="E729" s="28"/>
      <c r="F729" s="28"/>
      <c r="G729" s="28"/>
      <c r="H729" s="28"/>
      <c r="S729" s="28"/>
      <c r="T729" s="28"/>
      <c r="U729" s="147"/>
      <c r="V729" s="147"/>
      <c r="W729" s="147"/>
      <c r="X729" s="147"/>
      <c r="Y729" s="147"/>
      <c r="Z729" s="147"/>
      <c r="AA729" s="134"/>
      <c r="AB729" s="148"/>
      <c r="AC729" s="28"/>
      <c r="AD729" s="148"/>
      <c r="AE729" s="148"/>
      <c r="AF729" s="148"/>
      <c r="AG729" s="148"/>
      <c r="AH729" s="28"/>
      <c r="AI729" s="28"/>
      <c r="AJ729" s="28"/>
      <c r="AK729" s="28"/>
      <c r="AL729" s="28"/>
      <c r="AM729" s="28"/>
      <c r="AN729" s="28"/>
      <c r="AO729" s="28"/>
      <c r="AP729" s="28"/>
      <c r="AQ729" s="28"/>
      <c r="AR729" s="28"/>
      <c r="AS729" s="28"/>
      <c r="AT729" s="28"/>
      <c r="AU729" s="28"/>
    </row>
    <row r="730">
      <c r="B730" s="28"/>
      <c r="C730" s="28"/>
      <c r="D730" s="28"/>
      <c r="E730" s="28"/>
      <c r="F730" s="28"/>
      <c r="G730" s="28"/>
      <c r="H730" s="28"/>
      <c r="S730" s="28"/>
      <c r="T730" s="28"/>
      <c r="U730" s="147"/>
      <c r="V730" s="147"/>
      <c r="W730" s="147"/>
      <c r="X730" s="147"/>
      <c r="Y730" s="147"/>
      <c r="Z730" s="147"/>
      <c r="AA730" s="134"/>
      <c r="AB730" s="148"/>
      <c r="AC730" s="28"/>
      <c r="AD730" s="148"/>
      <c r="AE730" s="148"/>
      <c r="AF730" s="148"/>
      <c r="AG730" s="148"/>
      <c r="AH730" s="28"/>
      <c r="AI730" s="28"/>
      <c r="AJ730" s="28"/>
      <c r="AK730" s="28"/>
      <c r="AL730" s="28"/>
      <c r="AM730" s="28"/>
      <c r="AN730" s="28"/>
      <c r="AO730" s="28"/>
      <c r="AP730" s="28"/>
      <c r="AQ730" s="28"/>
      <c r="AR730" s="28"/>
      <c r="AS730" s="28"/>
      <c r="AT730" s="28"/>
      <c r="AU730" s="28"/>
    </row>
    <row r="731">
      <c r="B731" s="28"/>
      <c r="C731" s="28"/>
      <c r="D731" s="28"/>
      <c r="E731" s="28"/>
      <c r="F731" s="28"/>
      <c r="G731" s="28"/>
      <c r="H731" s="28"/>
      <c r="S731" s="28"/>
      <c r="T731" s="28"/>
      <c r="U731" s="147"/>
      <c r="V731" s="147"/>
      <c r="W731" s="147"/>
      <c r="X731" s="147"/>
      <c r="Y731" s="147"/>
      <c r="Z731" s="147"/>
      <c r="AA731" s="134"/>
      <c r="AB731" s="148"/>
      <c r="AC731" s="28"/>
      <c r="AD731" s="148"/>
      <c r="AE731" s="148"/>
      <c r="AF731" s="148"/>
      <c r="AG731" s="148"/>
      <c r="AH731" s="28"/>
      <c r="AI731" s="28"/>
      <c r="AJ731" s="28"/>
      <c r="AK731" s="28"/>
      <c r="AL731" s="28"/>
      <c r="AM731" s="28"/>
      <c r="AN731" s="28"/>
      <c r="AO731" s="28"/>
      <c r="AP731" s="28"/>
      <c r="AQ731" s="28"/>
      <c r="AR731" s="28"/>
      <c r="AS731" s="28"/>
      <c r="AT731" s="28"/>
      <c r="AU731" s="28"/>
    </row>
    <row r="732">
      <c r="B732" s="28"/>
      <c r="C732" s="28"/>
      <c r="D732" s="28"/>
      <c r="E732" s="28"/>
      <c r="F732" s="28"/>
      <c r="G732" s="28"/>
      <c r="H732" s="28"/>
      <c r="S732" s="28"/>
      <c r="T732" s="28"/>
      <c r="U732" s="147"/>
      <c r="V732" s="147"/>
      <c r="W732" s="147"/>
      <c r="X732" s="147"/>
      <c r="Y732" s="147"/>
      <c r="Z732" s="147"/>
      <c r="AA732" s="134"/>
      <c r="AB732" s="148"/>
      <c r="AC732" s="28"/>
      <c r="AD732" s="148"/>
      <c r="AE732" s="148"/>
      <c r="AF732" s="148"/>
      <c r="AG732" s="148"/>
      <c r="AH732" s="28"/>
      <c r="AI732" s="28"/>
      <c r="AJ732" s="28"/>
      <c r="AK732" s="28"/>
      <c r="AL732" s="28"/>
      <c r="AM732" s="28"/>
      <c r="AN732" s="28"/>
      <c r="AO732" s="28"/>
      <c r="AP732" s="28"/>
      <c r="AQ732" s="28"/>
      <c r="AR732" s="28"/>
      <c r="AS732" s="28"/>
      <c r="AT732" s="28"/>
      <c r="AU732" s="28"/>
    </row>
    <row r="733">
      <c r="B733" s="28"/>
      <c r="C733" s="28"/>
      <c r="D733" s="28"/>
      <c r="E733" s="28"/>
      <c r="F733" s="28"/>
      <c r="G733" s="28"/>
      <c r="H733" s="28"/>
      <c r="S733" s="28"/>
      <c r="T733" s="28"/>
      <c r="U733" s="147"/>
      <c r="V733" s="147"/>
      <c r="W733" s="147"/>
      <c r="X733" s="147"/>
      <c r="Y733" s="147"/>
      <c r="Z733" s="147"/>
      <c r="AA733" s="134"/>
      <c r="AB733" s="148"/>
      <c r="AC733" s="28"/>
      <c r="AD733" s="148"/>
      <c r="AE733" s="148"/>
      <c r="AF733" s="148"/>
      <c r="AG733" s="148"/>
      <c r="AH733" s="28"/>
      <c r="AI733" s="28"/>
      <c r="AJ733" s="28"/>
      <c r="AK733" s="28"/>
      <c r="AL733" s="28"/>
      <c r="AM733" s="28"/>
      <c r="AN733" s="28"/>
      <c r="AO733" s="28"/>
      <c r="AP733" s="28"/>
      <c r="AQ733" s="28"/>
      <c r="AR733" s="28"/>
      <c r="AS733" s="28"/>
      <c r="AT733" s="28"/>
      <c r="AU733" s="28"/>
    </row>
    <row r="734">
      <c r="B734" s="28"/>
      <c r="C734" s="28"/>
      <c r="D734" s="28"/>
      <c r="E734" s="28"/>
      <c r="F734" s="28"/>
      <c r="G734" s="28"/>
      <c r="H734" s="28"/>
      <c r="S734" s="28"/>
      <c r="T734" s="28"/>
      <c r="U734" s="147"/>
      <c r="V734" s="147"/>
      <c r="W734" s="147"/>
      <c r="X734" s="147"/>
      <c r="Y734" s="147"/>
      <c r="Z734" s="147"/>
      <c r="AA734" s="134"/>
      <c r="AB734" s="148"/>
      <c r="AC734" s="28"/>
      <c r="AD734" s="148"/>
      <c r="AE734" s="148"/>
      <c r="AF734" s="148"/>
      <c r="AG734" s="148"/>
      <c r="AH734" s="28"/>
      <c r="AI734" s="28"/>
      <c r="AJ734" s="28"/>
      <c r="AK734" s="28"/>
      <c r="AL734" s="28"/>
      <c r="AM734" s="28"/>
      <c r="AN734" s="28"/>
      <c r="AO734" s="28"/>
      <c r="AP734" s="28"/>
      <c r="AQ734" s="28"/>
      <c r="AR734" s="28"/>
      <c r="AS734" s="28"/>
      <c r="AT734" s="28"/>
      <c r="AU734" s="28"/>
    </row>
    <row r="735">
      <c r="B735" s="28"/>
      <c r="C735" s="28"/>
      <c r="D735" s="28"/>
      <c r="E735" s="28"/>
      <c r="F735" s="28"/>
      <c r="G735" s="28"/>
      <c r="H735" s="28"/>
      <c r="S735" s="28"/>
      <c r="T735" s="28"/>
      <c r="U735" s="147"/>
      <c r="V735" s="147"/>
      <c r="W735" s="147"/>
      <c r="X735" s="147"/>
      <c r="Y735" s="147"/>
      <c r="Z735" s="147"/>
      <c r="AA735" s="134"/>
      <c r="AB735" s="148"/>
      <c r="AC735" s="28"/>
      <c r="AD735" s="148"/>
      <c r="AE735" s="148"/>
      <c r="AF735" s="148"/>
      <c r="AG735" s="148"/>
      <c r="AH735" s="28"/>
      <c r="AI735" s="28"/>
      <c r="AJ735" s="28"/>
      <c r="AK735" s="28"/>
      <c r="AL735" s="28"/>
      <c r="AM735" s="28"/>
      <c r="AN735" s="28"/>
      <c r="AO735" s="28"/>
      <c r="AP735" s="28"/>
      <c r="AQ735" s="28"/>
      <c r="AR735" s="28"/>
      <c r="AS735" s="28"/>
      <c r="AT735" s="28"/>
      <c r="AU735" s="28"/>
    </row>
    <row r="736">
      <c r="B736" s="28"/>
      <c r="C736" s="28"/>
      <c r="D736" s="28"/>
      <c r="E736" s="28"/>
      <c r="F736" s="28"/>
      <c r="G736" s="28"/>
      <c r="H736" s="28"/>
      <c r="S736" s="28"/>
      <c r="T736" s="28"/>
      <c r="U736" s="147"/>
      <c r="V736" s="147"/>
      <c r="W736" s="147"/>
      <c r="X736" s="147"/>
      <c r="Y736" s="147"/>
      <c r="Z736" s="147"/>
      <c r="AA736" s="134"/>
      <c r="AB736" s="148"/>
      <c r="AC736" s="28"/>
      <c r="AD736" s="148"/>
      <c r="AE736" s="148"/>
      <c r="AF736" s="148"/>
      <c r="AG736" s="148"/>
      <c r="AH736" s="28"/>
      <c r="AI736" s="28"/>
      <c r="AJ736" s="28"/>
      <c r="AK736" s="28"/>
      <c r="AL736" s="28"/>
      <c r="AM736" s="28"/>
      <c r="AN736" s="28"/>
      <c r="AO736" s="28"/>
      <c r="AP736" s="28"/>
      <c r="AQ736" s="28"/>
      <c r="AR736" s="28"/>
      <c r="AS736" s="28"/>
      <c r="AT736" s="28"/>
      <c r="AU736" s="28"/>
    </row>
    <row r="737">
      <c r="B737" s="28"/>
      <c r="C737" s="28"/>
      <c r="D737" s="28"/>
      <c r="E737" s="28"/>
      <c r="F737" s="28"/>
      <c r="G737" s="28"/>
      <c r="H737" s="28"/>
      <c r="S737" s="28"/>
      <c r="T737" s="28"/>
      <c r="U737" s="147"/>
      <c r="V737" s="147"/>
      <c r="W737" s="147"/>
      <c r="X737" s="147"/>
      <c r="Y737" s="147"/>
      <c r="Z737" s="147"/>
      <c r="AA737" s="134"/>
      <c r="AB737" s="148"/>
      <c r="AC737" s="28"/>
      <c r="AD737" s="148"/>
      <c r="AE737" s="148"/>
      <c r="AF737" s="148"/>
      <c r="AG737" s="148"/>
      <c r="AH737" s="28"/>
      <c r="AI737" s="28"/>
      <c r="AJ737" s="28"/>
      <c r="AK737" s="28"/>
      <c r="AL737" s="28"/>
      <c r="AM737" s="28"/>
      <c r="AN737" s="28"/>
      <c r="AO737" s="28"/>
      <c r="AP737" s="28"/>
      <c r="AQ737" s="28"/>
      <c r="AR737" s="28"/>
      <c r="AS737" s="28"/>
      <c r="AT737" s="28"/>
      <c r="AU737" s="28"/>
    </row>
    <row r="738">
      <c r="B738" s="28"/>
      <c r="C738" s="28"/>
      <c r="D738" s="28"/>
      <c r="E738" s="28"/>
      <c r="F738" s="28"/>
      <c r="G738" s="28"/>
      <c r="H738" s="28"/>
      <c r="S738" s="28"/>
      <c r="T738" s="28"/>
      <c r="U738" s="147"/>
      <c r="V738" s="147"/>
      <c r="W738" s="147"/>
      <c r="X738" s="147"/>
      <c r="Y738" s="147"/>
      <c r="Z738" s="147"/>
      <c r="AA738" s="134"/>
      <c r="AB738" s="148"/>
      <c r="AC738" s="28"/>
      <c r="AD738" s="148"/>
      <c r="AE738" s="148"/>
      <c r="AF738" s="148"/>
      <c r="AG738" s="148"/>
      <c r="AH738" s="28"/>
      <c r="AI738" s="28"/>
      <c r="AJ738" s="28"/>
      <c r="AK738" s="28"/>
      <c r="AL738" s="28"/>
      <c r="AM738" s="28"/>
      <c r="AN738" s="28"/>
      <c r="AO738" s="28"/>
      <c r="AP738" s="28"/>
      <c r="AQ738" s="28"/>
      <c r="AR738" s="28"/>
      <c r="AS738" s="28"/>
      <c r="AT738" s="28"/>
      <c r="AU738" s="28"/>
    </row>
    <row r="739">
      <c r="B739" s="28"/>
      <c r="C739" s="28"/>
      <c r="D739" s="28"/>
      <c r="E739" s="28"/>
      <c r="F739" s="28"/>
      <c r="G739" s="28"/>
      <c r="H739" s="28"/>
      <c r="S739" s="28"/>
      <c r="T739" s="28"/>
      <c r="U739" s="147"/>
      <c r="V739" s="147"/>
      <c r="W739" s="147"/>
      <c r="X739" s="147"/>
      <c r="Y739" s="147"/>
      <c r="Z739" s="147"/>
      <c r="AA739" s="134"/>
      <c r="AB739" s="148"/>
      <c r="AC739" s="28"/>
      <c r="AD739" s="148"/>
      <c r="AE739" s="148"/>
      <c r="AF739" s="148"/>
      <c r="AG739" s="148"/>
      <c r="AH739" s="28"/>
      <c r="AI739" s="28"/>
      <c r="AJ739" s="28"/>
      <c r="AK739" s="28"/>
      <c r="AL739" s="28"/>
      <c r="AM739" s="28"/>
      <c r="AN739" s="28"/>
      <c r="AO739" s="28"/>
      <c r="AP739" s="28"/>
      <c r="AQ739" s="28"/>
      <c r="AR739" s="28"/>
      <c r="AS739" s="28"/>
      <c r="AT739" s="28"/>
      <c r="AU739" s="28"/>
    </row>
    <row r="740">
      <c r="B740" s="28"/>
      <c r="C740" s="28"/>
      <c r="D740" s="28"/>
      <c r="E740" s="28"/>
      <c r="F740" s="28"/>
      <c r="G740" s="28"/>
      <c r="H740" s="28"/>
      <c r="S740" s="28"/>
      <c r="T740" s="28"/>
      <c r="U740" s="147"/>
      <c r="V740" s="147"/>
      <c r="W740" s="147"/>
      <c r="X740" s="147"/>
      <c r="Y740" s="147"/>
      <c r="Z740" s="147"/>
      <c r="AA740" s="134"/>
      <c r="AB740" s="148"/>
      <c r="AC740" s="28"/>
      <c r="AD740" s="148"/>
      <c r="AE740" s="148"/>
      <c r="AF740" s="148"/>
      <c r="AG740" s="148"/>
      <c r="AH740" s="28"/>
      <c r="AI740" s="28"/>
      <c r="AJ740" s="28"/>
      <c r="AK740" s="28"/>
      <c r="AL740" s="28"/>
      <c r="AM740" s="28"/>
      <c r="AN740" s="28"/>
      <c r="AO740" s="28"/>
      <c r="AP740" s="28"/>
      <c r="AQ740" s="28"/>
      <c r="AR740" s="28"/>
      <c r="AS740" s="28"/>
      <c r="AT740" s="28"/>
      <c r="AU740" s="28"/>
    </row>
    <row r="741">
      <c r="B741" s="28"/>
      <c r="C741" s="28"/>
      <c r="D741" s="28"/>
      <c r="E741" s="28"/>
      <c r="F741" s="28"/>
      <c r="G741" s="28"/>
      <c r="H741" s="28"/>
      <c r="S741" s="28"/>
      <c r="T741" s="28"/>
      <c r="U741" s="147"/>
      <c r="V741" s="147"/>
      <c r="W741" s="147"/>
      <c r="X741" s="147"/>
      <c r="Y741" s="147"/>
      <c r="Z741" s="147"/>
      <c r="AA741" s="134"/>
      <c r="AB741" s="148"/>
      <c r="AC741" s="28"/>
      <c r="AD741" s="148"/>
      <c r="AE741" s="148"/>
      <c r="AF741" s="148"/>
      <c r="AG741" s="148"/>
      <c r="AH741" s="28"/>
      <c r="AI741" s="28"/>
      <c r="AJ741" s="28"/>
      <c r="AK741" s="28"/>
      <c r="AL741" s="28"/>
      <c r="AM741" s="28"/>
      <c r="AN741" s="28"/>
      <c r="AO741" s="28"/>
      <c r="AP741" s="28"/>
      <c r="AQ741" s="28"/>
      <c r="AR741" s="28"/>
      <c r="AS741" s="28"/>
      <c r="AT741" s="28"/>
      <c r="AU741" s="28"/>
    </row>
    <row r="742">
      <c r="B742" s="28"/>
      <c r="C742" s="28"/>
      <c r="D742" s="28"/>
      <c r="E742" s="28"/>
      <c r="F742" s="28"/>
      <c r="G742" s="28"/>
      <c r="H742" s="28"/>
      <c r="S742" s="28"/>
      <c r="T742" s="28"/>
      <c r="U742" s="147"/>
      <c r="V742" s="147"/>
      <c r="W742" s="147"/>
      <c r="X742" s="147"/>
      <c r="Y742" s="147"/>
      <c r="Z742" s="147"/>
      <c r="AA742" s="134"/>
      <c r="AB742" s="148"/>
      <c r="AC742" s="28"/>
      <c r="AD742" s="148"/>
      <c r="AE742" s="148"/>
      <c r="AF742" s="148"/>
      <c r="AG742" s="148"/>
      <c r="AH742" s="28"/>
      <c r="AI742" s="28"/>
      <c r="AJ742" s="28"/>
      <c r="AK742" s="28"/>
      <c r="AL742" s="28"/>
      <c r="AM742" s="28"/>
      <c r="AN742" s="28"/>
      <c r="AO742" s="28"/>
      <c r="AP742" s="28"/>
      <c r="AQ742" s="28"/>
      <c r="AR742" s="28"/>
      <c r="AS742" s="28"/>
      <c r="AT742" s="28"/>
      <c r="AU742" s="28"/>
    </row>
    <row r="743">
      <c r="B743" s="28"/>
      <c r="C743" s="28"/>
      <c r="D743" s="28"/>
      <c r="E743" s="28"/>
      <c r="F743" s="28"/>
      <c r="G743" s="28"/>
      <c r="H743" s="28"/>
      <c r="S743" s="28"/>
      <c r="T743" s="28"/>
      <c r="U743" s="147"/>
      <c r="V743" s="147"/>
      <c r="W743" s="147"/>
      <c r="X743" s="147"/>
      <c r="Y743" s="147"/>
      <c r="Z743" s="147"/>
      <c r="AA743" s="134"/>
      <c r="AB743" s="148"/>
      <c r="AC743" s="28"/>
      <c r="AD743" s="148"/>
      <c r="AE743" s="148"/>
      <c r="AF743" s="148"/>
      <c r="AG743" s="148"/>
      <c r="AH743" s="28"/>
      <c r="AI743" s="28"/>
      <c r="AJ743" s="28"/>
      <c r="AK743" s="28"/>
      <c r="AL743" s="28"/>
      <c r="AM743" s="28"/>
      <c r="AN743" s="28"/>
      <c r="AO743" s="28"/>
      <c r="AP743" s="28"/>
      <c r="AQ743" s="28"/>
      <c r="AR743" s="28"/>
      <c r="AS743" s="28"/>
      <c r="AT743" s="28"/>
      <c r="AU743" s="28"/>
    </row>
    <row r="744">
      <c r="B744" s="28"/>
      <c r="C744" s="28"/>
      <c r="D744" s="28"/>
      <c r="E744" s="28"/>
      <c r="F744" s="28"/>
      <c r="G744" s="28"/>
      <c r="H744" s="28"/>
      <c r="S744" s="28"/>
      <c r="T744" s="28"/>
      <c r="U744" s="147"/>
      <c r="V744" s="147"/>
      <c r="W744" s="147"/>
      <c r="X744" s="147"/>
      <c r="Y744" s="147"/>
      <c r="Z744" s="147"/>
      <c r="AA744" s="134"/>
      <c r="AB744" s="148"/>
      <c r="AC744" s="28"/>
      <c r="AD744" s="148"/>
      <c r="AE744" s="148"/>
      <c r="AF744" s="148"/>
      <c r="AG744" s="148"/>
      <c r="AH744" s="28"/>
      <c r="AI744" s="28"/>
      <c r="AJ744" s="28"/>
      <c r="AK744" s="28"/>
      <c r="AL744" s="28"/>
      <c r="AM744" s="28"/>
      <c r="AN744" s="28"/>
      <c r="AO744" s="28"/>
      <c r="AP744" s="28"/>
      <c r="AQ744" s="28"/>
      <c r="AR744" s="28"/>
      <c r="AS744" s="28"/>
      <c r="AT744" s="28"/>
      <c r="AU744" s="28"/>
    </row>
    <row r="745">
      <c r="B745" s="28"/>
      <c r="C745" s="28"/>
      <c r="D745" s="28"/>
      <c r="E745" s="28"/>
      <c r="F745" s="28"/>
      <c r="G745" s="28"/>
      <c r="H745" s="28"/>
      <c r="S745" s="28"/>
      <c r="T745" s="28"/>
      <c r="U745" s="147"/>
      <c r="V745" s="147"/>
      <c r="W745" s="147"/>
      <c r="X745" s="147"/>
      <c r="Y745" s="147"/>
      <c r="Z745" s="147"/>
      <c r="AA745" s="134"/>
      <c r="AB745" s="148"/>
      <c r="AC745" s="28"/>
      <c r="AD745" s="148"/>
      <c r="AE745" s="148"/>
      <c r="AF745" s="148"/>
      <c r="AG745" s="148"/>
      <c r="AH745" s="28"/>
      <c r="AI745" s="28"/>
      <c r="AJ745" s="28"/>
      <c r="AK745" s="28"/>
      <c r="AL745" s="28"/>
      <c r="AM745" s="28"/>
      <c r="AN745" s="28"/>
      <c r="AO745" s="28"/>
      <c r="AP745" s="28"/>
      <c r="AQ745" s="28"/>
      <c r="AR745" s="28"/>
      <c r="AS745" s="28"/>
      <c r="AT745" s="28"/>
      <c r="AU745" s="28"/>
    </row>
    <row r="746">
      <c r="B746" s="28"/>
      <c r="C746" s="28"/>
      <c r="D746" s="28"/>
      <c r="E746" s="28"/>
      <c r="F746" s="28"/>
      <c r="G746" s="28"/>
      <c r="H746" s="28"/>
      <c r="S746" s="28"/>
      <c r="T746" s="28"/>
      <c r="U746" s="147"/>
      <c r="V746" s="147"/>
      <c r="W746" s="147"/>
      <c r="X746" s="147"/>
      <c r="Y746" s="147"/>
      <c r="Z746" s="147"/>
      <c r="AA746" s="134"/>
      <c r="AB746" s="148"/>
      <c r="AC746" s="28"/>
      <c r="AD746" s="148"/>
      <c r="AE746" s="148"/>
      <c r="AF746" s="148"/>
      <c r="AG746" s="148"/>
      <c r="AH746" s="28"/>
      <c r="AI746" s="28"/>
      <c r="AJ746" s="28"/>
      <c r="AK746" s="28"/>
      <c r="AL746" s="28"/>
      <c r="AM746" s="28"/>
      <c r="AN746" s="28"/>
      <c r="AO746" s="28"/>
      <c r="AP746" s="28"/>
      <c r="AQ746" s="28"/>
      <c r="AR746" s="28"/>
      <c r="AS746" s="28"/>
      <c r="AT746" s="28"/>
      <c r="AU746" s="28"/>
    </row>
    <row r="747">
      <c r="B747" s="28"/>
      <c r="C747" s="28"/>
      <c r="D747" s="28"/>
      <c r="E747" s="28"/>
      <c r="F747" s="28"/>
      <c r="G747" s="28"/>
      <c r="H747" s="28"/>
      <c r="S747" s="28"/>
      <c r="T747" s="28"/>
      <c r="U747" s="147"/>
      <c r="V747" s="147"/>
      <c r="W747" s="147"/>
      <c r="X747" s="147"/>
      <c r="Y747" s="147"/>
      <c r="Z747" s="147"/>
      <c r="AA747" s="134"/>
      <c r="AB747" s="148"/>
      <c r="AC747" s="28"/>
      <c r="AD747" s="148"/>
      <c r="AE747" s="148"/>
      <c r="AF747" s="148"/>
      <c r="AG747" s="148"/>
      <c r="AH747" s="28"/>
      <c r="AI747" s="28"/>
      <c r="AJ747" s="28"/>
      <c r="AK747" s="28"/>
      <c r="AL747" s="28"/>
      <c r="AM747" s="28"/>
      <c r="AN747" s="28"/>
      <c r="AO747" s="28"/>
      <c r="AP747" s="28"/>
      <c r="AQ747" s="28"/>
      <c r="AR747" s="28"/>
      <c r="AS747" s="28"/>
      <c r="AT747" s="28"/>
      <c r="AU747" s="28"/>
    </row>
    <row r="748">
      <c r="B748" s="28"/>
      <c r="C748" s="28"/>
      <c r="D748" s="28"/>
      <c r="E748" s="28"/>
      <c r="F748" s="28"/>
      <c r="G748" s="28"/>
      <c r="H748" s="28"/>
      <c r="S748" s="28"/>
      <c r="T748" s="28"/>
      <c r="U748" s="147"/>
      <c r="V748" s="147"/>
      <c r="W748" s="147"/>
      <c r="X748" s="147"/>
      <c r="Y748" s="147"/>
      <c r="Z748" s="147"/>
      <c r="AA748" s="134"/>
      <c r="AB748" s="148"/>
      <c r="AC748" s="28"/>
      <c r="AD748" s="148"/>
      <c r="AE748" s="148"/>
      <c r="AF748" s="148"/>
      <c r="AG748" s="148"/>
      <c r="AH748" s="28"/>
      <c r="AI748" s="28"/>
      <c r="AJ748" s="28"/>
      <c r="AK748" s="28"/>
      <c r="AL748" s="28"/>
      <c r="AM748" s="28"/>
      <c r="AN748" s="28"/>
      <c r="AO748" s="28"/>
      <c r="AP748" s="28"/>
      <c r="AQ748" s="28"/>
      <c r="AR748" s="28"/>
      <c r="AS748" s="28"/>
      <c r="AT748" s="28"/>
      <c r="AU748" s="28"/>
    </row>
    <row r="749">
      <c r="B749" s="28"/>
      <c r="C749" s="28"/>
      <c r="D749" s="28"/>
      <c r="E749" s="28"/>
      <c r="F749" s="28"/>
      <c r="G749" s="28"/>
      <c r="H749" s="28"/>
      <c r="S749" s="28"/>
      <c r="T749" s="28"/>
      <c r="U749" s="147"/>
      <c r="V749" s="147"/>
      <c r="W749" s="147"/>
      <c r="X749" s="147"/>
      <c r="Y749" s="147"/>
      <c r="Z749" s="147"/>
      <c r="AA749" s="134"/>
      <c r="AB749" s="148"/>
      <c r="AC749" s="28"/>
      <c r="AD749" s="148"/>
      <c r="AE749" s="148"/>
      <c r="AF749" s="148"/>
      <c r="AG749" s="148"/>
      <c r="AH749" s="28"/>
      <c r="AI749" s="28"/>
      <c r="AJ749" s="28"/>
      <c r="AK749" s="28"/>
      <c r="AL749" s="28"/>
      <c r="AM749" s="28"/>
      <c r="AN749" s="28"/>
      <c r="AO749" s="28"/>
      <c r="AP749" s="28"/>
      <c r="AQ749" s="28"/>
      <c r="AR749" s="28"/>
      <c r="AS749" s="28"/>
      <c r="AT749" s="28"/>
      <c r="AU749" s="28"/>
    </row>
    <row r="750">
      <c r="B750" s="28"/>
      <c r="C750" s="28"/>
      <c r="D750" s="28"/>
      <c r="E750" s="28"/>
      <c r="F750" s="28"/>
      <c r="G750" s="28"/>
      <c r="H750" s="28"/>
      <c r="S750" s="28"/>
      <c r="T750" s="28"/>
      <c r="U750" s="147"/>
      <c r="V750" s="147"/>
      <c r="W750" s="147"/>
      <c r="X750" s="147"/>
      <c r="Y750" s="147"/>
      <c r="Z750" s="147"/>
      <c r="AA750" s="134"/>
      <c r="AB750" s="148"/>
      <c r="AC750" s="28"/>
      <c r="AD750" s="148"/>
      <c r="AE750" s="148"/>
      <c r="AF750" s="148"/>
      <c r="AG750" s="148"/>
      <c r="AH750" s="28"/>
      <c r="AI750" s="28"/>
      <c r="AJ750" s="28"/>
      <c r="AK750" s="28"/>
      <c r="AL750" s="28"/>
      <c r="AM750" s="28"/>
      <c r="AN750" s="28"/>
      <c r="AO750" s="28"/>
      <c r="AP750" s="28"/>
      <c r="AQ750" s="28"/>
      <c r="AR750" s="28"/>
      <c r="AS750" s="28"/>
      <c r="AT750" s="28"/>
      <c r="AU750" s="28"/>
    </row>
    <row r="751">
      <c r="B751" s="28"/>
      <c r="C751" s="28"/>
      <c r="D751" s="28"/>
      <c r="E751" s="28"/>
      <c r="F751" s="28"/>
      <c r="G751" s="28"/>
      <c r="H751" s="28"/>
      <c r="S751" s="28"/>
      <c r="T751" s="28"/>
      <c r="U751" s="147"/>
      <c r="V751" s="147"/>
      <c r="W751" s="147"/>
      <c r="X751" s="147"/>
      <c r="Y751" s="147"/>
      <c r="Z751" s="147"/>
      <c r="AA751" s="134"/>
      <c r="AB751" s="148"/>
      <c r="AC751" s="28"/>
      <c r="AD751" s="148"/>
      <c r="AE751" s="148"/>
      <c r="AF751" s="148"/>
      <c r="AG751" s="148"/>
      <c r="AH751" s="28"/>
      <c r="AI751" s="28"/>
      <c r="AJ751" s="28"/>
      <c r="AK751" s="28"/>
      <c r="AL751" s="28"/>
      <c r="AM751" s="28"/>
      <c r="AN751" s="28"/>
      <c r="AO751" s="28"/>
      <c r="AP751" s="28"/>
      <c r="AQ751" s="28"/>
      <c r="AR751" s="28"/>
      <c r="AS751" s="28"/>
      <c r="AT751" s="28"/>
      <c r="AU751" s="28"/>
    </row>
    <row r="752">
      <c r="B752" s="28"/>
      <c r="C752" s="28"/>
      <c r="D752" s="28"/>
      <c r="E752" s="28"/>
      <c r="F752" s="28"/>
      <c r="G752" s="28"/>
      <c r="H752" s="28"/>
      <c r="S752" s="28"/>
      <c r="T752" s="28"/>
      <c r="U752" s="147"/>
      <c r="V752" s="147"/>
      <c r="W752" s="147"/>
      <c r="X752" s="147"/>
      <c r="Y752" s="147"/>
      <c r="Z752" s="147"/>
      <c r="AA752" s="134"/>
      <c r="AB752" s="148"/>
      <c r="AC752" s="28"/>
      <c r="AD752" s="148"/>
      <c r="AE752" s="148"/>
      <c r="AF752" s="148"/>
      <c r="AG752" s="148"/>
      <c r="AH752" s="28"/>
      <c r="AI752" s="28"/>
      <c r="AJ752" s="28"/>
      <c r="AK752" s="28"/>
      <c r="AL752" s="28"/>
      <c r="AM752" s="28"/>
      <c r="AN752" s="28"/>
      <c r="AO752" s="28"/>
      <c r="AP752" s="28"/>
      <c r="AQ752" s="28"/>
      <c r="AR752" s="28"/>
      <c r="AS752" s="28"/>
      <c r="AT752" s="28"/>
      <c r="AU752" s="28"/>
    </row>
    <row r="753">
      <c r="B753" s="28"/>
      <c r="C753" s="28"/>
      <c r="D753" s="28"/>
      <c r="E753" s="28"/>
      <c r="F753" s="28"/>
      <c r="G753" s="28"/>
      <c r="H753" s="28"/>
      <c r="S753" s="28"/>
      <c r="T753" s="28"/>
      <c r="U753" s="147"/>
      <c r="V753" s="147"/>
      <c r="W753" s="147"/>
      <c r="X753" s="147"/>
      <c r="Y753" s="147"/>
      <c r="Z753" s="147"/>
      <c r="AA753" s="134"/>
      <c r="AB753" s="148"/>
      <c r="AC753" s="28"/>
      <c r="AD753" s="148"/>
      <c r="AE753" s="148"/>
      <c r="AF753" s="148"/>
      <c r="AG753" s="148"/>
      <c r="AH753" s="28"/>
      <c r="AI753" s="28"/>
      <c r="AJ753" s="28"/>
      <c r="AK753" s="28"/>
      <c r="AL753" s="28"/>
      <c r="AM753" s="28"/>
      <c r="AN753" s="28"/>
      <c r="AO753" s="28"/>
      <c r="AP753" s="28"/>
      <c r="AQ753" s="28"/>
      <c r="AR753" s="28"/>
      <c r="AS753" s="28"/>
      <c r="AT753" s="28"/>
      <c r="AU753" s="28"/>
    </row>
    <row r="754">
      <c r="B754" s="28"/>
      <c r="C754" s="28"/>
      <c r="D754" s="28"/>
      <c r="E754" s="28"/>
      <c r="F754" s="28"/>
      <c r="G754" s="28"/>
      <c r="H754" s="28"/>
      <c r="S754" s="28"/>
      <c r="T754" s="28"/>
      <c r="U754" s="147"/>
      <c r="V754" s="147"/>
      <c r="W754" s="147"/>
      <c r="X754" s="147"/>
      <c r="Y754" s="147"/>
      <c r="Z754" s="147"/>
      <c r="AA754" s="134"/>
      <c r="AB754" s="148"/>
      <c r="AC754" s="28"/>
      <c r="AD754" s="148"/>
      <c r="AE754" s="148"/>
      <c r="AF754" s="148"/>
      <c r="AG754" s="148"/>
      <c r="AH754" s="28"/>
      <c r="AI754" s="28"/>
      <c r="AJ754" s="28"/>
      <c r="AK754" s="28"/>
      <c r="AL754" s="28"/>
      <c r="AM754" s="28"/>
      <c r="AN754" s="28"/>
      <c r="AO754" s="28"/>
      <c r="AP754" s="28"/>
      <c r="AQ754" s="28"/>
      <c r="AR754" s="28"/>
      <c r="AS754" s="28"/>
      <c r="AT754" s="28"/>
      <c r="AU754" s="28"/>
    </row>
    <row r="755">
      <c r="B755" s="28"/>
      <c r="C755" s="28"/>
      <c r="D755" s="28"/>
      <c r="E755" s="28"/>
      <c r="F755" s="28"/>
      <c r="G755" s="28"/>
      <c r="H755" s="28"/>
      <c r="S755" s="28"/>
      <c r="T755" s="28"/>
      <c r="U755" s="147"/>
      <c r="V755" s="147"/>
      <c r="W755" s="147"/>
      <c r="X755" s="147"/>
      <c r="Y755" s="147"/>
      <c r="Z755" s="147"/>
      <c r="AA755" s="134"/>
      <c r="AB755" s="148"/>
      <c r="AC755" s="28"/>
      <c r="AD755" s="148"/>
      <c r="AE755" s="148"/>
      <c r="AF755" s="148"/>
      <c r="AG755" s="148"/>
      <c r="AH755" s="28"/>
      <c r="AI755" s="28"/>
      <c r="AJ755" s="28"/>
      <c r="AK755" s="28"/>
      <c r="AL755" s="28"/>
      <c r="AM755" s="28"/>
      <c r="AN755" s="28"/>
      <c r="AO755" s="28"/>
      <c r="AP755" s="28"/>
      <c r="AQ755" s="28"/>
      <c r="AR755" s="28"/>
      <c r="AS755" s="28"/>
      <c r="AT755" s="28"/>
      <c r="AU755" s="28"/>
    </row>
    <row r="756">
      <c r="B756" s="28"/>
      <c r="C756" s="28"/>
      <c r="D756" s="28"/>
      <c r="E756" s="28"/>
      <c r="F756" s="28"/>
      <c r="G756" s="28"/>
      <c r="H756" s="28"/>
      <c r="S756" s="28"/>
      <c r="T756" s="28"/>
      <c r="U756" s="147"/>
      <c r="V756" s="147"/>
      <c r="W756" s="147"/>
      <c r="X756" s="147"/>
      <c r="Y756" s="147"/>
      <c r="Z756" s="147"/>
      <c r="AA756" s="134"/>
      <c r="AB756" s="148"/>
      <c r="AC756" s="28"/>
      <c r="AD756" s="148"/>
      <c r="AE756" s="148"/>
      <c r="AF756" s="148"/>
      <c r="AG756" s="148"/>
      <c r="AH756" s="28"/>
      <c r="AI756" s="28"/>
      <c r="AJ756" s="28"/>
      <c r="AK756" s="28"/>
      <c r="AL756" s="28"/>
      <c r="AM756" s="28"/>
      <c r="AN756" s="28"/>
      <c r="AO756" s="28"/>
      <c r="AP756" s="28"/>
      <c r="AQ756" s="28"/>
      <c r="AR756" s="28"/>
      <c r="AS756" s="28"/>
      <c r="AT756" s="28"/>
      <c r="AU756" s="28"/>
    </row>
    <row r="757">
      <c r="B757" s="28"/>
      <c r="C757" s="28"/>
      <c r="D757" s="28"/>
      <c r="E757" s="28"/>
      <c r="F757" s="28"/>
      <c r="G757" s="28"/>
      <c r="H757" s="28"/>
      <c r="S757" s="28"/>
      <c r="T757" s="28"/>
      <c r="U757" s="147"/>
      <c r="V757" s="147"/>
      <c r="W757" s="147"/>
      <c r="X757" s="147"/>
      <c r="Y757" s="147"/>
      <c r="Z757" s="147"/>
      <c r="AA757" s="134"/>
      <c r="AB757" s="148"/>
      <c r="AC757" s="28"/>
      <c r="AD757" s="148"/>
      <c r="AE757" s="148"/>
      <c r="AF757" s="148"/>
      <c r="AG757" s="148"/>
      <c r="AH757" s="28"/>
      <c r="AI757" s="28"/>
      <c r="AJ757" s="28"/>
      <c r="AK757" s="28"/>
      <c r="AL757" s="28"/>
      <c r="AM757" s="28"/>
      <c r="AN757" s="28"/>
      <c r="AO757" s="28"/>
      <c r="AP757" s="28"/>
      <c r="AQ757" s="28"/>
      <c r="AR757" s="28"/>
      <c r="AS757" s="28"/>
      <c r="AT757" s="28"/>
      <c r="AU757" s="28"/>
    </row>
    <row r="758">
      <c r="B758" s="28"/>
      <c r="C758" s="28"/>
      <c r="D758" s="28"/>
      <c r="E758" s="28"/>
      <c r="F758" s="28"/>
      <c r="G758" s="28"/>
      <c r="H758" s="28"/>
      <c r="S758" s="28"/>
      <c r="T758" s="28"/>
      <c r="U758" s="147"/>
      <c r="V758" s="147"/>
      <c r="W758" s="147"/>
      <c r="X758" s="147"/>
      <c r="Y758" s="147"/>
      <c r="Z758" s="147"/>
      <c r="AA758" s="134"/>
      <c r="AB758" s="148"/>
      <c r="AC758" s="28"/>
      <c r="AD758" s="148"/>
      <c r="AE758" s="148"/>
      <c r="AF758" s="148"/>
      <c r="AG758" s="148"/>
      <c r="AH758" s="28"/>
      <c r="AI758" s="28"/>
      <c r="AJ758" s="28"/>
      <c r="AK758" s="28"/>
      <c r="AL758" s="28"/>
      <c r="AM758" s="28"/>
      <c r="AN758" s="28"/>
      <c r="AO758" s="28"/>
      <c r="AP758" s="28"/>
      <c r="AQ758" s="28"/>
      <c r="AR758" s="28"/>
      <c r="AS758" s="28"/>
      <c r="AT758" s="28"/>
      <c r="AU758" s="28"/>
    </row>
    <row r="759">
      <c r="B759" s="28"/>
      <c r="C759" s="28"/>
      <c r="D759" s="28"/>
      <c r="E759" s="28"/>
      <c r="F759" s="28"/>
      <c r="G759" s="28"/>
      <c r="H759" s="28"/>
      <c r="S759" s="28"/>
      <c r="T759" s="28"/>
      <c r="U759" s="147"/>
      <c r="V759" s="147"/>
      <c r="W759" s="147"/>
      <c r="X759" s="147"/>
      <c r="Y759" s="147"/>
      <c r="Z759" s="147"/>
      <c r="AA759" s="134"/>
      <c r="AB759" s="148"/>
      <c r="AC759" s="28"/>
      <c r="AD759" s="148"/>
      <c r="AE759" s="148"/>
      <c r="AF759" s="148"/>
      <c r="AG759" s="148"/>
      <c r="AH759" s="28"/>
      <c r="AI759" s="28"/>
      <c r="AJ759" s="28"/>
      <c r="AK759" s="28"/>
      <c r="AL759" s="28"/>
      <c r="AM759" s="28"/>
      <c r="AN759" s="28"/>
      <c r="AO759" s="28"/>
      <c r="AP759" s="28"/>
      <c r="AQ759" s="28"/>
      <c r="AR759" s="28"/>
      <c r="AS759" s="28"/>
      <c r="AT759" s="28"/>
      <c r="AU759" s="28"/>
    </row>
    <row r="760">
      <c r="B760" s="28"/>
      <c r="C760" s="28"/>
      <c r="D760" s="28"/>
      <c r="E760" s="28"/>
      <c r="F760" s="28"/>
      <c r="G760" s="28"/>
      <c r="H760" s="28"/>
      <c r="S760" s="28"/>
      <c r="T760" s="28"/>
      <c r="U760" s="147"/>
      <c r="V760" s="147"/>
      <c r="W760" s="147"/>
      <c r="X760" s="147"/>
      <c r="Y760" s="147"/>
      <c r="Z760" s="147"/>
      <c r="AA760" s="134"/>
      <c r="AB760" s="148"/>
      <c r="AC760" s="28"/>
      <c r="AD760" s="148"/>
      <c r="AE760" s="148"/>
      <c r="AF760" s="148"/>
      <c r="AG760" s="148"/>
      <c r="AH760" s="28"/>
      <c r="AI760" s="28"/>
      <c r="AJ760" s="28"/>
      <c r="AK760" s="28"/>
      <c r="AL760" s="28"/>
      <c r="AM760" s="28"/>
      <c r="AN760" s="28"/>
      <c r="AO760" s="28"/>
      <c r="AP760" s="28"/>
      <c r="AQ760" s="28"/>
      <c r="AR760" s="28"/>
      <c r="AS760" s="28"/>
      <c r="AT760" s="28"/>
      <c r="AU760" s="28"/>
    </row>
    <row r="761">
      <c r="B761" s="28"/>
      <c r="C761" s="28"/>
      <c r="D761" s="28"/>
      <c r="E761" s="28"/>
      <c r="F761" s="28"/>
      <c r="G761" s="28"/>
      <c r="H761" s="28"/>
      <c r="S761" s="28"/>
      <c r="T761" s="28"/>
      <c r="U761" s="147"/>
      <c r="V761" s="147"/>
      <c r="W761" s="147"/>
      <c r="X761" s="147"/>
      <c r="Y761" s="147"/>
      <c r="Z761" s="147"/>
      <c r="AA761" s="134"/>
      <c r="AB761" s="148"/>
      <c r="AC761" s="28"/>
      <c r="AD761" s="148"/>
      <c r="AE761" s="148"/>
      <c r="AF761" s="148"/>
      <c r="AG761" s="148"/>
      <c r="AH761" s="28"/>
      <c r="AI761" s="28"/>
      <c r="AJ761" s="28"/>
      <c r="AK761" s="28"/>
      <c r="AL761" s="28"/>
      <c r="AM761" s="28"/>
      <c r="AN761" s="28"/>
      <c r="AO761" s="28"/>
      <c r="AP761" s="28"/>
      <c r="AQ761" s="28"/>
      <c r="AR761" s="28"/>
      <c r="AS761" s="28"/>
      <c r="AT761" s="28"/>
      <c r="AU761" s="28"/>
    </row>
    <row r="762">
      <c r="B762" s="28"/>
      <c r="C762" s="28"/>
      <c r="D762" s="28"/>
      <c r="E762" s="28"/>
      <c r="F762" s="28"/>
      <c r="G762" s="28"/>
      <c r="H762" s="28"/>
      <c r="S762" s="28"/>
      <c r="T762" s="28"/>
      <c r="U762" s="147"/>
      <c r="V762" s="147"/>
      <c r="W762" s="147"/>
      <c r="X762" s="147"/>
      <c r="Y762" s="147"/>
      <c r="Z762" s="147"/>
      <c r="AA762" s="134"/>
      <c r="AB762" s="148"/>
      <c r="AC762" s="28"/>
      <c r="AD762" s="148"/>
      <c r="AE762" s="148"/>
      <c r="AF762" s="148"/>
      <c r="AG762" s="148"/>
      <c r="AH762" s="28"/>
      <c r="AI762" s="28"/>
      <c r="AJ762" s="28"/>
      <c r="AK762" s="28"/>
      <c r="AL762" s="28"/>
      <c r="AM762" s="28"/>
      <c r="AN762" s="28"/>
      <c r="AO762" s="28"/>
      <c r="AP762" s="28"/>
      <c r="AQ762" s="28"/>
      <c r="AR762" s="28"/>
      <c r="AS762" s="28"/>
      <c r="AT762" s="28"/>
      <c r="AU762" s="28"/>
    </row>
    <row r="763">
      <c r="B763" s="28"/>
      <c r="C763" s="28"/>
      <c r="D763" s="28"/>
      <c r="E763" s="28"/>
      <c r="F763" s="28"/>
      <c r="G763" s="28"/>
      <c r="H763" s="28"/>
      <c r="S763" s="28"/>
      <c r="T763" s="28"/>
      <c r="U763" s="147"/>
      <c r="V763" s="147"/>
      <c r="W763" s="147"/>
      <c r="X763" s="147"/>
      <c r="Y763" s="147"/>
      <c r="Z763" s="147"/>
      <c r="AA763" s="134"/>
      <c r="AB763" s="148"/>
      <c r="AC763" s="28"/>
      <c r="AD763" s="148"/>
      <c r="AE763" s="148"/>
      <c r="AF763" s="148"/>
      <c r="AG763" s="148"/>
      <c r="AH763" s="28"/>
      <c r="AI763" s="28"/>
      <c r="AJ763" s="28"/>
      <c r="AK763" s="28"/>
      <c r="AL763" s="28"/>
      <c r="AM763" s="28"/>
      <c r="AN763" s="28"/>
      <c r="AO763" s="28"/>
      <c r="AP763" s="28"/>
      <c r="AQ763" s="28"/>
      <c r="AR763" s="28"/>
      <c r="AS763" s="28"/>
      <c r="AT763" s="28"/>
      <c r="AU763" s="28"/>
    </row>
    <row r="764">
      <c r="B764" s="28"/>
      <c r="C764" s="28"/>
      <c r="D764" s="28"/>
      <c r="E764" s="28"/>
      <c r="F764" s="28"/>
      <c r="G764" s="28"/>
      <c r="H764" s="28"/>
      <c r="S764" s="28"/>
      <c r="T764" s="28"/>
      <c r="U764" s="147"/>
      <c r="V764" s="147"/>
      <c r="W764" s="147"/>
      <c r="X764" s="147"/>
      <c r="Y764" s="147"/>
      <c r="Z764" s="147"/>
      <c r="AA764" s="134"/>
      <c r="AB764" s="148"/>
      <c r="AC764" s="28"/>
      <c r="AD764" s="148"/>
      <c r="AE764" s="148"/>
      <c r="AF764" s="148"/>
      <c r="AG764" s="148"/>
      <c r="AH764" s="28"/>
      <c r="AI764" s="28"/>
      <c r="AJ764" s="28"/>
      <c r="AK764" s="28"/>
      <c r="AL764" s="28"/>
      <c r="AM764" s="28"/>
      <c r="AN764" s="28"/>
      <c r="AO764" s="28"/>
      <c r="AP764" s="28"/>
      <c r="AQ764" s="28"/>
      <c r="AR764" s="28"/>
      <c r="AS764" s="28"/>
      <c r="AT764" s="28"/>
      <c r="AU764" s="28"/>
    </row>
    <row r="765">
      <c r="B765" s="28"/>
      <c r="C765" s="28"/>
      <c r="D765" s="28"/>
      <c r="E765" s="28"/>
      <c r="F765" s="28"/>
      <c r="G765" s="28"/>
      <c r="H765" s="28"/>
      <c r="S765" s="28"/>
      <c r="T765" s="28"/>
      <c r="U765" s="147"/>
      <c r="V765" s="147"/>
      <c r="W765" s="147"/>
      <c r="X765" s="147"/>
      <c r="Y765" s="147"/>
      <c r="Z765" s="147"/>
      <c r="AA765" s="134"/>
      <c r="AB765" s="148"/>
      <c r="AC765" s="28"/>
      <c r="AD765" s="148"/>
      <c r="AE765" s="148"/>
      <c r="AF765" s="148"/>
      <c r="AG765" s="148"/>
      <c r="AH765" s="28"/>
      <c r="AI765" s="28"/>
      <c r="AJ765" s="28"/>
      <c r="AK765" s="28"/>
      <c r="AL765" s="28"/>
      <c r="AM765" s="28"/>
      <c r="AN765" s="28"/>
      <c r="AO765" s="28"/>
      <c r="AP765" s="28"/>
      <c r="AQ765" s="28"/>
      <c r="AR765" s="28"/>
      <c r="AS765" s="28"/>
      <c r="AT765" s="28"/>
      <c r="AU765" s="28"/>
    </row>
    <row r="766">
      <c r="B766" s="28"/>
      <c r="C766" s="28"/>
      <c r="D766" s="28"/>
      <c r="E766" s="28"/>
      <c r="F766" s="28"/>
      <c r="G766" s="28"/>
      <c r="H766" s="28"/>
      <c r="S766" s="28"/>
      <c r="T766" s="28"/>
      <c r="U766" s="147"/>
      <c r="V766" s="147"/>
      <c r="W766" s="147"/>
      <c r="X766" s="147"/>
      <c r="Y766" s="147"/>
      <c r="Z766" s="147"/>
      <c r="AA766" s="134"/>
      <c r="AB766" s="148"/>
      <c r="AC766" s="28"/>
      <c r="AD766" s="148"/>
      <c r="AE766" s="148"/>
      <c r="AF766" s="148"/>
      <c r="AG766" s="148"/>
      <c r="AH766" s="28"/>
      <c r="AI766" s="28"/>
      <c r="AJ766" s="28"/>
      <c r="AK766" s="28"/>
      <c r="AL766" s="28"/>
      <c r="AM766" s="28"/>
      <c r="AN766" s="28"/>
      <c r="AO766" s="28"/>
      <c r="AP766" s="28"/>
      <c r="AQ766" s="28"/>
      <c r="AR766" s="28"/>
      <c r="AS766" s="28"/>
      <c r="AT766" s="28"/>
      <c r="AU766" s="28"/>
    </row>
    <row r="767">
      <c r="B767" s="28"/>
      <c r="C767" s="28"/>
      <c r="D767" s="28"/>
      <c r="E767" s="28"/>
      <c r="F767" s="28"/>
      <c r="G767" s="28"/>
      <c r="H767" s="28"/>
      <c r="S767" s="28"/>
      <c r="T767" s="28"/>
      <c r="U767" s="147"/>
      <c r="V767" s="147"/>
      <c r="W767" s="147"/>
      <c r="X767" s="147"/>
      <c r="Y767" s="147"/>
      <c r="Z767" s="147"/>
      <c r="AA767" s="134"/>
      <c r="AB767" s="148"/>
      <c r="AC767" s="28"/>
      <c r="AD767" s="148"/>
      <c r="AE767" s="148"/>
      <c r="AF767" s="148"/>
      <c r="AG767" s="148"/>
      <c r="AH767" s="28"/>
      <c r="AI767" s="28"/>
      <c r="AJ767" s="28"/>
      <c r="AK767" s="28"/>
      <c r="AL767" s="28"/>
      <c r="AM767" s="28"/>
      <c r="AN767" s="28"/>
      <c r="AO767" s="28"/>
      <c r="AP767" s="28"/>
      <c r="AQ767" s="28"/>
      <c r="AR767" s="28"/>
      <c r="AS767" s="28"/>
      <c r="AT767" s="28"/>
      <c r="AU767" s="28"/>
    </row>
    <row r="768">
      <c r="B768" s="28"/>
      <c r="C768" s="28"/>
      <c r="D768" s="28"/>
      <c r="E768" s="28"/>
      <c r="F768" s="28"/>
      <c r="G768" s="28"/>
      <c r="H768" s="28"/>
      <c r="S768" s="28"/>
      <c r="T768" s="28"/>
      <c r="U768" s="147"/>
      <c r="V768" s="147"/>
      <c r="W768" s="147"/>
      <c r="X768" s="147"/>
      <c r="Y768" s="147"/>
      <c r="Z768" s="147"/>
      <c r="AA768" s="134"/>
      <c r="AB768" s="148"/>
      <c r="AC768" s="28"/>
      <c r="AD768" s="148"/>
      <c r="AE768" s="148"/>
      <c r="AF768" s="148"/>
      <c r="AG768" s="148"/>
      <c r="AH768" s="28"/>
      <c r="AI768" s="28"/>
      <c r="AJ768" s="28"/>
      <c r="AK768" s="28"/>
      <c r="AL768" s="28"/>
      <c r="AM768" s="28"/>
      <c r="AN768" s="28"/>
      <c r="AO768" s="28"/>
      <c r="AP768" s="28"/>
      <c r="AQ768" s="28"/>
      <c r="AR768" s="28"/>
      <c r="AS768" s="28"/>
      <c r="AT768" s="28"/>
      <c r="AU768" s="28"/>
    </row>
    <row r="769">
      <c r="B769" s="28"/>
      <c r="C769" s="28"/>
      <c r="D769" s="28"/>
      <c r="E769" s="28"/>
      <c r="F769" s="28"/>
      <c r="G769" s="28"/>
      <c r="H769" s="28"/>
      <c r="S769" s="28"/>
      <c r="T769" s="28"/>
      <c r="U769" s="147"/>
      <c r="V769" s="147"/>
      <c r="W769" s="147"/>
      <c r="X769" s="147"/>
      <c r="Y769" s="147"/>
      <c r="Z769" s="147"/>
      <c r="AA769" s="134"/>
      <c r="AB769" s="148"/>
      <c r="AC769" s="28"/>
      <c r="AD769" s="148"/>
      <c r="AE769" s="148"/>
      <c r="AF769" s="148"/>
      <c r="AG769" s="148"/>
      <c r="AH769" s="28"/>
      <c r="AI769" s="28"/>
      <c r="AJ769" s="28"/>
      <c r="AK769" s="28"/>
      <c r="AL769" s="28"/>
      <c r="AM769" s="28"/>
      <c r="AN769" s="28"/>
      <c r="AO769" s="28"/>
      <c r="AP769" s="28"/>
      <c r="AQ769" s="28"/>
      <c r="AR769" s="28"/>
      <c r="AS769" s="28"/>
      <c r="AT769" s="28"/>
      <c r="AU769" s="28"/>
    </row>
    <row r="770">
      <c r="B770" s="28"/>
      <c r="C770" s="28"/>
      <c r="D770" s="28"/>
      <c r="E770" s="28"/>
      <c r="F770" s="28"/>
      <c r="G770" s="28"/>
      <c r="H770" s="28"/>
      <c r="S770" s="28"/>
      <c r="T770" s="28"/>
      <c r="U770" s="147"/>
      <c r="V770" s="147"/>
      <c r="W770" s="147"/>
      <c r="X770" s="147"/>
      <c r="Y770" s="147"/>
      <c r="Z770" s="147"/>
      <c r="AA770" s="134"/>
      <c r="AB770" s="148"/>
      <c r="AC770" s="28"/>
      <c r="AD770" s="148"/>
      <c r="AE770" s="148"/>
      <c r="AF770" s="148"/>
      <c r="AG770" s="148"/>
      <c r="AH770" s="28"/>
      <c r="AI770" s="28"/>
      <c r="AJ770" s="28"/>
      <c r="AK770" s="28"/>
      <c r="AL770" s="28"/>
      <c r="AM770" s="28"/>
      <c r="AN770" s="28"/>
      <c r="AO770" s="28"/>
      <c r="AP770" s="28"/>
      <c r="AQ770" s="28"/>
      <c r="AR770" s="28"/>
      <c r="AS770" s="28"/>
      <c r="AT770" s="28"/>
      <c r="AU770" s="28"/>
    </row>
    <row r="771">
      <c r="B771" s="28"/>
      <c r="C771" s="28"/>
      <c r="D771" s="28"/>
      <c r="E771" s="28"/>
      <c r="F771" s="28"/>
      <c r="G771" s="28"/>
      <c r="H771" s="28"/>
      <c r="S771" s="28"/>
      <c r="T771" s="28"/>
      <c r="U771" s="147"/>
      <c r="V771" s="147"/>
      <c r="W771" s="147"/>
      <c r="X771" s="147"/>
      <c r="Y771" s="147"/>
      <c r="Z771" s="147"/>
      <c r="AA771" s="134"/>
      <c r="AB771" s="148"/>
      <c r="AC771" s="28"/>
      <c r="AD771" s="148"/>
      <c r="AE771" s="148"/>
      <c r="AF771" s="148"/>
      <c r="AG771" s="148"/>
      <c r="AH771" s="28"/>
      <c r="AI771" s="28"/>
      <c r="AJ771" s="28"/>
      <c r="AK771" s="28"/>
      <c r="AL771" s="28"/>
      <c r="AM771" s="28"/>
      <c r="AN771" s="28"/>
      <c r="AO771" s="28"/>
      <c r="AP771" s="28"/>
      <c r="AQ771" s="28"/>
      <c r="AR771" s="28"/>
      <c r="AS771" s="28"/>
      <c r="AT771" s="28"/>
      <c r="AU771" s="28"/>
    </row>
    <row r="772">
      <c r="B772" s="28"/>
      <c r="C772" s="28"/>
      <c r="D772" s="28"/>
      <c r="E772" s="28"/>
      <c r="F772" s="28"/>
      <c r="G772" s="28"/>
      <c r="H772" s="28"/>
      <c r="S772" s="28"/>
      <c r="T772" s="28"/>
      <c r="U772" s="147"/>
      <c r="V772" s="147"/>
      <c r="W772" s="147"/>
      <c r="X772" s="147"/>
      <c r="Y772" s="147"/>
      <c r="Z772" s="147"/>
      <c r="AA772" s="134"/>
      <c r="AB772" s="148"/>
      <c r="AC772" s="28"/>
      <c r="AD772" s="148"/>
      <c r="AE772" s="148"/>
      <c r="AF772" s="148"/>
      <c r="AG772" s="148"/>
      <c r="AH772" s="28"/>
      <c r="AI772" s="28"/>
      <c r="AJ772" s="28"/>
      <c r="AK772" s="28"/>
      <c r="AL772" s="28"/>
      <c r="AM772" s="28"/>
      <c r="AN772" s="28"/>
      <c r="AO772" s="28"/>
      <c r="AP772" s="28"/>
      <c r="AQ772" s="28"/>
      <c r="AR772" s="28"/>
      <c r="AS772" s="28"/>
      <c r="AT772" s="28"/>
      <c r="AU772" s="28"/>
    </row>
    <row r="773">
      <c r="B773" s="28"/>
      <c r="C773" s="28"/>
      <c r="D773" s="28"/>
      <c r="E773" s="28"/>
      <c r="F773" s="28"/>
      <c r="G773" s="28"/>
      <c r="H773" s="28"/>
      <c r="S773" s="28"/>
      <c r="T773" s="28"/>
      <c r="U773" s="147"/>
      <c r="V773" s="147"/>
      <c r="W773" s="147"/>
      <c r="X773" s="147"/>
      <c r="Y773" s="147"/>
      <c r="Z773" s="147"/>
      <c r="AA773" s="134"/>
      <c r="AB773" s="148"/>
      <c r="AC773" s="28"/>
      <c r="AD773" s="148"/>
      <c r="AE773" s="148"/>
      <c r="AF773" s="148"/>
      <c r="AG773" s="148"/>
      <c r="AH773" s="28"/>
      <c r="AI773" s="28"/>
      <c r="AJ773" s="28"/>
      <c r="AK773" s="28"/>
      <c r="AL773" s="28"/>
      <c r="AM773" s="28"/>
      <c r="AN773" s="28"/>
      <c r="AO773" s="28"/>
      <c r="AP773" s="28"/>
      <c r="AQ773" s="28"/>
      <c r="AR773" s="28"/>
      <c r="AS773" s="28"/>
      <c r="AT773" s="28"/>
      <c r="AU773" s="28"/>
    </row>
    <row r="774">
      <c r="B774" s="28"/>
      <c r="C774" s="28"/>
      <c r="D774" s="28"/>
      <c r="E774" s="28"/>
      <c r="F774" s="28"/>
      <c r="G774" s="28"/>
      <c r="H774" s="28"/>
      <c r="S774" s="28"/>
      <c r="T774" s="28"/>
      <c r="U774" s="147"/>
      <c r="V774" s="147"/>
      <c r="W774" s="147"/>
      <c r="X774" s="147"/>
      <c r="Y774" s="147"/>
      <c r="Z774" s="147"/>
      <c r="AA774" s="134"/>
      <c r="AB774" s="148"/>
      <c r="AC774" s="28"/>
      <c r="AD774" s="148"/>
      <c r="AE774" s="148"/>
      <c r="AF774" s="148"/>
      <c r="AG774" s="148"/>
      <c r="AH774" s="28"/>
      <c r="AI774" s="28"/>
      <c r="AJ774" s="28"/>
      <c r="AK774" s="28"/>
      <c r="AL774" s="28"/>
      <c r="AM774" s="28"/>
      <c r="AN774" s="28"/>
      <c r="AO774" s="28"/>
      <c r="AP774" s="28"/>
      <c r="AQ774" s="28"/>
      <c r="AR774" s="28"/>
      <c r="AS774" s="28"/>
      <c r="AT774" s="28"/>
      <c r="AU774" s="28"/>
    </row>
    <row r="775">
      <c r="B775" s="28"/>
      <c r="C775" s="28"/>
      <c r="D775" s="28"/>
      <c r="E775" s="28"/>
      <c r="F775" s="28"/>
      <c r="G775" s="28"/>
      <c r="H775" s="28"/>
      <c r="S775" s="28"/>
      <c r="T775" s="28"/>
      <c r="U775" s="147"/>
      <c r="V775" s="147"/>
      <c r="W775" s="147"/>
      <c r="X775" s="147"/>
      <c r="Y775" s="147"/>
      <c r="Z775" s="147"/>
      <c r="AA775" s="134"/>
      <c r="AB775" s="148"/>
      <c r="AC775" s="28"/>
      <c r="AD775" s="148"/>
      <c r="AE775" s="148"/>
      <c r="AF775" s="148"/>
      <c r="AG775" s="148"/>
      <c r="AH775" s="28"/>
      <c r="AI775" s="28"/>
      <c r="AJ775" s="28"/>
      <c r="AK775" s="28"/>
      <c r="AL775" s="28"/>
      <c r="AM775" s="28"/>
      <c r="AN775" s="28"/>
      <c r="AO775" s="28"/>
      <c r="AP775" s="28"/>
      <c r="AQ775" s="28"/>
      <c r="AR775" s="28"/>
      <c r="AS775" s="28"/>
      <c r="AT775" s="28"/>
      <c r="AU775" s="28"/>
    </row>
    <row r="776">
      <c r="B776" s="28"/>
      <c r="C776" s="28"/>
      <c r="D776" s="28"/>
      <c r="E776" s="28"/>
      <c r="F776" s="28"/>
      <c r="G776" s="28"/>
      <c r="H776" s="28"/>
      <c r="S776" s="28"/>
      <c r="T776" s="28"/>
      <c r="U776" s="147"/>
      <c r="V776" s="147"/>
      <c r="W776" s="147"/>
      <c r="X776" s="147"/>
      <c r="Y776" s="147"/>
      <c r="Z776" s="147"/>
      <c r="AA776" s="134"/>
      <c r="AB776" s="148"/>
      <c r="AC776" s="28"/>
      <c r="AD776" s="148"/>
      <c r="AE776" s="148"/>
      <c r="AF776" s="148"/>
      <c r="AG776" s="148"/>
      <c r="AH776" s="28"/>
      <c r="AI776" s="28"/>
      <c r="AJ776" s="28"/>
      <c r="AK776" s="28"/>
      <c r="AL776" s="28"/>
      <c r="AM776" s="28"/>
      <c r="AN776" s="28"/>
      <c r="AO776" s="28"/>
      <c r="AP776" s="28"/>
      <c r="AQ776" s="28"/>
      <c r="AR776" s="28"/>
      <c r="AS776" s="28"/>
      <c r="AT776" s="28"/>
      <c r="AU776" s="28"/>
    </row>
    <row r="777">
      <c r="B777" s="28"/>
      <c r="C777" s="28"/>
      <c r="D777" s="28"/>
      <c r="E777" s="28"/>
      <c r="F777" s="28"/>
      <c r="G777" s="28"/>
      <c r="H777" s="28"/>
      <c r="S777" s="28"/>
      <c r="T777" s="28"/>
      <c r="U777" s="147"/>
      <c r="V777" s="147"/>
      <c r="W777" s="147"/>
      <c r="X777" s="147"/>
      <c r="Y777" s="147"/>
      <c r="Z777" s="147"/>
      <c r="AA777" s="134"/>
      <c r="AB777" s="148"/>
      <c r="AC777" s="28"/>
      <c r="AD777" s="148"/>
      <c r="AE777" s="148"/>
      <c r="AF777" s="148"/>
      <c r="AG777" s="148"/>
      <c r="AH777" s="28"/>
      <c r="AI777" s="28"/>
      <c r="AJ777" s="28"/>
      <c r="AK777" s="28"/>
      <c r="AL777" s="28"/>
      <c r="AM777" s="28"/>
      <c r="AN777" s="28"/>
      <c r="AO777" s="28"/>
      <c r="AP777" s="28"/>
      <c r="AQ777" s="28"/>
      <c r="AR777" s="28"/>
      <c r="AS777" s="28"/>
      <c r="AT777" s="28"/>
      <c r="AU777" s="28"/>
    </row>
    <row r="778">
      <c r="B778" s="28"/>
      <c r="C778" s="28"/>
      <c r="D778" s="28"/>
      <c r="E778" s="28"/>
      <c r="F778" s="28"/>
      <c r="G778" s="28"/>
      <c r="H778" s="28"/>
      <c r="S778" s="28"/>
      <c r="T778" s="28"/>
      <c r="U778" s="147"/>
      <c r="V778" s="147"/>
      <c r="W778" s="147"/>
      <c r="X778" s="147"/>
      <c r="Y778" s="147"/>
      <c r="Z778" s="147"/>
      <c r="AA778" s="134"/>
      <c r="AB778" s="148"/>
      <c r="AC778" s="28"/>
      <c r="AD778" s="148"/>
      <c r="AE778" s="148"/>
      <c r="AF778" s="148"/>
      <c r="AG778" s="148"/>
      <c r="AH778" s="28"/>
      <c r="AI778" s="28"/>
      <c r="AJ778" s="28"/>
      <c r="AK778" s="28"/>
      <c r="AL778" s="28"/>
      <c r="AM778" s="28"/>
      <c r="AN778" s="28"/>
      <c r="AO778" s="28"/>
      <c r="AP778" s="28"/>
      <c r="AQ778" s="28"/>
      <c r="AR778" s="28"/>
      <c r="AS778" s="28"/>
      <c r="AT778" s="28"/>
      <c r="AU778" s="28"/>
    </row>
    <row r="779">
      <c r="B779" s="28"/>
      <c r="C779" s="28"/>
      <c r="D779" s="28"/>
      <c r="E779" s="28"/>
      <c r="F779" s="28"/>
      <c r="G779" s="28"/>
      <c r="H779" s="28"/>
      <c r="S779" s="28"/>
      <c r="T779" s="28"/>
      <c r="U779" s="147"/>
      <c r="V779" s="147"/>
      <c r="W779" s="147"/>
      <c r="X779" s="147"/>
      <c r="Y779" s="147"/>
      <c r="Z779" s="147"/>
      <c r="AA779" s="134"/>
      <c r="AB779" s="148"/>
      <c r="AC779" s="28"/>
      <c r="AD779" s="148"/>
      <c r="AE779" s="148"/>
      <c r="AF779" s="148"/>
      <c r="AG779" s="148"/>
      <c r="AH779" s="28"/>
      <c r="AI779" s="28"/>
      <c r="AJ779" s="28"/>
      <c r="AK779" s="28"/>
      <c r="AL779" s="28"/>
      <c r="AM779" s="28"/>
      <c r="AN779" s="28"/>
      <c r="AO779" s="28"/>
      <c r="AP779" s="28"/>
      <c r="AQ779" s="28"/>
      <c r="AR779" s="28"/>
      <c r="AS779" s="28"/>
      <c r="AT779" s="28"/>
      <c r="AU779" s="28"/>
    </row>
    <row r="780">
      <c r="B780" s="28"/>
      <c r="C780" s="28"/>
      <c r="D780" s="28"/>
      <c r="E780" s="28"/>
      <c r="F780" s="28"/>
      <c r="G780" s="28"/>
      <c r="H780" s="28"/>
      <c r="S780" s="28"/>
      <c r="T780" s="28"/>
      <c r="U780" s="147"/>
      <c r="V780" s="147"/>
      <c r="W780" s="147"/>
      <c r="X780" s="147"/>
      <c r="Y780" s="147"/>
      <c r="Z780" s="147"/>
      <c r="AA780" s="134"/>
      <c r="AB780" s="148"/>
      <c r="AC780" s="28"/>
      <c r="AD780" s="148"/>
      <c r="AE780" s="148"/>
      <c r="AF780" s="148"/>
      <c r="AG780" s="148"/>
      <c r="AH780" s="28"/>
      <c r="AI780" s="28"/>
      <c r="AJ780" s="28"/>
      <c r="AK780" s="28"/>
      <c r="AL780" s="28"/>
      <c r="AM780" s="28"/>
      <c r="AN780" s="28"/>
      <c r="AO780" s="28"/>
      <c r="AP780" s="28"/>
      <c r="AQ780" s="28"/>
      <c r="AR780" s="28"/>
      <c r="AS780" s="28"/>
      <c r="AT780" s="28"/>
      <c r="AU780" s="28"/>
    </row>
    <row r="781">
      <c r="B781" s="28"/>
      <c r="C781" s="28"/>
      <c r="D781" s="28"/>
      <c r="E781" s="28"/>
      <c r="F781" s="28"/>
      <c r="G781" s="28"/>
      <c r="H781" s="28"/>
      <c r="S781" s="28"/>
      <c r="T781" s="28"/>
      <c r="U781" s="147"/>
      <c r="V781" s="147"/>
      <c r="W781" s="147"/>
      <c r="X781" s="147"/>
      <c r="Y781" s="147"/>
      <c r="Z781" s="147"/>
      <c r="AA781" s="134"/>
      <c r="AB781" s="148"/>
      <c r="AC781" s="28"/>
      <c r="AD781" s="148"/>
      <c r="AE781" s="148"/>
      <c r="AF781" s="148"/>
      <c r="AG781" s="148"/>
      <c r="AH781" s="28"/>
      <c r="AI781" s="28"/>
      <c r="AJ781" s="28"/>
      <c r="AK781" s="28"/>
      <c r="AL781" s="28"/>
      <c r="AM781" s="28"/>
      <c r="AN781" s="28"/>
      <c r="AO781" s="28"/>
      <c r="AP781" s="28"/>
      <c r="AQ781" s="28"/>
      <c r="AR781" s="28"/>
      <c r="AS781" s="28"/>
      <c r="AT781" s="28"/>
      <c r="AU781" s="28"/>
    </row>
    <row r="782">
      <c r="B782" s="28"/>
      <c r="C782" s="28"/>
      <c r="D782" s="28"/>
      <c r="E782" s="28"/>
      <c r="F782" s="28"/>
      <c r="G782" s="28"/>
      <c r="H782" s="28"/>
      <c r="S782" s="28"/>
      <c r="T782" s="28"/>
      <c r="U782" s="147"/>
      <c r="V782" s="147"/>
      <c r="W782" s="147"/>
      <c r="X782" s="147"/>
      <c r="Y782" s="147"/>
      <c r="Z782" s="147"/>
      <c r="AA782" s="134"/>
      <c r="AB782" s="148"/>
      <c r="AC782" s="28"/>
      <c r="AD782" s="148"/>
      <c r="AE782" s="148"/>
      <c r="AF782" s="148"/>
      <c r="AG782" s="148"/>
      <c r="AH782" s="28"/>
      <c r="AI782" s="28"/>
      <c r="AJ782" s="28"/>
      <c r="AK782" s="28"/>
      <c r="AL782" s="28"/>
      <c r="AM782" s="28"/>
      <c r="AN782" s="28"/>
      <c r="AO782" s="28"/>
      <c r="AP782" s="28"/>
      <c r="AQ782" s="28"/>
      <c r="AR782" s="28"/>
      <c r="AS782" s="28"/>
      <c r="AT782" s="28"/>
      <c r="AU782" s="28"/>
    </row>
    <row r="783">
      <c r="B783" s="28"/>
      <c r="C783" s="28"/>
      <c r="D783" s="28"/>
      <c r="E783" s="28"/>
      <c r="F783" s="28"/>
      <c r="G783" s="28"/>
      <c r="H783" s="28"/>
      <c r="S783" s="28"/>
      <c r="T783" s="28"/>
      <c r="U783" s="147"/>
      <c r="V783" s="147"/>
      <c r="W783" s="147"/>
      <c r="X783" s="147"/>
      <c r="Y783" s="147"/>
      <c r="Z783" s="147"/>
      <c r="AA783" s="134"/>
      <c r="AB783" s="148"/>
      <c r="AC783" s="28"/>
      <c r="AD783" s="148"/>
      <c r="AE783" s="148"/>
      <c r="AF783" s="148"/>
      <c r="AG783" s="148"/>
      <c r="AH783" s="28"/>
      <c r="AI783" s="28"/>
      <c r="AJ783" s="28"/>
      <c r="AK783" s="28"/>
      <c r="AL783" s="28"/>
      <c r="AM783" s="28"/>
      <c r="AN783" s="28"/>
      <c r="AO783" s="28"/>
      <c r="AP783" s="28"/>
      <c r="AQ783" s="28"/>
      <c r="AR783" s="28"/>
      <c r="AS783" s="28"/>
      <c r="AT783" s="28"/>
      <c r="AU783" s="28"/>
    </row>
    <row r="784">
      <c r="B784" s="28"/>
      <c r="C784" s="28"/>
      <c r="D784" s="28"/>
      <c r="E784" s="28"/>
      <c r="F784" s="28"/>
      <c r="G784" s="28"/>
      <c r="H784" s="28"/>
      <c r="S784" s="28"/>
      <c r="T784" s="28"/>
      <c r="U784" s="147"/>
      <c r="V784" s="147"/>
      <c r="W784" s="147"/>
      <c r="X784" s="147"/>
      <c r="Y784" s="147"/>
      <c r="Z784" s="147"/>
      <c r="AA784" s="134"/>
      <c r="AB784" s="148"/>
      <c r="AC784" s="28"/>
      <c r="AD784" s="148"/>
      <c r="AE784" s="148"/>
      <c r="AF784" s="148"/>
      <c r="AG784" s="148"/>
      <c r="AH784" s="28"/>
      <c r="AI784" s="28"/>
      <c r="AJ784" s="28"/>
      <c r="AK784" s="28"/>
      <c r="AL784" s="28"/>
      <c r="AM784" s="28"/>
      <c r="AN784" s="28"/>
      <c r="AO784" s="28"/>
      <c r="AP784" s="28"/>
      <c r="AQ784" s="28"/>
      <c r="AR784" s="28"/>
      <c r="AS784" s="28"/>
      <c r="AT784" s="28"/>
      <c r="AU784" s="28"/>
    </row>
    <row r="785">
      <c r="B785" s="28"/>
      <c r="C785" s="28"/>
      <c r="D785" s="28"/>
      <c r="E785" s="28"/>
      <c r="F785" s="28"/>
      <c r="G785" s="28"/>
      <c r="H785" s="28"/>
      <c r="S785" s="28"/>
      <c r="T785" s="28"/>
      <c r="U785" s="147"/>
      <c r="V785" s="147"/>
      <c r="W785" s="147"/>
      <c r="X785" s="147"/>
      <c r="Y785" s="147"/>
      <c r="Z785" s="147"/>
      <c r="AA785" s="134"/>
      <c r="AB785" s="148"/>
      <c r="AC785" s="28"/>
      <c r="AD785" s="148"/>
      <c r="AE785" s="148"/>
      <c r="AF785" s="148"/>
      <c r="AG785" s="148"/>
      <c r="AH785" s="28"/>
      <c r="AI785" s="28"/>
      <c r="AJ785" s="28"/>
      <c r="AK785" s="28"/>
      <c r="AL785" s="28"/>
      <c r="AM785" s="28"/>
      <c r="AN785" s="28"/>
      <c r="AO785" s="28"/>
      <c r="AP785" s="28"/>
      <c r="AQ785" s="28"/>
      <c r="AR785" s="28"/>
      <c r="AS785" s="28"/>
      <c r="AT785" s="28"/>
      <c r="AU785" s="28"/>
    </row>
    <row r="786">
      <c r="B786" s="28"/>
      <c r="C786" s="28"/>
      <c r="D786" s="28"/>
      <c r="E786" s="28"/>
      <c r="F786" s="28"/>
      <c r="G786" s="28"/>
      <c r="H786" s="28"/>
      <c r="S786" s="28"/>
      <c r="T786" s="28"/>
      <c r="U786" s="147"/>
      <c r="V786" s="147"/>
      <c r="W786" s="147"/>
      <c r="X786" s="147"/>
      <c r="Y786" s="147"/>
      <c r="Z786" s="147"/>
      <c r="AA786" s="134"/>
      <c r="AB786" s="148"/>
      <c r="AC786" s="28"/>
      <c r="AD786" s="148"/>
      <c r="AE786" s="148"/>
      <c r="AF786" s="148"/>
      <c r="AG786" s="148"/>
      <c r="AH786" s="28"/>
      <c r="AI786" s="28"/>
      <c r="AJ786" s="28"/>
      <c r="AK786" s="28"/>
      <c r="AL786" s="28"/>
      <c r="AM786" s="28"/>
      <c r="AN786" s="28"/>
      <c r="AO786" s="28"/>
      <c r="AP786" s="28"/>
      <c r="AQ786" s="28"/>
      <c r="AR786" s="28"/>
      <c r="AS786" s="28"/>
      <c r="AT786" s="28"/>
      <c r="AU786" s="28"/>
    </row>
    <row r="787">
      <c r="B787" s="28"/>
      <c r="C787" s="28"/>
      <c r="D787" s="28"/>
      <c r="E787" s="28"/>
      <c r="F787" s="28"/>
      <c r="G787" s="28"/>
      <c r="H787" s="28"/>
      <c r="S787" s="28"/>
      <c r="T787" s="28"/>
      <c r="U787" s="147"/>
      <c r="V787" s="147"/>
      <c r="W787" s="147"/>
      <c r="X787" s="147"/>
      <c r="Y787" s="147"/>
      <c r="Z787" s="147"/>
      <c r="AA787" s="134"/>
      <c r="AB787" s="148"/>
      <c r="AC787" s="28"/>
      <c r="AD787" s="148"/>
      <c r="AE787" s="148"/>
      <c r="AF787" s="148"/>
      <c r="AG787" s="148"/>
      <c r="AH787" s="28"/>
      <c r="AI787" s="28"/>
      <c r="AJ787" s="28"/>
      <c r="AK787" s="28"/>
      <c r="AL787" s="28"/>
      <c r="AM787" s="28"/>
      <c r="AN787" s="28"/>
      <c r="AO787" s="28"/>
      <c r="AP787" s="28"/>
      <c r="AQ787" s="28"/>
      <c r="AR787" s="28"/>
      <c r="AS787" s="28"/>
      <c r="AT787" s="28"/>
      <c r="AU787" s="28"/>
    </row>
    <row r="788">
      <c r="B788" s="28"/>
      <c r="C788" s="28"/>
      <c r="D788" s="28"/>
      <c r="E788" s="28"/>
      <c r="F788" s="28"/>
      <c r="G788" s="28"/>
      <c r="H788" s="28"/>
      <c r="S788" s="28"/>
      <c r="T788" s="28"/>
      <c r="U788" s="147"/>
      <c r="V788" s="147"/>
      <c r="W788" s="147"/>
      <c r="X788" s="147"/>
      <c r="Y788" s="147"/>
      <c r="Z788" s="147"/>
      <c r="AA788" s="134"/>
      <c r="AB788" s="148"/>
      <c r="AC788" s="28"/>
      <c r="AD788" s="148"/>
      <c r="AE788" s="148"/>
      <c r="AF788" s="148"/>
      <c r="AG788" s="148"/>
      <c r="AH788" s="28"/>
      <c r="AI788" s="28"/>
      <c r="AJ788" s="28"/>
      <c r="AK788" s="28"/>
      <c r="AL788" s="28"/>
      <c r="AM788" s="28"/>
      <c r="AN788" s="28"/>
      <c r="AO788" s="28"/>
      <c r="AP788" s="28"/>
      <c r="AQ788" s="28"/>
      <c r="AR788" s="28"/>
      <c r="AS788" s="28"/>
      <c r="AT788" s="28"/>
      <c r="AU788" s="28"/>
    </row>
    <row r="789">
      <c r="B789" s="28"/>
      <c r="C789" s="28"/>
      <c r="D789" s="28"/>
      <c r="E789" s="28"/>
      <c r="F789" s="28"/>
      <c r="G789" s="28"/>
      <c r="H789" s="28"/>
      <c r="S789" s="28"/>
      <c r="T789" s="28"/>
      <c r="U789" s="147"/>
      <c r="V789" s="147"/>
      <c r="W789" s="147"/>
      <c r="X789" s="147"/>
      <c r="Y789" s="147"/>
      <c r="Z789" s="147"/>
      <c r="AA789" s="134"/>
      <c r="AB789" s="148"/>
      <c r="AC789" s="28"/>
      <c r="AD789" s="148"/>
      <c r="AE789" s="148"/>
      <c r="AF789" s="148"/>
      <c r="AG789" s="148"/>
      <c r="AH789" s="28"/>
      <c r="AI789" s="28"/>
      <c r="AJ789" s="28"/>
      <c r="AK789" s="28"/>
      <c r="AL789" s="28"/>
      <c r="AM789" s="28"/>
      <c r="AN789" s="28"/>
      <c r="AO789" s="28"/>
      <c r="AP789" s="28"/>
      <c r="AQ789" s="28"/>
      <c r="AR789" s="28"/>
      <c r="AS789" s="28"/>
      <c r="AT789" s="28"/>
      <c r="AU789" s="28"/>
    </row>
    <row r="790">
      <c r="B790" s="28"/>
      <c r="C790" s="28"/>
      <c r="D790" s="28"/>
      <c r="E790" s="28"/>
      <c r="F790" s="28"/>
      <c r="G790" s="28"/>
      <c r="H790" s="28"/>
      <c r="S790" s="28"/>
      <c r="T790" s="28"/>
      <c r="U790" s="147"/>
      <c r="V790" s="147"/>
      <c r="W790" s="147"/>
      <c r="X790" s="147"/>
      <c r="Y790" s="147"/>
      <c r="Z790" s="147"/>
      <c r="AA790" s="134"/>
      <c r="AB790" s="148"/>
      <c r="AC790" s="28"/>
      <c r="AD790" s="148"/>
      <c r="AE790" s="148"/>
      <c r="AF790" s="148"/>
      <c r="AG790" s="148"/>
      <c r="AH790" s="28"/>
      <c r="AI790" s="28"/>
      <c r="AJ790" s="28"/>
      <c r="AK790" s="28"/>
      <c r="AL790" s="28"/>
      <c r="AM790" s="28"/>
      <c r="AN790" s="28"/>
      <c r="AO790" s="28"/>
      <c r="AP790" s="28"/>
      <c r="AQ790" s="28"/>
      <c r="AR790" s="28"/>
      <c r="AS790" s="28"/>
      <c r="AT790" s="28"/>
      <c r="AU790" s="28"/>
    </row>
    <row r="791">
      <c r="B791" s="28"/>
      <c r="C791" s="28"/>
      <c r="D791" s="28"/>
      <c r="E791" s="28"/>
      <c r="F791" s="28"/>
      <c r="G791" s="28"/>
      <c r="H791" s="28"/>
      <c r="S791" s="28"/>
      <c r="T791" s="28"/>
      <c r="U791" s="147"/>
      <c r="V791" s="147"/>
      <c r="W791" s="147"/>
      <c r="X791" s="147"/>
      <c r="Y791" s="147"/>
      <c r="Z791" s="147"/>
      <c r="AA791" s="134"/>
      <c r="AB791" s="148"/>
      <c r="AC791" s="28"/>
      <c r="AD791" s="148"/>
      <c r="AE791" s="148"/>
      <c r="AF791" s="148"/>
      <c r="AG791" s="148"/>
      <c r="AH791" s="28"/>
      <c r="AI791" s="28"/>
      <c r="AJ791" s="28"/>
      <c r="AK791" s="28"/>
      <c r="AL791" s="28"/>
      <c r="AM791" s="28"/>
      <c r="AN791" s="28"/>
      <c r="AO791" s="28"/>
      <c r="AP791" s="28"/>
      <c r="AQ791" s="28"/>
      <c r="AR791" s="28"/>
      <c r="AS791" s="28"/>
      <c r="AT791" s="28"/>
      <c r="AU791" s="28"/>
    </row>
    <row r="792">
      <c r="B792" s="28"/>
      <c r="C792" s="28"/>
      <c r="D792" s="28"/>
      <c r="E792" s="28"/>
      <c r="F792" s="28"/>
      <c r="G792" s="28"/>
      <c r="H792" s="28"/>
      <c r="S792" s="28"/>
      <c r="T792" s="28"/>
      <c r="U792" s="147"/>
      <c r="V792" s="147"/>
      <c r="W792" s="147"/>
      <c r="X792" s="147"/>
      <c r="Y792" s="147"/>
      <c r="Z792" s="147"/>
      <c r="AA792" s="134"/>
      <c r="AB792" s="148"/>
      <c r="AC792" s="28"/>
      <c r="AD792" s="148"/>
      <c r="AE792" s="148"/>
      <c r="AF792" s="148"/>
      <c r="AG792" s="148"/>
      <c r="AH792" s="28"/>
      <c r="AI792" s="28"/>
      <c r="AJ792" s="28"/>
      <c r="AK792" s="28"/>
      <c r="AL792" s="28"/>
      <c r="AM792" s="28"/>
      <c r="AN792" s="28"/>
      <c r="AO792" s="28"/>
      <c r="AP792" s="28"/>
      <c r="AQ792" s="28"/>
      <c r="AR792" s="28"/>
      <c r="AS792" s="28"/>
      <c r="AT792" s="28"/>
      <c r="AU792" s="28"/>
    </row>
    <row r="793">
      <c r="B793" s="28"/>
      <c r="C793" s="28"/>
      <c r="D793" s="28"/>
      <c r="E793" s="28"/>
      <c r="F793" s="28"/>
      <c r="G793" s="28"/>
      <c r="H793" s="28"/>
      <c r="S793" s="28"/>
      <c r="T793" s="28"/>
      <c r="U793" s="147"/>
      <c r="V793" s="147"/>
      <c r="W793" s="147"/>
      <c r="X793" s="147"/>
      <c r="Y793" s="147"/>
      <c r="Z793" s="147"/>
      <c r="AA793" s="134"/>
      <c r="AB793" s="148"/>
      <c r="AC793" s="28"/>
      <c r="AD793" s="148"/>
      <c r="AE793" s="148"/>
      <c r="AF793" s="148"/>
      <c r="AG793" s="148"/>
      <c r="AH793" s="28"/>
      <c r="AI793" s="28"/>
      <c r="AJ793" s="28"/>
      <c r="AK793" s="28"/>
      <c r="AL793" s="28"/>
      <c r="AM793" s="28"/>
      <c r="AN793" s="28"/>
      <c r="AO793" s="28"/>
      <c r="AP793" s="28"/>
      <c r="AQ793" s="28"/>
      <c r="AR793" s="28"/>
      <c r="AS793" s="28"/>
      <c r="AT793" s="28"/>
      <c r="AU793" s="28"/>
    </row>
    <row r="794">
      <c r="B794" s="28"/>
      <c r="C794" s="28"/>
      <c r="D794" s="28"/>
      <c r="E794" s="28"/>
      <c r="F794" s="28"/>
      <c r="G794" s="28"/>
      <c r="H794" s="28"/>
      <c r="S794" s="28"/>
      <c r="T794" s="28"/>
      <c r="U794" s="147"/>
      <c r="V794" s="147"/>
      <c r="W794" s="147"/>
      <c r="X794" s="147"/>
      <c r="Y794" s="147"/>
      <c r="Z794" s="147"/>
      <c r="AA794" s="134"/>
      <c r="AB794" s="148"/>
      <c r="AC794" s="28"/>
      <c r="AD794" s="148"/>
      <c r="AE794" s="148"/>
      <c r="AF794" s="148"/>
      <c r="AG794" s="148"/>
      <c r="AH794" s="28"/>
      <c r="AI794" s="28"/>
      <c r="AJ794" s="28"/>
      <c r="AK794" s="28"/>
      <c r="AL794" s="28"/>
      <c r="AM794" s="28"/>
      <c r="AN794" s="28"/>
      <c r="AO794" s="28"/>
      <c r="AP794" s="28"/>
      <c r="AQ794" s="28"/>
      <c r="AR794" s="28"/>
      <c r="AS794" s="28"/>
      <c r="AT794" s="28"/>
      <c r="AU794" s="28"/>
    </row>
    <row r="795">
      <c r="B795" s="28"/>
      <c r="C795" s="28"/>
      <c r="D795" s="28"/>
      <c r="E795" s="28"/>
      <c r="F795" s="28"/>
      <c r="G795" s="28"/>
      <c r="H795" s="28"/>
      <c r="S795" s="28"/>
      <c r="T795" s="28"/>
      <c r="U795" s="147"/>
      <c r="V795" s="147"/>
      <c r="W795" s="147"/>
      <c r="X795" s="147"/>
      <c r="Y795" s="147"/>
      <c r="Z795" s="147"/>
      <c r="AA795" s="134"/>
      <c r="AB795" s="148"/>
      <c r="AC795" s="28"/>
      <c r="AD795" s="148"/>
      <c r="AE795" s="148"/>
      <c r="AF795" s="148"/>
      <c r="AG795" s="148"/>
      <c r="AH795" s="28"/>
      <c r="AI795" s="28"/>
      <c r="AJ795" s="28"/>
      <c r="AK795" s="28"/>
      <c r="AL795" s="28"/>
      <c r="AM795" s="28"/>
      <c r="AN795" s="28"/>
      <c r="AO795" s="28"/>
      <c r="AP795" s="28"/>
      <c r="AQ795" s="28"/>
      <c r="AR795" s="28"/>
      <c r="AS795" s="28"/>
      <c r="AT795" s="28"/>
      <c r="AU795" s="28"/>
    </row>
    <row r="796">
      <c r="B796" s="28"/>
      <c r="C796" s="28"/>
      <c r="D796" s="28"/>
      <c r="E796" s="28"/>
      <c r="F796" s="28"/>
      <c r="G796" s="28"/>
      <c r="H796" s="28"/>
      <c r="S796" s="28"/>
      <c r="T796" s="28"/>
      <c r="U796" s="147"/>
      <c r="V796" s="147"/>
      <c r="W796" s="147"/>
      <c r="X796" s="147"/>
      <c r="Y796" s="147"/>
      <c r="Z796" s="147"/>
      <c r="AA796" s="134"/>
      <c r="AB796" s="148"/>
      <c r="AC796" s="28"/>
      <c r="AD796" s="148"/>
      <c r="AE796" s="148"/>
      <c r="AF796" s="148"/>
      <c r="AG796" s="148"/>
      <c r="AH796" s="28"/>
      <c r="AI796" s="28"/>
      <c r="AJ796" s="28"/>
      <c r="AK796" s="28"/>
      <c r="AL796" s="28"/>
      <c r="AM796" s="28"/>
      <c r="AN796" s="28"/>
      <c r="AO796" s="28"/>
      <c r="AP796" s="28"/>
      <c r="AQ796" s="28"/>
      <c r="AR796" s="28"/>
      <c r="AS796" s="28"/>
      <c r="AT796" s="28"/>
      <c r="AU796" s="28"/>
    </row>
    <row r="797">
      <c r="B797" s="28"/>
      <c r="C797" s="28"/>
      <c r="D797" s="28"/>
      <c r="E797" s="28"/>
      <c r="F797" s="28"/>
      <c r="G797" s="28"/>
      <c r="H797" s="28"/>
      <c r="S797" s="28"/>
      <c r="T797" s="28"/>
      <c r="U797" s="147"/>
      <c r="V797" s="147"/>
      <c r="W797" s="147"/>
      <c r="X797" s="147"/>
      <c r="Y797" s="147"/>
      <c r="Z797" s="147"/>
      <c r="AA797" s="134"/>
      <c r="AB797" s="148"/>
      <c r="AC797" s="28"/>
      <c r="AD797" s="148"/>
      <c r="AE797" s="148"/>
      <c r="AF797" s="148"/>
      <c r="AG797" s="148"/>
      <c r="AH797" s="28"/>
      <c r="AI797" s="28"/>
      <c r="AJ797" s="28"/>
      <c r="AK797" s="28"/>
      <c r="AL797" s="28"/>
      <c r="AM797" s="28"/>
      <c r="AN797" s="28"/>
      <c r="AO797" s="28"/>
      <c r="AP797" s="28"/>
      <c r="AQ797" s="28"/>
      <c r="AR797" s="28"/>
      <c r="AS797" s="28"/>
      <c r="AT797" s="28"/>
      <c r="AU797" s="28"/>
    </row>
    <row r="798">
      <c r="B798" s="28"/>
      <c r="C798" s="28"/>
      <c r="D798" s="28"/>
      <c r="E798" s="28"/>
      <c r="F798" s="28"/>
      <c r="G798" s="28"/>
      <c r="H798" s="28"/>
      <c r="S798" s="28"/>
      <c r="T798" s="28"/>
      <c r="U798" s="147"/>
      <c r="V798" s="147"/>
      <c r="W798" s="147"/>
      <c r="X798" s="147"/>
      <c r="Y798" s="147"/>
      <c r="Z798" s="147"/>
      <c r="AA798" s="134"/>
      <c r="AB798" s="148"/>
      <c r="AC798" s="28"/>
      <c r="AD798" s="148"/>
      <c r="AE798" s="148"/>
      <c r="AF798" s="148"/>
      <c r="AG798" s="148"/>
      <c r="AH798" s="28"/>
      <c r="AI798" s="28"/>
      <c r="AJ798" s="28"/>
      <c r="AK798" s="28"/>
      <c r="AL798" s="28"/>
      <c r="AM798" s="28"/>
      <c r="AN798" s="28"/>
      <c r="AO798" s="28"/>
      <c r="AP798" s="28"/>
      <c r="AQ798" s="28"/>
      <c r="AR798" s="28"/>
      <c r="AS798" s="28"/>
      <c r="AT798" s="28"/>
      <c r="AU798" s="28"/>
    </row>
    <row r="799">
      <c r="B799" s="28"/>
      <c r="C799" s="28"/>
      <c r="D799" s="28"/>
      <c r="E799" s="28"/>
      <c r="F799" s="28"/>
      <c r="G799" s="28"/>
      <c r="H799" s="28"/>
      <c r="S799" s="28"/>
      <c r="T799" s="28"/>
      <c r="U799" s="147"/>
      <c r="V799" s="147"/>
      <c r="W799" s="147"/>
      <c r="X799" s="147"/>
      <c r="Y799" s="147"/>
      <c r="Z799" s="147"/>
      <c r="AA799" s="134"/>
      <c r="AB799" s="148"/>
      <c r="AC799" s="28"/>
      <c r="AD799" s="148"/>
      <c r="AE799" s="148"/>
      <c r="AF799" s="148"/>
      <c r="AG799" s="148"/>
      <c r="AH799" s="28"/>
      <c r="AI799" s="28"/>
      <c r="AJ799" s="28"/>
      <c r="AK799" s="28"/>
      <c r="AL799" s="28"/>
      <c r="AM799" s="28"/>
      <c r="AN799" s="28"/>
      <c r="AO799" s="28"/>
      <c r="AP799" s="28"/>
      <c r="AQ799" s="28"/>
      <c r="AR799" s="28"/>
      <c r="AS799" s="28"/>
      <c r="AT799" s="28"/>
      <c r="AU799" s="28"/>
    </row>
    <row r="800">
      <c r="B800" s="28"/>
      <c r="C800" s="28"/>
      <c r="D800" s="28"/>
      <c r="E800" s="28"/>
      <c r="F800" s="28"/>
      <c r="G800" s="28"/>
      <c r="H800" s="28"/>
      <c r="S800" s="28"/>
      <c r="T800" s="28"/>
      <c r="U800" s="147"/>
      <c r="V800" s="147"/>
      <c r="W800" s="147"/>
      <c r="X800" s="147"/>
      <c r="Y800" s="147"/>
      <c r="Z800" s="147"/>
      <c r="AA800" s="134"/>
      <c r="AB800" s="148"/>
      <c r="AC800" s="28"/>
      <c r="AD800" s="148"/>
      <c r="AE800" s="148"/>
      <c r="AF800" s="148"/>
      <c r="AG800" s="148"/>
      <c r="AH800" s="28"/>
      <c r="AI800" s="28"/>
      <c r="AJ800" s="28"/>
      <c r="AK800" s="28"/>
      <c r="AL800" s="28"/>
      <c r="AM800" s="28"/>
      <c r="AN800" s="28"/>
      <c r="AO800" s="28"/>
      <c r="AP800" s="28"/>
      <c r="AQ800" s="28"/>
      <c r="AR800" s="28"/>
      <c r="AS800" s="28"/>
      <c r="AT800" s="28"/>
      <c r="AU800" s="28"/>
    </row>
    <row r="801">
      <c r="B801" s="28"/>
      <c r="C801" s="28"/>
      <c r="D801" s="28"/>
      <c r="E801" s="28"/>
      <c r="F801" s="28"/>
      <c r="G801" s="28"/>
      <c r="H801" s="28"/>
      <c r="S801" s="28"/>
      <c r="T801" s="28"/>
      <c r="U801" s="147"/>
      <c r="V801" s="147"/>
      <c r="W801" s="147"/>
      <c r="X801" s="147"/>
      <c r="Y801" s="147"/>
      <c r="Z801" s="147"/>
      <c r="AA801" s="134"/>
      <c r="AB801" s="148"/>
      <c r="AC801" s="28"/>
      <c r="AD801" s="148"/>
      <c r="AE801" s="148"/>
      <c r="AF801" s="148"/>
      <c r="AG801" s="148"/>
      <c r="AH801" s="28"/>
      <c r="AI801" s="28"/>
      <c r="AJ801" s="28"/>
      <c r="AK801" s="28"/>
      <c r="AL801" s="28"/>
      <c r="AM801" s="28"/>
      <c r="AN801" s="28"/>
      <c r="AO801" s="28"/>
      <c r="AP801" s="28"/>
      <c r="AQ801" s="28"/>
      <c r="AR801" s="28"/>
      <c r="AS801" s="28"/>
      <c r="AT801" s="28"/>
      <c r="AU801" s="28"/>
    </row>
    <row r="802">
      <c r="B802" s="28"/>
      <c r="C802" s="28"/>
      <c r="D802" s="28"/>
      <c r="E802" s="28"/>
      <c r="F802" s="28"/>
      <c r="G802" s="28"/>
      <c r="H802" s="28"/>
      <c r="S802" s="28"/>
      <c r="T802" s="28"/>
      <c r="U802" s="147"/>
      <c r="V802" s="147"/>
      <c r="W802" s="147"/>
      <c r="X802" s="147"/>
      <c r="Y802" s="147"/>
      <c r="Z802" s="147"/>
      <c r="AA802" s="134"/>
      <c r="AB802" s="148"/>
      <c r="AC802" s="28"/>
      <c r="AD802" s="148"/>
      <c r="AE802" s="148"/>
      <c r="AF802" s="148"/>
      <c r="AG802" s="148"/>
      <c r="AH802" s="28"/>
      <c r="AI802" s="28"/>
      <c r="AJ802" s="28"/>
      <c r="AK802" s="28"/>
      <c r="AL802" s="28"/>
      <c r="AM802" s="28"/>
      <c r="AN802" s="28"/>
      <c r="AO802" s="28"/>
      <c r="AP802" s="28"/>
      <c r="AQ802" s="28"/>
      <c r="AR802" s="28"/>
      <c r="AS802" s="28"/>
      <c r="AT802" s="28"/>
      <c r="AU802" s="28"/>
    </row>
    <row r="803">
      <c r="B803" s="28"/>
      <c r="C803" s="28"/>
      <c r="D803" s="28"/>
      <c r="E803" s="28"/>
      <c r="F803" s="28"/>
      <c r="G803" s="28"/>
      <c r="H803" s="28"/>
      <c r="S803" s="28"/>
      <c r="T803" s="28"/>
      <c r="U803" s="147"/>
      <c r="V803" s="147"/>
      <c r="W803" s="147"/>
      <c r="X803" s="147"/>
      <c r="Y803" s="147"/>
      <c r="Z803" s="147"/>
      <c r="AA803" s="134"/>
      <c r="AB803" s="148"/>
      <c r="AC803" s="28"/>
      <c r="AD803" s="148"/>
      <c r="AE803" s="148"/>
      <c r="AF803" s="148"/>
      <c r="AG803" s="148"/>
      <c r="AH803" s="28"/>
      <c r="AI803" s="28"/>
      <c r="AJ803" s="28"/>
      <c r="AK803" s="28"/>
      <c r="AL803" s="28"/>
      <c r="AM803" s="28"/>
      <c r="AN803" s="28"/>
      <c r="AO803" s="28"/>
      <c r="AP803" s="28"/>
      <c r="AQ803" s="28"/>
      <c r="AR803" s="28"/>
      <c r="AS803" s="28"/>
      <c r="AT803" s="28"/>
      <c r="AU803" s="28"/>
    </row>
    <row r="804">
      <c r="B804" s="28"/>
      <c r="C804" s="28"/>
      <c r="D804" s="28"/>
      <c r="E804" s="28"/>
      <c r="F804" s="28"/>
      <c r="G804" s="28"/>
      <c r="H804" s="28"/>
      <c r="S804" s="28"/>
      <c r="T804" s="28"/>
      <c r="U804" s="147"/>
      <c r="V804" s="147"/>
      <c r="W804" s="147"/>
      <c r="X804" s="147"/>
      <c r="Y804" s="147"/>
      <c r="Z804" s="147"/>
      <c r="AA804" s="134"/>
      <c r="AB804" s="148"/>
      <c r="AC804" s="28"/>
      <c r="AD804" s="148"/>
      <c r="AE804" s="148"/>
      <c r="AF804" s="148"/>
      <c r="AG804" s="148"/>
      <c r="AH804" s="28"/>
      <c r="AI804" s="28"/>
      <c r="AJ804" s="28"/>
      <c r="AK804" s="28"/>
      <c r="AL804" s="28"/>
      <c r="AM804" s="28"/>
      <c r="AN804" s="28"/>
      <c r="AO804" s="28"/>
      <c r="AP804" s="28"/>
      <c r="AQ804" s="28"/>
      <c r="AR804" s="28"/>
      <c r="AS804" s="28"/>
      <c r="AT804" s="28"/>
      <c r="AU804" s="28"/>
    </row>
    <row r="805">
      <c r="B805" s="28"/>
      <c r="C805" s="28"/>
      <c r="D805" s="28"/>
      <c r="E805" s="28"/>
      <c r="F805" s="28"/>
      <c r="G805" s="28"/>
      <c r="H805" s="28"/>
      <c r="S805" s="28"/>
      <c r="T805" s="28"/>
      <c r="U805" s="147"/>
      <c r="V805" s="147"/>
      <c r="W805" s="147"/>
      <c r="X805" s="147"/>
      <c r="Y805" s="147"/>
      <c r="Z805" s="147"/>
      <c r="AA805" s="134"/>
      <c r="AB805" s="148"/>
      <c r="AC805" s="28"/>
      <c r="AD805" s="148"/>
      <c r="AE805" s="148"/>
      <c r="AF805" s="148"/>
      <c r="AG805" s="148"/>
      <c r="AH805" s="28"/>
      <c r="AI805" s="28"/>
      <c r="AJ805" s="28"/>
      <c r="AK805" s="28"/>
      <c r="AL805" s="28"/>
      <c r="AM805" s="28"/>
      <c r="AN805" s="28"/>
      <c r="AO805" s="28"/>
      <c r="AP805" s="28"/>
      <c r="AQ805" s="28"/>
      <c r="AR805" s="28"/>
      <c r="AS805" s="28"/>
      <c r="AT805" s="28"/>
      <c r="AU805" s="28"/>
    </row>
    <row r="806">
      <c r="B806" s="28"/>
      <c r="C806" s="28"/>
      <c r="D806" s="28"/>
      <c r="E806" s="28"/>
      <c r="F806" s="28"/>
      <c r="G806" s="28"/>
      <c r="H806" s="28"/>
      <c r="S806" s="28"/>
      <c r="T806" s="28"/>
      <c r="U806" s="147"/>
      <c r="V806" s="147"/>
      <c r="W806" s="147"/>
      <c r="X806" s="147"/>
      <c r="Y806" s="147"/>
      <c r="Z806" s="147"/>
      <c r="AA806" s="134"/>
      <c r="AB806" s="148"/>
      <c r="AC806" s="28"/>
      <c r="AD806" s="148"/>
      <c r="AE806" s="148"/>
      <c r="AF806" s="148"/>
      <c r="AG806" s="148"/>
      <c r="AH806" s="28"/>
      <c r="AI806" s="28"/>
      <c r="AJ806" s="28"/>
      <c r="AK806" s="28"/>
      <c r="AL806" s="28"/>
      <c r="AM806" s="28"/>
      <c r="AN806" s="28"/>
      <c r="AO806" s="28"/>
      <c r="AP806" s="28"/>
      <c r="AQ806" s="28"/>
      <c r="AR806" s="28"/>
      <c r="AS806" s="28"/>
      <c r="AT806" s="28"/>
      <c r="AU806" s="28"/>
    </row>
    <row r="807">
      <c r="B807" s="28"/>
      <c r="C807" s="28"/>
      <c r="D807" s="28"/>
      <c r="E807" s="28"/>
      <c r="F807" s="28"/>
      <c r="G807" s="28"/>
      <c r="H807" s="28"/>
      <c r="S807" s="28"/>
      <c r="T807" s="28"/>
      <c r="U807" s="147"/>
      <c r="V807" s="147"/>
      <c r="W807" s="147"/>
      <c r="X807" s="147"/>
      <c r="Y807" s="147"/>
      <c r="Z807" s="147"/>
      <c r="AA807" s="134"/>
      <c r="AB807" s="148"/>
      <c r="AC807" s="28"/>
      <c r="AD807" s="148"/>
      <c r="AE807" s="148"/>
      <c r="AF807" s="148"/>
      <c r="AG807" s="148"/>
      <c r="AH807" s="28"/>
      <c r="AI807" s="28"/>
      <c r="AJ807" s="28"/>
      <c r="AK807" s="28"/>
      <c r="AL807" s="28"/>
      <c r="AM807" s="28"/>
      <c r="AN807" s="28"/>
      <c r="AO807" s="28"/>
      <c r="AP807" s="28"/>
      <c r="AQ807" s="28"/>
      <c r="AR807" s="28"/>
      <c r="AS807" s="28"/>
      <c r="AT807" s="28"/>
      <c r="AU807" s="28"/>
    </row>
    <row r="808">
      <c r="B808" s="28"/>
      <c r="C808" s="28"/>
      <c r="D808" s="28"/>
      <c r="E808" s="28"/>
      <c r="F808" s="28"/>
      <c r="G808" s="28"/>
      <c r="H808" s="28"/>
      <c r="S808" s="28"/>
      <c r="T808" s="28"/>
      <c r="U808" s="147"/>
      <c r="V808" s="147"/>
      <c r="W808" s="147"/>
      <c r="X808" s="147"/>
      <c r="Y808" s="147"/>
      <c r="Z808" s="147"/>
      <c r="AA808" s="134"/>
      <c r="AB808" s="148"/>
      <c r="AC808" s="28"/>
      <c r="AD808" s="148"/>
      <c r="AE808" s="148"/>
      <c r="AF808" s="148"/>
      <c r="AG808" s="148"/>
      <c r="AH808" s="28"/>
      <c r="AI808" s="28"/>
      <c r="AJ808" s="28"/>
      <c r="AK808" s="28"/>
      <c r="AL808" s="28"/>
      <c r="AM808" s="28"/>
      <c r="AN808" s="28"/>
      <c r="AO808" s="28"/>
      <c r="AP808" s="28"/>
      <c r="AQ808" s="28"/>
      <c r="AR808" s="28"/>
      <c r="AS808" s="28"/>
      <c r="AT808" s="28"/>
      <c r="AU808" s="28"/>
    </row>
    <row r="809">
      <c r="B809" s="28"/>
      <c r="C809" s="28"/>
      <c r="D809" s="28"/>
      <c r="E809" s="28"/>
      <c r="F809" s="28"/>
      <c r="G809" s="28"/>
      <c r="H809" s="28"/>
      <c r="S809" s="28"/>
      <c r="T809" s="28"/>
      <c r="U809" s="147"/>
      <c r="V809" s="147"/>
      <c r="W809" s="147"/>
      <c r="X809" s="147"/>
      <c r="Y809" s="147"/>
      <c r="Z809" s="147"/>
      <c r="AA809" s="134"/>
      <c r="AB809" s="148"/>
      <c r="AC809" s="28"/>
      <c r="AD809" s="148"/>
      <c r="AE809" s="148"/>
      <c r="AF809" s="148"/>
      <c r="AG809" s="148"/>
      <c r="AH809" s="28"/>
      <c r="AI809" s="28"/>
      <c r="AJ809" s="28"/>
      <c r="AK809" s="28"/>
      <c r="AL809" s="28"/>
      <c r="AM809" s="28"/>
      <c r="AN809" s="28"/>
      <c r="AO809" s="28"/>
      <c r="AP809" s="28"/>
      <c r="AQ809" s="28"/>
      <c r="AR809" s="28"/>
      <c r="AS809" s="28"/>
      <c r="AT809" s="28"/>
      <c r="AU809" s="28"/>
    </row>
    <row r="810">
      <c r="B810" s="28"/>
      <c r="C810" s="28"/>
      <c r="D810" s="28"/>
      <c r="E810" s="28"/>
      <c r="F810" s="28"/>
      <c r="G810" s="28"/>
      <c r="H810" s="28"/>
      <c r="S810" s="28"/>
      <c r="T810" s="28"/>
      <c r="U810" s="147"/>
      <c r="V810" s="147"/>
      <c r="W810" s="147"/>
      <c r="X810" s="147"/>
      <c r="Y810" s="147"/>
      <c r="Z810" s="147"/>
      <c r="AA810" s="134"/>
      <c r="AB810" s="148"/>
      <c r="AC810" s="28"/>
      <c r="AD810" s="148"/>
      <c r="AE810" s="148"/>
      <c r="AF810" s="148"/>
      <c r="AG810" s="148"/>
      <c r="AH810" s="28"/>
      <c r="AI810" s="28"/>
      <c r="AJ810" s="28"/>
      <c r="AK810" s="28"/>
      <c r="AL810" s="28"/>
      <c r="AM810" s="28"/>
      <c r="AN810" s="28"/>
      <c r="AO810" s="28"/>
      <c r="AP810" s="28"/>
      <c r="AQ810" s="28"/>
      <c r="AR810" s="28"/>
      <c r="AS810" s="28"/>
      <c r="AT810" s="28"/>
      <c r="AU810" s="28"/>
    </row>
    <row r="811">
      <c r="B811" s="28"/>
      <c r="C811" s="28"/>
      <c r="D811" s="28"/>
      <c r="E811" s="28"/>
      <c r="F811" s="28"/>
      <c r="G811" s="28"/>
      <c r="H811" s="28"/>
      <c r="S811" s="28"/>
      <c r="T811" s="28"/>
      <c r="U811" s="147"/>
      <c r="V811" s="147"/>
      <c r="W811" s="147"/>
      <c r="X811" s="147"/>
      <c r="Y811" s="147"/>
      <c r="Z811" s="147"/>
      <c r="AA811" s="134"/>
      <c r="AB811" s="148"/>
      <c r="AC811" s="28"/>
      <c r="AD811" s="148"/>
      <c r="AE811" s="148"/>
      <c r="AF811" s="148"/>
      <c r="AG811" s="148"/>
      <c r="AH811" s="28"/>
      <c r="AI811" s="28"/>
      <c r="AJ811" s="28"/>
      <c r="AK811" s="28"/>
      <c r="AL811" s="28"/>
      <c r="AM811" s="28"/>
      <c r="AN811" s="28"/>
      <c r="AO811" s="28"/>
      <c r="AP811" s="28"/>
      <c r="AQ811" s="28"/>
      <c r="AR811" s="28"/>
      <c r="AS811" s="28"/>
      <c r="AT811" s="28"/>
      <c r="AU811" s="28"/>
    </row>
    <row r="812">
      <c r="B812" s="28"/>
      <c r="C812" s="28"/>
      <c r="D812" s="28"/>
      <c r="E812" s="28"/>
      <c r="F812" s="28"/>
      <c r="G812" s="28"/>
      <c r="H812" s="28"/>
      <c r="S812" s="28"/>
      <c r="T812" s="28"/>
      <c r="U812" s="147"/>
      <c r="V812" s="147"/>
      <c r="W812" s="147"/>
      <c r="X812" s="147"/>
      <c r="Y812" s="147"/>
      <c r="Z812" s="147"/>
      <c r="AA812" s="134"/>
      <c r="AB812" s="148"/>
      <c r="AC812" s="28"/>
      <c r="AD812" s="148"/>
      <c r="AE812" s="148"/>
      <c r="AF812" s="148"/>
      <c r="AG812" s="148"/>
      <c r="AH812" s="28"/>
      <c r="AI812" s="28"/>
      <c r="AJ812" s="28"/>
      <c r="AK812" s="28"/>
      <c r="AL812" s="28"/>
      <c r="AM812" s="28"/>
      <c r="AN812" s="28"/>
      <c r="AO812" s="28"/>
      <c r="AP812" s="28"/>
      <c r="AQ812" s="28"/>
      <c r="AR812" s="28"/>
      <c r="AS812" s="28"/>
      <c r="AT812" s="28"/>
      <c r="AU812" s="28"/>
    </row>
    <row r="813">
      <c r="B813" s="28"/>
      <c r="C813" s="28"/>
      <c r="D813" s="28"/>
      <c r="E813" s="28"/>
      <c r="F813" s="28"/>
      <c r="G813" s="28"/>
      <c r="H813" s="28"/>
      <c r="S813" s="28"/>
      <c r="T813" s="28"/>
      <c r="U813" s="147"/>
      <c r="V813" s="147"/>
      <c r="W813" s="147"/>
      <c r="X813" s="147"/>
      <c r="Y813" s="147"/>
      <c r="Z813" s="147"/>
      <c r="AA813" s="134"/>
      <c r="AB813" s="148"/>
      <c r="AC813" s="28"/>
      <c r="AD813" s="148"/>
      <c r="AE813" s="148"/>
      <c r="AF813" s="148"/>
      <c r="AG813" s="148"/>
      <c r="AH813" s="28"/>
      <c r="AI813" s="28"/>
      <c r="AJ813" s="28"/>
      <c r="AK813" s="28"/>
      <c r="AL813" s="28"/>
      <c r="AM813" s="28"/>
      <c r="AN813" s="28"/>
      <c r="AO813" s="28"/>
      <c r="AP813" s="28"/>
      <c r="AQ813" s="28"/>
      <c r="AR813" s="28"/>
      <c r="AS813" s="28"/>
      <c r="AT813" s="28"/>
      <c r="AU813" s="28"/>
    </row>
    <row r="814">
      <c r="B814" s="28"/>
      <c r="C814" s="28"/>
      <c r="D814" s="28"/>
      <c r="E814" s="28"/>
      <c r="F814" s="28"/>
      <c r="G814" s="28"/>
      <c r="H814" s="28"/>
      <c r="S814" s="28"/>
      <c r="T814" s="28"/>
      <c r="U814" s="147"/>
      <c r="V814" s="147"/>
      <c r="W814" s="147"/>
      <c r="X814" s="147"/>
      <c r="Y814" s="147"/>
      <c r="Z814" s="147"/>
      <c r="AA814" s="134"/>
      <c r="AB814" s="148"/>
      <c r="AC814" s="28"/>
      <c r="AD814" s="148"/>
      <c r="AE814" s="148"/>
      <c r="AF814" s="148"/>
      <c r="AG814" s="148"/>
      <c r="AH814" s="28"/>
      <c r="AI814" s="28"/>
      <c r="AJ814" s="28"/>
      <c r="AK814" s="28"/>
      <c r="AL814" s="28"/>
      <c r="AM814" s="28"/>
      <c r="AN814" s="28"/>
      <c r="AO814" s="28"/>
      <c r="AP814" s="28"/>
      <c r="AQ814" s="28"/>
      <c r="AR814" s="28"/>
      <c r="AS814" s="28"/>
      <c r="AT814" s="28"/>
      <c r="AU814" s="28"/>
    </row>
    <row r="815">
      <c r="B815" s="28"/>
      <c r="C815" s="28"/>
      <c r="D815" s="28"/>
      <c r="E815" s="28"/>
      <c r="F815" s="28"/>
      <c r="G815" s="28"/>
      <c r="H815" s="28"/>
      <c r="S815" s="28"/>
      <c r="T815" s="28"/>
      <c r="U815" s="147"/>
      <c r="V815" s="147"/>
      <c r="W815" s="147"/>
      <c r="X815" s="147"/>
      <c r="Y815" s="147"/>
      <c r="Z815" s="147"/>
      <c r="AA815" s="134"/>
      <c r="AB815" s="148"/>
      <c r="AC815" s="28"/>
      <c r="AD815" s="148"/>
      <c r="AE815" s="148"/>
      <c r="AF815" s="148"/>
      <c r="AG815" s="148"/>
      <c r="AH815" s="28"/>
      <c r="AI815" s="28"/>
      <c r="AJ815" s="28"/>
      <c r="AK815" s="28"/>
      <c r="AL815" s="28"/>
      <c r="AM815" s="28"/>
      <c r="AN815" s="28"/>
      <c r="AO815" s="28"/>
      <c r="AP815" s="28"/>
      <c r="AQ815" s="28"/>
      <c r="AR815" s="28"/>
      <c r="AS815" s="28"/>
      <c r="AT815" s="28"/>
      <c r="AU815" s="28"/>
    </row>
    <row r="816">
      <c r="B816" s="28"/>
      <c r="C816" s="28"/>
      <c r="D816" s="28"/>
      <c r="E816" s="28"/>
      <c r="F816" s="28"/>
      <c r="G816" s="28"/>
      <c r="H816" s="28"/>
      <c r="S816" s="28"/>
      <c r="T816" s="28"/>
      <c r="U816" s="147"/>
      <c r="V816" s="147"/>
      <c r="W816" s="147"/>
      <c r="X816" s="147"/>
      <c r="Y816" s="147"/>
      <c r="Z816" s="147"/>
      <c r="AA816" s="134"/>
      <c r="AB816" s="148"/>
      <c r="AC816" s="28"/>
      <c r="AD816" s="148"/>
      <c r="AE816" s="148"/>
      <c r="AF816" s="148"/>
      <c r="AG816" s="148"/>
      <c r="AH816" s="28"/>
      <c r="AI816" s="28"/>
      <c r="AJ816" s="28"/>
      <c r="AK816" s="28"/>
      <c r="AL816" s="28"/>
      <c r="AM816" s="28"/>
      <c r="AN816" s="28"/>
      <c r="AO816" s="28"/>
      <c r="AP816" s="28"/>
      <c r="AQ816" s="28"/>
      <c r="AR816" s="28"/>
      <c r="AS816" s="28"/>
      <c r="AT816" s="28"/>
      <c r="AU816" s="28"/>
    </row>
    <row r="817">
      <c r="B817" s="28"/>
      <c r="C817" s="28"/>
      <c r="D817" s="28"/>
      <c r="E817" s="28"/>
      <c r="F817" s="28"/>
      <c r="G817" s="28"/>
      <c r="H817" s="28"/>
      <c r="S817" s="28"/>
      <c r="T817" s="28"/>
      <c r="U817" s="147"/>
      <c r="V817" s="147"/>
      <c r="W817" s="147"/>
      <c r="X817" s="147"/>
      <c r="Y817" s="147"/>
      <c r="Z817" s="147"/>
      <c r="AA817" s="134"/>
      <c r="AB817" s="148"/>
      <c r="AC817" s="28"/>
      <c r="AD817" s="148"/>
      <c r="AE817" s="148"/>
      <c r="AF817" s="148"/>
      <c r="AG817" s="148"/>
      <c r="AH817" s="28"/>
      <c r="AI817" s="28"/>
      <c r="AJ817" s="28"/>
      <c r="AK817" s="28"/>
      <c r="AL817" s="28"/>
      <c r="AM817" s="28"/>
      <c r="AN817" s="28"/>
      <c r="AO817" s="28"/>
      <c r="AP817" s="28"/>
      <c r="AQ817" s="28"/>
      <c r="AR817" s="28"/>
      <c r="AS817" s="28"/>
      <c r="AT817" s="28"/>
      <c r="AU817" s="28"/>
    </row>
    <row r="818">
      <c r="B818" s="28"/>
      <c r="C818" s="28"/>
      <c r="D818" s="28"/>
      <c r="E818" s="28"/>
      <c r="F818" s="28"/>
      <c r="G818" s="28"/>
      <c r="H818" s="28"/>
      <c r="S818" s="28"/>
      <c r="T818" s="28"/>
      <c r="U818" s="147"/>
      <c r="V818" s="147"/>
      <c r="W818" s="147"/>
      <c r="X818" s="147"/>
      <c r="Y818" s="147"/>
      <c r="Z818" s="147"/>
      <c r="AA818" s="134"/>
      <c r="AB818" s="148"/>
      <c r="AC818" s="28"/>
      <c r="AD818" s="148"/>
      <c r="AE818" s="148"/>
      <c r="AF818" s="148"/>
      <c r="AG818" s="148"/>
      <c r="AH818" s="28"/>
      <c r="AI818" s="28"/>
      <c r="AJ818" s="28"/>
      <c r="AK818" s="28"/>
      <c r="AL818" s="28"/>
      <c r="AM818" s="28"/>
      <c r="AN818" s="28"/>
      <c r="AO818" s="28"/>
      <c r="AP818" s="28"/>
      <c r="AQ818" s="28"/>
      <c r="AR818" s="28"/>
      <c r="AS818" s="28"/>
      <c r="AT818" s="28"/>
      <c r="AU818" s="28"/>
    </row>
    <row r="819">
      <c r="B819" s="28"/>
      <c r="C819" s="28"/>
      <c r="D819" s="28"/>
      <c r="E819" s="28"/>
      <c r="F819" s="28"/>
      <c r="G819" s="28"/>
      <c r="H819" s="28"/>
      <c r="S819" s="28"/>
      <c r="T819" s="28"/>
      <c r="U819" s="147"/>
      <c r="V819" s="147"/>
      <c r="W819" s="147"/>
      <c r="X819" s="147"/>
      <c r="Y819" s="147"/>
      <c r="Z819" s="147"/>
      <c r="AA819" s="134"/>
      <c r="AB819" s="148"/>
      <c r="AC819" s="28"/>
      <c r="AD819" s="148"/>
      <c r="AE819" s="148"/>
      <c r="AF819" s="148"/>
      <c r="AG819" s="148"/>
      <c r="AH819" s="28"/>
      <c r="AI819" s="28"/>
      <c r="AJ819" s="28"/>
      <c r="AK819" s="28"/>
      <c r="AL819" s="28"/>
      <c r="AM819" s="28"/>
      <c r="AN819" s="28"/>
      <c r="AO819" s="28"/>
      <c r="AP819" s="28"/>
      <c r="AQ819" s="28"/>
      <c r="AR819" s="28"/>
      <c r="AS819" s="28"/>
      <c r="AT819" s="28"/>
      <c r="AU819" s="28"/>
    </row>
    <row r="820">
      <c r="B820" s="28"/>
      <c r="C820" s="28"/>
      <c r="D820" s="28"/>
      <c r="E820" s="28"/>
      <c r="F820" s="28"/>
      <c r="G820" s="28"/>
      <c r="H820" s="28"/>
      <c r="S820" s="28"/>
      <c r="T820" s="28"/>
      <c r="U820" s="147"/>
      <c r="V820" s="147"/>
      <c r="W820" s="147"/>
      <c r="X820" s="147"/>
      <c r="Y820" s="147"/>
      <c r="Z820" s="147"/>
      <c r="AA820" s="134"/>
      <c r="AB820" s="148"/>
      <c r="AC820" s="28"/>
      <c r="AD820" s="148"/>
      <c r="AE820" s="148"/>
      <c r="AF820" s="148"/>
      <c r="AG820" s="148"/>
      <c r="AH820" s="28"/>
      <c r="AI820" s="28"/>
      <c r="AJ820" s="28"/>
      <c r="AK820" s="28"/>
      <c r="AL820" s="28"/>
      <c r="AM820" s="28"/>
      <c r="AN820" s="28"/>
      <c r="AO820" s="28"/>
      <c r="AP820" s="28"/>
      <c r="AQ820" s="28"/>
      <c r="AR820" s="28"/>
      <c r="AS820" s="28"/>
      <c r="AT820" s="28"/>
      <c r="AU820" s="28"/>
    </row>
    <row r="821">
      <c r="B821" s="28"/>
      <c r="C821" s="28"/>
      <c r="D821" s="28"/>
      <c r="E821" s="28"/>
      <c r="F821" s="28"/>
      <c r="G821" s="28"/>
      <c r="H821" s="28"/>
      <c r="S821" s="28"/>
      <c r="T821" s="28"/>
      <c r="U821" s="147"/>
      <c r="V821" s="147"/>
      <c r="W821" s="147"/>
      <c r="X821" s="147"/>
      <c r="Y821" s="147"/>
      <c r="Z821" s="147"/>
      <c r="AA821" s="134"/>
      <c r="AB821" s="148"/>
      <c r="AC821" s="28"/>
      <c r="AD821" s="148"/>
      <c r="AE821" s="148"/>
      <c r="AF821" s="148"/>
      <c r="AG821" s="148"/>
      <c r="AH821" s="28"/>
      <c r="AI821" s="28"/>
      <c r="AJ821" s="28"/>
      <c r="AK821" s="28"/>
      <c r="AL821" s="28"/>
      <c r="AM821" s="28"/>
      <c r="AN821" s="28"/>
      <c r="AO821" s="28"/>
      <c r="AP821" s="28"/>
      <c r="AQ821" s="28"/>
      <c r="AR821" s="28"/>
      <c r="AS821" s="28"/>
      <c r="AT821" s="28"/>
      <c r="AU821" s="28"/>
    </row>
    <row r="822">
      <c r="B822" s="28"/>
      <c r="C822" s="28"/>
      <c r="D822" s="28"/>
      <c r="E822" s="28"/>
      <c r="F822" s="28"/>
      <c r="G822" s="28"/>
      <c r="H822" s="28"/>
      <c r="S822" s="28"/>
      <c r="T822" s="28"/>
      <c r="U822" s="147"/>
      <c r="V822" s="147"/>
      <c r="W822" s="147"/>
      <c r="X822" s="147"/>
      <c r="Y822" s="147"/>
      <c r="Z822" s="147"/>
      <c r="AA822" s="134"/>
      <c r="AB822" s="148"/>
      <c r="AC822" s="28"/>
      <c r="AD822" s="148"/>
      <c r="AE822" s="148"/>
      <c r="AF822" s="148"/>
      <c r="AG822" s="148"/>
      <c r="AH822" s="28"/>
      <c r="AI822" s="28"/>
      <c r="AJ822" s="28"/>
      <c r="AK822" s="28"/>
      <c r="AL822" s="28"/>
      <c r="AM822" s="28"/>
      <c r="AN822" s="28"/>
      <c r="AO822" s="28"/>
      <c r="AP822" s="28"/>
      <c r="AQ822" s="28"/>
      <c r="AR822" s="28"/>
      <c r="AS822" s="28"/>
      <c r="AT822" s="28"/>
      <c r="AU822" s="28"/>
    </row>
    <row r="823">
      <c r="B823" s="28"/>
      <c r="C823" s="28"/>
      <c r="D823" s="28"/>
      <c r="E823" s="28"/>
      <c r="F823" s="28"/>
      <c r="G823" s="28"/>
      <c r="H823" s="28"/>
      <c r="S823" s="28"/>
      <c r="T823" s="28"/>
      <c r="U823" s="147"/>
      <c r="V823" s="147"/>
      <c r="W823" s="147"/>
      <c r="X823" s="147"/>
      <c r="Y823" s="147"/>
      <c r="Z823" s="147"/>
      <c r="AA823" s="134"/>
      <c r="AB823" s="148"/>
      <c r="AC823" s="28"/>
      <c r="AD823" s="148"/>
      <c r="AE823" s="148"/>
      <c r="AF823" s="148"/>
      <c r="AG823" s="148"/>
      <c r="AH823" s="28"/>
      <c r="AI823" s="28"/>
      <c r="AJ823" s="28"/>
      <c r="AK823" s="28"/>
      <c r="AL823" s="28"/>
      <c r="AM823" s="28"/>
      <c r="AN823" s="28"/>
      <c r="AO823" s="28"/>
      <c r="AP823" s="28"/>
      <c r="AQ823" s="28"/>
      <c r="AR823" s="28"/>
      <c r="AS823" s="28"/>
      <c r="AT823" s="28"/>
      <c r="AU823" s="28"/>
    </row>
    <row r="824">
      <c r="B824" s="28"/>
      <c r="C824" s="28"/>
      <c r="D824" s="28"/>
      <c r="E824" s="28"/>
      <c r="F824" s="28"/>
      <c r="G824" s="28"/>
      <c r="H824" s="28"/>
      <c r="S824" s="28"/>
      <c r="T824" s="28"/>
      <c r="U824" s="147"/>
      <c r="V824" s="147"/>
      <c r="W824" s="147"/>
      <c r="X824" s="147"/>
      <c r="Y824" s="147"/>
      <c r="Z824" s="147"/>
      <c r="AA824" s="134"/>
      <c r="AB824" s="148"/>
      <c r="AC824" s="28"/>
      <c r="AD824" s="148"/>
      <c r="AE824" s="148"/>
      <c r="AF824" s="148"/>
      <c r="AG824" s="148"/>
      <c r="AH824" s="28"/>
      <c r="AI824" s="28"/>
      <c r="AJ824" s="28"/>
      <c r="AK824" s="28"/>
      <c r="AL824" s="28"/>
      <c r="AM824" s="28"/>
      <c r="AN824" s="28"/>
      <c r="AO824" s="28"/>
      <c r="AP824" s="28"/>
      <c r="AQ824" s="28"/>
      <c r="AR824" s="28"/>
      <c r="AS824" s="28"/>
      <c r="AT824" s="28"/>
      <c r="AU824" s="28"/>
    </row>
    <row r="825">
      <c r="B825" s="28"/>
      <c r="C825" s="28"/>
      <c r="D825" s="28"/>
      <c r="E825" s="28"/>
      <c r="F825" s="28"/>
      <c r="G825" s="28"/>
      <c r="H825" s="28"/>
      <c r="S825" s="28"/>
      <c r="T825" s="28"/>
      <c r="U825" s="147"/>
      <c r="V825" s="147"/>
      <c r="W825" s="147"/>
      <c r="X825" s="147"/>
      <c r="Y825" s="147"/>
      <c r="Z825" s="147"/>
      <c r="AA825" s="134"/>
      <c r="AB825" s="148"/>
      <c r="AC825" s="28"/>
      <c r="AD825" s="148"/>
      <c r="AE825" s="148"/>
      <c r="AF825" s="148"/>
      <c r="AG825" s="148"/>
      <c r="AH825" s="28"/>
      <c r="AI825" s="28"/>
      <c r="AJ825" s="28"/>
      <c r="AK825" s="28"/>
      <c r="AL825" s="28"/>
      <c r="AM825" s="28"/>
      <c r="AN825" s="28"/>
      <c r="AO825" s="28"/>
      <c r="AP825" s="28"/>
      <c r="AQ825" s="28"/>
      <c r="AR825" s="28"/>
      <c r="AS825" s="28"/>
      <c r="AT825" s="28"/>
      <c r="AU825" s="28"/>
    </row>
    <row r="826">
      <c r="B826" s="28"/>
      <c r="C826" s="28"/>
      <c r="D826" s="28"/>
      <c r="E826" s="28"/>
      <c r="F826" s="28"/>
      <c r="G826" s="28"/>
      <c r="H826" s="28"/>
      <c r="S826" s="28"/>
      <c r="T826" s="28"/>
      <c r="U826" s="147"/>
      <c r="V826" s="147"/>
      <c r="W826" s="147"/>
      <c r="X826" s="147"/>
      <c r="Y826" s="147"/>
      <c r="Z826" s="147"/>
      <c r="AA826" s="134"/>
      <c r="AB826" s="148"/>
      <c r="AC826" s="28"/>
      <c r="AD826" s="148"/>
      <c r="AE826" s="148"/>
      <c r="AF826" s="148"/>
      <c r="AG826" s="148"/>
      <c r="AH826" s="28"/>
      <c r="AI826" s="28"/>
      <c r="AJ826" s="28"/>
      <c r="AK826" s="28"/>
      <c r="AL826" s="28"/>
      <c r="AM826" s="28"/>
      <c r="AN826" s="28"/>
      <c r="AO826" s="28"/>
      <c r="AP826" s="28"/>
      <c r="AQ826" s="28"/>
      <c r="AR826" s="28"/>
      <c r="AS826" s="28"/>
      <c r="AT826" s="28"/>
      <c r="AU826" s="28"/>
    </row>
    <row r="827">
      <c r="B827" s="28"/>
      <c r="C827" s="28"/>
      <c r="D827" s="28"/>
      <c r="E827" s="28"/>
      <c r="F827" s="28"/>
      <c r="G827" s="28"/>
      <c r="H827" s="28"/>
      <c r="S827" s="28"/>
      <c r="T827" s="28"/>
      <c r="U827" s="147"/>
      <c r="V827" s="147"/>
      <c r="W827" s="147"/>
      <c r="X827" s="147"/>
      <c r="Y827" s="147"/>
      <c r="Z827" s="147"/>
      <c r="AA827" s="134"/>
      <c r="AB827" s="148"/>
      <c r="AC827" s="28"/>
      <c r="AD827" s="148"/>
      <c r="AE827" s="148"/>
      <c r="AF827" s="148"/>
      <c r="AG827" s="148"/>
      <c r="AH827" s="28"/>
      <c r="AI827" s="28"/>
      <c r="AJ827" s="28"/>
      <c r="AK827" s="28"/>
      <c r="AL827" s="28"/>
      <c r="AM827" s="28"/>
      <c r="AN827" s="28"/>
      <c r="AO827" s="28"/>
      <c r="AP827" s="28"/>
      <c r="AQ827" s="28"/>
      <c r="AR827" s="28"/>
      <c r="AS827" s="28"/>
      <c r="AT827" s="28"/>
      <c r="AU827" s="28"/>
    </row>
    <row r="828">
      <c r="B828" s="28"/>
      <c r="C828" s="28"/>
      <c r="D828" s="28"/>
      <c r="E828" s="28"/>
      <c r="F828" s="28"/>
      <c r="G828" s="28"/>
      <c r="H828" s="28"/>
      <c r="S828" s="28"/>
      <c r="T828" s="28"/>
      <c r="U828" s="147"/>
      <c r="V828" s="147"/>
      <c r="W828" s="147"/>
      <c r="X828" s="147"/>
      <c r="Y828" s="147"/>
      <c r="Z828" s="147"/>
      <c r="AA828" s="134"/>
      <c r="AB828" s="148"/>
      <c r="AC828" s="28"/>
      <c r="AD828" s="148"/>
      <c r="AE828" s="148"/>
      <c r="AF828" s="148"/>
      <c r="AG828" s="148"/>
      <c r="AH828" s="28"/>
      <c r="AI828" s="28"/>
      <c r="AJ828" s="28"/>
      <c r="AK828" s="28"/>
      <c r="AL828" s="28"/>
      <c r="AM828" s="28"/>
      <c r="AN828" s="28"/>
      <c r="AO828" s="28"/>
      <c r="AP828" s="28"/>
      <c r="AQ828" s="28"/>
      <c r="AR828" s="28"/>
      <c r="AS828" s="28"/>
      <c r="AT828" s="28"/>
      <c r="AU828" s="28"/>
    </row>
    <row r="829">
      <c r="B829" s="28"/>
      <c r="C829" s="28"/>
      <c r="D829" s="28"/>
      <c r="E829" s="28"/>
      <c r="F829" s="28"/>
      <c r="G829" s="28"/>
      <c r="H829" s="28"/>
      <c r="S829" s="28"/>
      <c r="T829" s="28"/>
      <c r="U829" s="147"/>
      <c r="V829" s="147"/>
      <c r="W829" s="147"/>
      <c r="X829" s="147"/>
      <c r="Y829" s="147"/>
      <c r="Z829" s="147"/>
      <c r="AA829" s="134"/>
      <c r="AB829" s="148"/>
      <c r="AC829" s="28"/>
      <c r="AD829" s="148"/>
      <c r="AE829" s="148"/>
      <c r="AF829" s="148"/>
      <c r="AG829" s="148"/>
      <c r="AH829" s="28"/>
      <c r="AI829" s="28"/>
      <c r="AJ829" s="28"/>
      <c r="AK829" s="28"/>
      <c r="AL829" s="28"/>
      <c r="AM829" s="28"/>
      <c r="AN829" s="28"/>
      <c r="AO829" s="28"/>
      <c r="AP829" s="28"/>
      <c r="AQ829" s="28"/>
      <c r="AR829" s="28"/>
      <c r="AS829" s="28"/>
      <c r="AT829" s="28"/>
      <c r="AU829" s="28"/>
    </row>
    <row r="830">
      <c r="B830" s="28"/>
      <c r="C830" s="28"/>
      <c r="D830" s="28"/>
      <c r="E830" s="28"/>
      <c r="F830" s="28"/>
      <c r="G830" s="28"/>
      <c r="H830" s="28"/>
      <c r="S830" s="28"/>
      <c r="T830" s="28"/>
      <c r="U830" s="147"/>
      <c r="V830" s="147"/>
      <c r="W830" s="147"/>
      <c r="X830" s="147"/>
      <c r="Y830" s="147"/>
      <c r="Z830" s="147"/>
      <c r="AA830" s="134"/>
      <c r="AB830" s="148"/>
      <c r="AC830" s="28"/>
      <c r="AD830" s="148"/>
      <c r="AE830" s="148"/>
      <c r="AF830" s="148"/>
      <c r="AG830" s="148"/>
      <c r="AH830" s="28"/>
      <c r="AI830" s="28"/>
      <c r="AJ830" s="28"/>
      <c r="AK830" s="28"/>
      <c r="AL830" s="28"/>
      <c r="AM830" s="28"/>
      <c r="AN830" s="28"/>
      <c r="AO830" s="28"/>
      <c r="AP830" s="28"/>
      <c r="AQ830" s="28"/>
      <c r="AR830" s="28"/>
      <c r="AS830" s="28"/>
      <c r="AT830" s="28"/>
      <c r="AU830" s="28"/>
    </row>
    <row r="831">
      <c r="B831" s="28"/>
      <c r="C831" s="28"/>
      <c r="D831" s="28"/>
      <c r="E831" s="28"/>
      <c r="F831" s="28"/>
      <c r="G831" s="28"/>
      <c r="H831" s="28"/>
      <c r="S831" s="28"/>
      <c r="T831" s="28"/>
      <c r="U831" s="147"/>
      <c r="V831" s="147"/>
      <c r="W831" s="147"/>
      <c r="X831" s="147"/>
      <c r="Y831" s="147"/>
      <c r="Z831" s="147"/>
      <c r="AA831" s="134"/>
      <c r="AB831" s="148"/>
      <c r="AC831" s="28"/>
      <c r="AD831" s="148"/>
      <c r="AE831" s="148"/>
      <c r="AF831" s="148"/>
      <c r="AG831" s="148"/>
      <c r="AH831" s="28"/>
      <c r="AI831" s="28"/>
      <c r="AJ831" s="28"/>
      <c r="AK831" s="28"/>
      <c r="AL831" s="28"/>
      <c r="AM831" s="28"/>
      <c r="AN831" s="28"/>
      <c r="AO831" s="28"/>
      <c r="AP831" s="28"/>
      <c r="AQ831" s="28"/>
      <c r="AR831" s="28"/>
      <c r="AS831" s="28"/>
      <c r="AT831" s="28"/>
      <c r="AU831" s="28"/>
    </row>
    <row r="832">
      <c r="B832" s="28"/>
      <c r="C832" s="28"/>
      <c r="D832" s="28"/>
      <c r="E832" s="28"/>
      <c r="F832" s="28"/>
      <c r="G832" s="28"/>
      <c r="H832" s="28"/>
      <c r="S832" s="28"/>
      <c r="T832" s="28"/>
      <c r="U832" s="147"/>
      <c r="V832" s="147"/>
      <c r="W832" s="147"/>
      <c r="X832" s="147"/>
      <c r="Y832" s="147"/>
      <c r="Z832" s="147"/>
      <c r="AA832" s="134"/>
      <c r="AB832" s="148"/>
      <c r="AC832" s="28"/>
      <c r="AD832" s="148"/>
      <c r="AE832" s="148"/>
      <c r="AF832" s="148"/>
      <c r="AG832" s="148"/>
      <c r="AH832" s="28"/>
      <c r="AI832" s="28"/>
      <c r="AJ832" s="28"/>
      <c r="AK832" s="28"/>
      <c r="AL832" s="28"/>
      <c r="AM832" s="28"/>
      <c r="AN832" s="28"/>
      <c r="AO832" s="28"/>
      <c r="AP832" s="28"/>
      <c r="AQ832" s="28"/>
      <c r="AR832" s="28"/>
      <c r="AS832" s="28"/>
      <c r="AT832" s="28"/>
      <c r="AU832" s="28"/>
    </row>
    <row r="833">
      <c r="B833" s="28"/>
      <c r="C833" s="28"/>
      <c r="D833" s="28"/>
      <c r="E833" s="28"/>
      <c r="F833" s="28"/>
      <c r="G833" s="28"/>
      <c r="H833" s="28"/>
      <c r="S833" s="28"/>
      <c r="T833" s="28"/>
      <c r="U833" s="147"/>
      <c r="V833" s="147"/>
      <c r="W833" s="147"/>
      <c r="X833" s="147"/>
      <c r="Y833" s="147"/>
      <c r="Z833" s="147"/>
      <c r="AA833" s="134"/>
      <c r="AB833" s="148"/>
      <c r="AC833" s="28"/>
      <c r="AD833" s="148"/>
      <c r="AE833" s="148"/>
      <c r="AF833" s="148"/>
      <c r="AG833" s="148"/>
      <c r="AH833" s="28"/>
      <c r="AI833" s="28"/>
      <c r="AJ833" s="28"/>
      <c r="AK833" s="28"/>
      <c r="AL833" s="28"/>
      <c r="AM833" s="28"/>
      <c r="AN833" s="28"/>
      <c r="AO833" s="28"/>
      <c r="AP833" s="28"/>
      <c r="AQ833" s="28"/>
      <c r="AR833" s="28"/>
      <c r="AS833" s="28"/>
      <c r="AT833" s="28"/>
      <c r="AU833" s="28"/>
    </row>
    <row r="834">
      <c r="B834" s="28"/>
      <c r="C834" s="28"/>
      <c r="D834" s="28"/>
      <c r="E834" s="28"/>
      <c r="F834" s="28"/>
      <c r="G834" s="28"/>
      <c r="H834" s="28"/>
      <c r="S834" s="28"/>
      <c r="T834" s="28"/>
      <c r="U834" s="147"/>
      <c r="V834" s="147"/>
      <c r="W834" s="147"/>
      <c r="X834" s="147"/>
      <c r="Y834" s="147"/>
      <c r="Z834" s="147"/>
      <c r="AA834" s="134"/>
      <c r="AB834" s="148"/>
      <c r="AC834" s="28"/>
      <c r="AD834" s="148"/>
      <c r="AE834" s="148"/>
      <c r="AF834" s="148"/>
      <c r="AG834" s="148"/>
      <c r="AH834" s="28"/>
      <c r="AI834" s="28"/>
      <c r="AJ834" s="28"/>
      <c r="AK834" s="28"/>
      <c r="AL834" s="28"/>
      <c r="AM834" s="28"/>
      <c r="AN834" s="28"/>
      <c r="AO834" s="28"/>
      <c r="AP834" s="28"/>
      <c r="AQ834" s="28"/>
      <c r="AR834" s="28"/>
      <c r="AS834" s="28"/>
      <c r="AT834" s="28"/>
      <c r="AU834" s="28"/>
    </row>
    <row r="835">
      <c r="B835" s="28"/>
      <c r="C835" s="28"/>
      <c r="D835" s="28"/>
      <c r="E835" s="28"/>
      <c r="F835" s="28"/>
      <c r="G835" s="28"/>
      <c r="H835" s="28"/>
      <c r="S835" s="28"/>
      <c r="T835" s="28"/>
      <c r="U835" s="147"/>
      <c r="V835" s="147"/>
      <c r="W835" s="147"/>
      <c r="X835" s="147"/>
      <c r="Y835" s="147"/>
      <c r="Z835" s="147"/>
      <c r="AA835" s="134"/>
      <c r="AB835" s="148"/>
      <c r="AC835" s="28"/>
      <c r="AD835" s="148"/>
      <c r="AE835" s="148"/>
      <c r="AF835" s="148"/>
      <c r="AG835" s="148"/>
      <c r="AH835" s="28"/>
      <c r="AI835" s="28"/>
      <c r="AJ835" s="28"/>
      <c r="AK835" s="28"/>
      <c r="AL835" s="28"/>
      <c r="AM835" s="28"/>
      <c r="AN835" s="28"/>
      <c r="AO835" s="28"/>
      <c r="AP835" s="28"/>
      <c r="AQ835" s="28"/>
      <c r="AR835" s="28"/>
      <c r="AS835" s="28"/>
      <c r="AT835" s="28"/>
      <c r="AU835" s="28"/>
    </row>
    <row r="836">
      <c r="B836" s="28"/>
      <c r="C836" s="28"/>
      <c r="D836" s="28"/>
      <c r="E836" s="28"/>
      <c r="F836" s="28"/>
      <c r="G836" s="28"/>
      <c r="H836" s="28"/>
      <c r="S836" s="28"/>
      <c r="T836" s="28"/>
      <c r="U836" s="147"/>
      <c r="V836" s="147"/>
      <c r="W836" s="147"/>
      <c r="X836" s="147"/>
      <c r="Y836" s="147"/>
      <c r="Z836" s="147"/>
      <c r="AA836" s="134"/>
      <c r="AB836" s="148"/>
      <c r="AC836" s="28"/>
      <c r="AD836" s="148"/>
      <c r="AE836" s="148"/>
      <c r="AF836" s="148"/>
      <c r="AG836" s="148"/>
      <c r="AH836" s="28"/>
      <c r="AI836" s="28"/>
      <c r="AJ836" s="28"/>
      <c r="AK836" s="28"/>
      <c r="AL836" s="28"/>
      <c r="AM836" s="28"/>
      <c r="AN836" s="28"/>
      <c r="AO836" s="28"/>
      <c r="AP836" s="28"/>
      <c r="AQ836" s="28"/>
      <c r="AR836" s="28"/>
      <c r="AS836" s="28"/>
      <c r="AT836" s="28"/>
      <c r="AU836" s="28"/>
    </row>
    <row r="837">
      <c r="B837" s="28"/>
      <c r="C837" s="28"/>
      <c r="D837" s="28"/>
      <c r="E837" s="28"/>
      <c r="F837" s="28"/>
      <c r="G837" s="28"/>
      <c r="H837" s="28"/>
      <c r="S837" s="28"/>
      <c r="T837" s="28"/>
      <c r="U837" s="147"/>
      <c r="V837" s="147"/>
      <c r="W837" s="147"/>
      <c r="X837" s="147"/>
      <c r="Y837" s="147"/>
      <c r="Z837" s="147"/>
      <c r="AA837" s="134"/>
      <c r="AB837" s="148"/>
      <c r="AC837" s="28"/>
      <c r="AD837" s="148"/>
      <c r="AE837" s="148"/>
      <c r="AF837" s="148"/>
      <c r="AG837" s="148"/>
      <c r="AH837" s="28"/>
      <c r="AI837" s="28"/>
      <c r="AJ837" s="28"/>
      <c r="AK837" s="28"/>
      <c r="AL837" s="28"/>
      <c r="AM837" s="28"/>
      <c r="AN837" s="28"/>
      <c r="AO837" s="28"/>
      <c r="AP837" s="28"/>
      <c r="AQ837" s="28"/>
      <c r="AR837" s="28"/>
      <c r="AS837" s="28"/>
      <c r="AT837" s="28"/>
      <c r="AU837" s="28"/>
    </row>
    <row r="838">
      <c r="B838" s="28"/>
      <c r="C838" s="28"/>
      <c r="D838" s="28"/>
      <c r="E838" s="28"/>
      <c r="F838" s="28"/>
      <c r="G838" s="28"/>
      <c r="H838" s="28"/>
      <c r="S838" s="28"/>
      <c r="T838" s="28"/>
      <c r="U838" s="147"/>
      <c r="V838" s="147"/>
      <c r="W838" s="147"/>
      <c r="X838" s="147"/>
      <c r="Y838" s="147"/>
      <c r="Z838" s="147"/>
      <c r="AA838" s="134"/>
      <c r="AB838" s="148"/>
      <c r="AC838" s="28"/>
      <c r="AD838" s="148"/>
      <c r="AE838" s="148"/>
      <c r="AF838" s="148"/>
      <c r="AG838" s="148"/>
      <c r="AH838" s="28"/>
      <c r="AI838" s="28"/>
      <c r="AJ838" s="28"/>
      <c r="AK838" s="28"/>
      <c r="AL838" s="28"/>
      <c r="AM838" s="28"/>
      <c r="AN838" s="28"/>
      <c r="AO838" s="28"/>
      <c r="AP838" s="28"/>
      <c r="AQ838" s="28"/>
      <c r="AR838" s="28"/>
      <c r="AS838" s="28"/>
      <c r="AT838" s="28"/>
      <c r="AU838" s="28"/>
    </row>
    <row r="839">
      <c r="B839" s="28"/>
      <c r="C839" s="28"/>
      <c r="D839" s="28"/>
      <c r="E839" s="28"/>
      <c r="F839" s="28"/>
      <c r="G839" s="28"/>
      <c r="H839" s="28"/>
      <c r="S839" s="28"/>
      <c r="T839" s="28"/>
      <c r="U839" s="147"/>
      <c r="V839" s="147"/>
      <c r="W839" s="147"/>
      <c r="X839" s="147"/>
      <c r="Y839" s="147"/>
      <c r="Z839" s="147"/>
      <c r="AA839" s="134"/>
      <c r="AB839" s="148"/>
      <c r="AC839" s="28"/>
      <c r="AD839" s="148"/>
      <c r="AE839" s="148"/>
      <c r="AF839" s="148"/>
      <c r="AG839" s="148"/>
      <c r="AH839" s="28"/>
      <c r="AI839" s="28"/>
      <c r="AJ839" s="28"/>
      <c r="AK839" s="28"/>
      <c r="AL839" s="28"/>
      <c r="AM839" s="28"/>
      <c r="AN839" s="28"/>
      <c r="AO839" s="28"/>
      <c r="AP839" s="28"/>
      <c r="AQ839" s="28"/>
      <c r="AR839" s="28"/>
      <c r="AS839" s="28"/>
      <c r="AT839" s="28"/>
      <c r="AU839" s="28"/>
    </row>
    <row r="840">
      <c r="B840" s="28"/>
      <c r="C840" s="28"/>
      <c r="D840" s="28"/>
      <c r="E840" s="28"/>
      <c r="F840" s="28"/>
      <c r="G840" s="28"/>
      <c r="H840" s="28"/>
      <c r="S840" s="28"/>
      <c r="T840" s="28"/>
      <c r="U840" s="147"/>
      <c r="V840" s="147"/>
      <c r="W840" s="147"/>
      <c r="X840" s="147"/>
      <c r="Y840" s="147"/>
      <c r="Z840" s="147"/>
      <c r="AA840" s="134"/>
      <c r="AB840" s="148"/>
      <c r="AC840" s="28"/>
      <c r="AD840" s="148"/>
      <c r="AE840" s="148"/>
      <c r="AF840" s="148"/>
      <c r="AG840" s="148"/>
      <c r="AH840" s="28"/>
      <c r="AI840" s="28"/>
      <c r="AJ840" s="28"/>
      <c r="AK840" s="28"/>
      <c r="AL840" s="28"/>
      <c r="AM840" s="28"/>
      <c r="AN840" s="28"/>
      <c r="AO840" s="28"/>
      <c r="AP840" s="28"/>
      <c r="AQ840" s="28"/>
      <c r="AR840" s="28"/>
      <c r="AS840" s="28"/>
      <c r="AT840" s="28"/>
      <c r="AU840" s="28"/>
    </row>
    <row r="841">
      <c r="B841" s="28"/>
      <c r="C841" s="28"/>
      <c r="D841" s="28"/>
      <c r="E841" s="28"/>
      <c r="F841" s="28"/>
      <c r="G841" s="28"/>
      <c r="H841" s="28"/>
      <c r="S841" s="28"/>
      <c r="T841" s="28"/>
      <c r="U841" s="147"/>
      <c r="V841" s="147"/>
      <c r="W841" s="147"/>
      <c r="X841" s="147"/>
      <c r="Y841" s="147"/>
      <c r="Z841" s="147"/>
      <c r="AA841" s="134"/>
      <c r="AB841" s="148"/>
      <c r="AC841" s="28"/>
      <c r="AD841" s="148"/>
      <c r="AE841" s="148"/>
      <c r="AF841" s="148"/>
      <c r="AG841" s="148"/>
      <c r="AH841" s="28"/>
      <c r="AI841" s="28"/>
      <c r="AJ841" s="28"/>
      <c r="AK841" s="28"/>
      <c r="AL841" s="28"/>
      <c r="AM841" s="28"/>
      <c r="AN841" s="28"/>
      <c r="AO841" s="28"/>
      <c r="AP841" s="28"/>
      <c r="AQ841" s="28"/>
      <c r="AR841" s="28"/>
      <c r="AS841" s="28"/>
      <c r="AT841" s="28"/>
      <c r="AU841" s="28"/>
    </row>
    <row r="842">
      <c r="B842" s="28"/>
      <c r="C842" s="28"/>
      <c r="D842" s="28"/>
      <c r="E842" s="28"/>
      <c r="F842" s="28"/>
      <c r="G842" s="28"/>
      <c r="H842" s="28"/>
      <c r="S842" s="28"/>
      <c r="T842" s="28"/>
      <c r="U842" s="147"/>
      <c r="V842" s="147"/>
      <c r="W842" s="147"/>
      <c r="X842" s="147"/>
      <c r="Y842" s="147"/>
      <c r="Z842" s="147"/>
      <c r="AA842" s="134"/>
      <c r="AB842" s="148"/>
      <c r="AC842" s="28"/>
      <c r="AD842" s="148"/>
      <c r="AE842" s="148"/>
      <c r="AF842" s="148"/>
      <c r="AG842" s="148"/>
      <c r="AH842" s="28"/>
      <c r="AI842" s="28"/>
      <c r="AJ842" s="28"/>
      <c r="AK842" s="28"/>
      <c r="AL842" s="28"/>
      <c r="AM842" s="28"/>
      <c r="AN842" s="28"/>
      <c r="AO842" s="28"/>
      <c r="AP842" s="28"/>
      <c r="AQ842" s="28"/>
      <c r="AR842" s="28"/>
      <c r="AS842" s="28"/>
      <c r="AT842" s="28"/>
      <c r="AU842" s="28"/>
    </row>
    <row r="843">
      <c r="B843" s="28"/>
      <c r="C843" s="28"/>
      <c r="D843" s="28"/>
      <c r="E843" s="28"/>
      <c r="F843" s="28"/>
      <c r="G843" s="28"/>
      <c r="H843" s="28"/>
      <c r="S843" s="28"/>
      <c r="T843" s="28"/>
      <c r="U843" s="147"/>
      <c r="V843" s="147"/>
      <c r="W843" s="147"/>
      <c r="X843" s="147"/>
      <c r="Y843" s="147"/>
      <c r="Z843" s="147"/>
      <c r="AA843" s="134"/>
      <c r="AB843" s="148"/>
      <c r="AC843" s="28"/>
      <c r="AD843" s="148"/>
      <c r="AE843" s="148"/>
      <c r="AF843" s="148"/>
      <c r="AG843" s="148"/>
      <c r="AH843" s="28"/>
      <c r="AI843" s="28"/>
      <c r="AJ843" s="28"/>
      <c r="AK843" s="28"/>
      <c r="AL843" s="28"/>
      <c r="AM843" s="28"/>
      <c r="AN843" s="28"/>
      <c r="AO843" s="28"/>
      <c r="AP843" s="28"/>
      <c r="AQ843" s="28"/>
      <c r="AR843" s="28"/>
      <c r="AS843" s="28"/>
      <c r="AT843" s="28"/>
      <c r="AU843" s="28"/>
    </row>
    <row r="844">
      <c r="B844" s="28"/>
      <c r="C844" s="28"/>
      <c r="D844" s="28"/>
      <c r="E844" s="28"/>
      <c r="F844" s="28"/>
      <c r="G844" s="28"/>
      <c r="H844" s="28"/>
      <c r="S844" s="28"/>
      <c r="T844" s="28"/>
      <c r="U844" s="147"/>
      <c r="V844" s="147"/>
      <c r="W844" s="147"/>
      <c r="X844" s="147"/>
      <c r="Y844" s="147"/>
      <c r="Z844" s="147"/>
      <c r="AA844" s="134"/>
      <c r="AB844" s="148"/>
      <c r="AC844" s="28"/>
      <c r="AD844" s="148"/>
      <c r="AE844" s="148"/>
      <c r="AF844" s="148"/>
      <c r="AG844" s="148"/>
      <c r="AH844" s="28"/>
      <c r="AI844" s="28"/>
      <c r="AJ844" s="28"/>
      <c r="AK844" s="28"/>
      <c r="AL844" s="28"/>
      <c r="AM844" s="28"/>
      <c r="AN844" s="28"/>
      <c r="AO844" s="28"/>
      <c r="AP844" s="28"/>
      <c r="AQ844" s="28"/>
      <c r="AR844" s="28"/>
      <c r="AS844" s="28"/>
      <c r="AT844" s="28"/>
      <c r="AU844" s="28"/>
    </row>
    <row r="845">
      <c r="B845" s="28"/>
      <c r="C845" s="28"/>
      <c r="D845" s="28"/>
      <c r="E845" s="28"/>
      <c r="F845" s="28"/>
      <c r="G845" s="28"/>
      <c r="H845" s="28"/>
      <c r="S845" s="28"/>
      <c r="T845" s="28"/>
      <c r="U845" s="147"/>
      <c r="V845" s="147"/>
      <c r="W845" s="147"/>
      <c r="X845" s="147"/>
      <c r="Y845" s="147"/>
      <c r="Z845" s="147"/>
      <c r="AA845" s="134"/>
      <c r="AB845" s="148"/>
      <c r="AC845" s="28"/>
      <c r="AD845" s="148"/>
      <c r="AE845" s="148"/>
      <c r="AF845" s="148"/>
      <c r="AG845" s="148"/>
      <c r="AH845" s="28"/>
      <c r="AI845" s="28"/>
      <c r="AJ845" s="28"/>
      <c r="AK845" s="28"/>
      <c r="AL845" s="28"/>
      <c r="AM845" s="28"/>
      <c r="AN845" s="28"/>
      <c r="AO845" s="28"/>
      <c r="AP845" s="28"/>
      <c r="AQ845" s="28"/>
      <c r="AR845" s="28"/>
      <c r="AS845" s="28"/>
      <c r="AT845" s="28"/>
      <c r="AU845" s="28"/>
    </row>
    <row r="846">
      <c r="B846" s="28"/>
      <c r="C846" s="28"/>
      <c r="D846" s="28"/>
      <c r="E846" s="28"/>
      <c r="F846" s="28"/>
      <c r="G846" s="28"/>
      <c r="H846" s="28"/>
      <c r="S846" s="28"/>
      <c r="T846" s="28"/>
      <c r="U846" s="147"/>
      <c r="V846" s="147"/>
      <c r="W846" s="147"/>
      <c r="X846" s="147"/>
      <c r="Y846" s="147"/>
      <c r="Z846" s="147"/>
      <c r="AA846" s="134"/>
      <c r="AB846" s="148"/>
      <c r="AC846" s="28"/>
      <c r="AD846" s="148"/>
      <c r="AE846" s="148"/>
      <c r="AF846" s="148"/>
      <c r="AG846" s="148"/>
      <c r="AH846" s="28"/>
      <c r="AI846" s="28"/>
      <c r="AJ846" s="28"/>
      <c r="AK846" s="28"/>
      <c r="AL846" s="28"/>
      <c r="AM846" s="28"/>
      <c r="AN846" s="28"/>
      <c r="AO846" s="28"/>
      <c r="AP846" s="28"/>
      <c r="AQ846" s="28"/>
      <c r="AR846" s="28"/>
      <c r="AS846" s="28"/>
      <c r="AT846" s="28"/>
      <c r="AU846" s="28"/>
    </row>
    <row r="847">
      <c r="B847" s="28"/>
      <c r="C847" s="28"/>
      <c r="D847" s="28"/>
      <c r="E847" s="28"/>
      <c r="F847" s="28"/>
      <c r="G847" s="28"/>
      <c r="H847" s="28"/>
      <c r="S847" s="28"/>
      <c r="T847" s="28"/>
      <c r="U847" s="147"/>
      <c r="V847" s="147"/>
      <c r="W847" s="147"/>
      <c r="X847" s="147"/>
      <c r="Y847" s="147"/>
      <c r="Z847" s="147"/>
      <c r="AA847" s="134"/>
      <c r="AB847" s="148"/>
      <c r="AC847" s="28"/>
      <c r="AD847" s="148"/>
      <c r="AE847" s="148"/>
      <c r="AF847" s="148"/>
      <c r="AG847" s="148"/>
      <c r="AH847" s="28"/>
      <c r="AI847" s="28"/>
      <c r="AJ847" s="28"/>
      <c r="AK847" s="28"/>
      <c r="AL847" s="28"/>
      <c r="AM847" s="28"/>
      <c r="AN847" s="28"/>
      <c r="AO847" s="28"/>
      <c r="AP847" s="28"/>
      <c r="AQ847" s="28"/>
      <c r="AR847" s="28"/>
      <c r="AS847" s="28"/>
      <c r="AT847" s="28"/>
      <c r="AU847" s="28"/>
    </row>
    <row r="848">
      <c r="B848" s="28"/>
      <c r="C848" s="28"/>
      <c r="D848" s="28"/>
      <c r="E848" s="28"/>
      <c r="F848" s="28"/>
      <c r="G848" s="28"/>
      <c r="H848" s="28"/>
      <c r="S848" s="28"/>
      <c r="T848" s="28"/>
      <c r="U848" s="147"/>
      <c r="V848" s="147"/>
      <c r="W848" s="147"/>
      <c r="X848" s="147"/>
      <c r="Y848" s="147"/>
      <c r="Z848" s="147"/>
      <c r="AA848" s="134"/>
      <c r="AB848" s="148"/>
      <c r="AC848" s="28"/>
      <c r="AD848" s="148"/>
      <c r="AE848" s="148"/>
      <c r="AF848" s="148"/>
      <c r="AG848" s="148"/>
      <c r="AH848" s="28"/>
      <c r="AI848" s="28"/>
      <c r="AJ848" s="28"/>
      <c r="AK848" s="28"/>
      <c r="AL848" s="28"/>
      <c r="AM848" s="28"/>
      <c r="AN848" s="28"/>
      <c r="AO848" s="28"/>
      <c r="AP848" s="28"/>
      <c r="AQ848" s="28"/>
      <c r="AR848" s="28"/>
      <c r="AS848" s="28"/>
      <c r="AT848" s="28"/>
      <c r="AU848" s="28"/>
    </row>
    <row r="849">
      <c r="B849" s="28"/>
      <c r="C849" s="28"/>
      <c r="D849" s="28"/>
      <c r="E849" s="28"/>
      <c r="F849" s="28"/>
      <c r="G849" s="28"/>
      <c r="H849" s="28"/>
      <c r="S849" s="28"/>
      <c r="T849" s="28"/>
      <c r="U849" s="147"/>
      <c r="V849" s="147"/>
      <c r="W849" s="147"/>
      <c r="X849" s="147"/>
      <c r="Y849" s="147"/>
      <c r="Z849" s="147"/>
      <c r="AA849" s="134"/>
      <c r="AB849" s="148"/>
      <c r="AC849" s="28"/>
      <c r="AD849" s="148"/>
      <c r="AE849" s="148"/>
      <c r="AF849" s="148"/>
      <c r="AG849" s="148"/>
      <c r="AH849" s="28"/>
      <c r="AI849" s="28"/>
      <c r="AJ849" s="28"/>
      <c r="AK849" s="28"/>
      <c r="AL849" s="28"/>
      <c r="AM849" s="28"/>
      <c r="AN849" s="28"/>
      <c r="AO849" s="28"/>
      <c r="AP849" s="28"/>
      <c r="AQ849" s="28"/>
      <c r="AR849" s="28"/>
      <c r="AS849" s="28"/>
      <c r="AT849" s="28"/>
      <c r="AU849" s="28"/>
    </row>
    <row r="850">
      <c r="B850" s="28"/>
      <c r="C850" s="28"/>
      <c r="D850" s="28"/>
      <c r="E850" s="28"/>
      <c r="F850" s="28"/>
      <c r="G850" s="28"/>
      <c r="H850" s="28"/>
      <c r="S850" s="28"/>
      <c r="T850" s="28"/>
      <c r="U850" s="147"/>
      <c r="V850" s="147"/>
      <c r="W850" s="147"/>
      <c r="X850" s="147"/>
      <c r="Y850" s="147"/>
      <c r="Z850" s="147"/>
      <c r="AA850" s="134"/>
      <c r="AB850" s="148"/>
      <c r="AC850" s="28"/>
      <c r="AD850" s="148"/>
      <c r="AE850" s="148"/>
      <c r="AF850" s="148"/>
      <c r="AG850" s="148"/>
      <c r="AH850" s="28"/>
      <c r="AI850" s="28"/>
      <c r="AJ850" s="28"/>
      <c r="AK850" s="28"/>
      <c r="AL850" s="28"/>
      <c r="AM850" s="28"/>
      <c r="AN850" s="28"/>
      <c r="AO850" s="28"/>
      <c r="AP850" s="28"/>
      <c r="AQ850" s="28"/>
      <c r="AR850" s="28"/>
      <c r="AS850" s="28"/>
      <c r="AT850" s="28"/>
      <c r="AU850" s="28"/>
    </row>
    <row r="851">
      <c r="B851" s="28"/>
      <c r="C851" s="28"/>
      <c r="D851" s="28"/>
      <c r="E851" s="28"/>
      <c r="F851" s="28"/>
      <c r="G851" s="28"/>
      <c r="H851" s="28"/>
      <c r="S851" s="28"/>
      <c r="T851" s="28"/>
      <c r="U851" s="147"/>
      <c r="V851" s="147"/>
      <c r="W851" s="147"/>
      <c r="X851" s="147"/>
      <c r="Y851" s="147"/>
      <c r="Z851" s="147"/>
      <c r="AA851" s="134"/>
      <c r="AB851" s="148"/>
      <c r="AC851" s="28"/>
      <c r="AD851" s="148"/>
      <c r="AE851" s="148"/>
      <c r="AF851" s="148"/>
      <c r="AG851" s="148"/>
      <c r="AH851" s="28"/>
      <c r="AI851" s="28"/>
      <c r="AJ851" s="28"/>
      <c r="AK851" s="28"/>
      <c r="AL851" s="28"/>
      <c r="AM851" s="28"/>
      <c r="AN851" s="28"/>
      <c r="AO851" s="28"/>
      <c r="AP851" s="28"/>
      <c r="AQ851" s="28"/>
      <c r="AR851" s="28"/>
      <c r="AS851" s="28"/>
      <c r="AT851" s="28"/>
      <c r="AU851" s="28"/>
    </row>
    <row r="852">
      <c r="B852" s="28"/>
      <c r="C852" s="28"/>
      <c r="D852" s="28"/>
      <c r="E852" s="28"/>
      <c r="F852" s="28"/>
      <c r="G852" s="28"/>
      <c r="H852" s="28"/>
      <c r="S852" s="28"/>
      <c r="T852" s="28"/>
      <c r="U852" s="147"/>
      <c r="V852" s="147"/>
      <c r="W852" s="147"/>
      <c r="X852" s="147"/>
      <c r="Y852" s="147"/>
      <c r="Z852" s="147"/>
      <c r="AA852" s="134"/>
      <c r="AB852" s="148"/>
      <c r="AC852" s="28"/>
      <c r="AD852" s="148"/>
      <c r="AE852" s="148"/>
      <c r="AF852" s="148"/>
      <c r="AG852" s="148"/>
      <c r="AH852" s="28"/>
      <c r="AI852" s="28"/>
      <c r="AJ852" s="28"/>
      <c r="AK852" s="28"/>
      <c r="AL852" s="28"/>
      <c r="AM852" s="28"/>
      <c r="AN852" s="28"/>
      <c r="AO852" s="28"/>
      <c r="AP852" s="28"/>
      <c r="AQ852" s="28"/>
      <c r="AR852" s="28"/>
      <c r="AS852" s="28"/>
      <c r="AT852" s="28"/>
      <c r="AU852" s="28"/>
    </row>
    <row r="853">
      <c r="B853" s="28"/>
      <c r="C853" s="28"/>
      <c r="D853" s="28"/>
      <c r="E853" s="28"/>
      <c r="F853" s="28"/>
      <c r="G853" s="28"/>
      <c r="H853" s="28"/>
      <c r="S853" s="28"/>
      <c r="T853" s="28"/>
      <c r="U853" s="147"/>
      <c r="V853" s="147"/>
      <c r="W853" s="147"/>
      <c r="X853" s="147"/>
      <c r="Y853" s="147"/>
      <c r="Z853" s="147"/>
      <c r="AA853" s="134"/>
      <c r="AB853" s="148"/>
      <c r="AC853" s="28"/>
      <c r="AD853" s="148"/>
      <c r="AE853" s="148"/>
      <c r="AF853" s="148"/>
      <c r="AG853" s="148"/>
      <c r="AH853" s="28"/>
      <c r="AI853" s="28"/>
      <c r="AJ853" s="28"/>
      <c r="AK853" s="28"/>
      <c r="AL853" s="28"/>
      <c r="AM853" s="28"/>
      <c r="AN853" s="28"/>
      <c r="AO853" s="28"/>
      <c r="AP853" s="28"/>
      <c r="AQ853" s="28"/>
      <c r="AR853" s="28"/>
      <c r="AS853" s="28"/>
      <c r="AT853" s="28"/>
      <c r="AU853" s="28"/>
    </row>
    <row r="854">
      <c r="B854" s="28"/>
      <c r="C854" s="28"/>
      <c r="D854" s="28"/>
      <c r="E854" s="28"/>
      <c r="F854" s="28"/>
      <c r="G854" s="28"/>
      <c r="H854" s="28"/>
      <c r="S854" s="28"/>
      <c r="T854" s="28"/>
      <c r="U854" s="147"/>
      <c r="V854" s="147"/>
      <c r="W854" s="147"/>
      <c r="X854" s="147"/>
      <c r="Y854" s="147"/>
      <c r="Z854" s="147"/>
      <c r="AA854" s="134"/>
      <c r="AB854" s="148"/>
      <c r="AC854" s="28"/>
      <c r="AD854" s="148"/>
      <c r="AE854" s="148"/>
      <c r="AF854" s="148"/>
      <c r="AG854" s="148"/>
      <c r="AH854" s="28"/>
      <c r="AI854" s="28"/>
      <c r="AJ854" s="28"/>
      <c r="AK854" s="28"/>
      <c r="AL854" s="28"/>
      <c r="AM854" s="28"/>
      <c r="AN854" s="28"/>
      <c r="AO854" s="28"/>
      <c r="AP854" s="28"/>
      <c r="AQ854" s="28"/>
      <c r="AR854" s="28"/>
      <c r="AS854" s="28"/>
      <c r="AT854" s="28"/>
      <c r="AU854" s="28"/>
    </row>
    <row r="855">
      <c r="B855" s="28"/>
      <c r="C855" s="28"/>
      <c r="D855" s="28"/>
      <c r="E855" s="28"/>
      <c r="F855" s="28"/>
      <c r="G855" s="28"/>
      <c r="H855" s="28"/>
      <c r="S855" s="28"/>
      <c r="T855" s="28"/>
      <c r="U855" s="147"/>
      <c r="V855" s="147"/>
      <c r="W855" s="147"/>
      <c r="X855" s="147"/>
      <c r="Y855" s="147"/>
      <c r="Z855" s="147"/>
      <c r="AA855" s="134"/>
      <c r="AB855" s="148"/>
      <c r="AC855" s="28"/>
      <c r="AD855" s="148"/>
      <c r="AE855" s="148"/>
      <c r="AF855" s="148"/>
      <c r="AG855" s="148"/>
      <c r="AH855" s="28"/>
      <c r="AI855" s="28"/>
      <c r="AJ855" s="28"/>
      <c r="AK855" s="28"/>
      <c r="AL855" s="28"/>
      <c r="AM855" s="28"/>
      <c r="AN855" s="28"/>
      <c r="AO855" s="28"/>
      <c r="AP855" s="28"/>
      <c r="AQ855" s="28"/>
      <c r="AR855" s="28"/>
      <c r="AS855" s="28"/>
      <c r="AT855" s="28"/>
      <c r="AU855" s="28"/>
    </row>
    <row r="856">
      <c r="B856" s="28"/>
      <c r="C856" s="28"/>
      <c r="D856" s="28"/>
      <c r="E856" s="28"/>
      <c r="F856" s="28"/>
      <c r="G856" s="28"/>
      <c r="H856" s="28"/>
      <c r="S856" s="28"/>
      <c r="T856" s="28"/>
      <c r="U856" s="147"/>
      <c r="V856" s="147"/>
      <c r="W856" s="147"/>
      <c r="X856" s="147"/>
      <c r="Y856" s="147"/>
      <c r="Z856" s="147"/>
      <c r="AA856" s="134"/>
      <c r="AB856" s="148"/>
      <c r="AC856" s="28"/>
      <c r="AD856" s="148"/>
      <c r="AE856" s="148"/>
      <c r="AF856" s="148"/>
      <c r="AG856" s="148"/>
      <c r="AH856" s="28"/>
      <c r="AI856" s="28"/>
      <c r="AJ856" s="28"/>
      <c r="AK856" s="28"/>
      <c r="AL856" s="28"/>
      <c r="AM856" s="28"/>
      <c r="AN856" s="28"/>
      <c r="AO856" s="28"/>
      <c r="AP856" s="28"/>
      <c r="AQ856" s="28"/>
      <c r="AR856" s="28"/>
      <c r="AS856" s="28"/>
      <c r="AT856" s="28"/>
      <c r="AU856" s="28"/>
    </row>
    <row r="857">
      <c r="B857" s="28"/>
      <c r="C857" s="28"/>
      <c r="D857" s="28"/>
      <c r="E857" s="28"/>
      <c r="F857" s="28"/>
      <c r="G857" s="28"/>
      <c r="H857" s="28"/>
      <c r="S857" s="28"/>
      <c r="T857" s="28"/>
      <c r="U857" s="147"/>
      <c r="V857" s="147"/>
      <c r="W857" s="147"/>
      <c r="X857" s="147"/>
      <c r="Y857" s="147"/>
      <c r="Z857" s="147"/>
      <c r="AA857" s="134"/>
      <c r="AB857" s="148"/>
      <c r="AC857" s="28"/>
      <c r="AD857" s="148"/>
      <c r="AE857" s="148"/>
      <c r="AF857" s="148"/>
      <c r="AG857" s="148"/>
      <c r="AH857" s="28"/>
      <c r="AI857" s="28"/>
      <c r="AJ857" s="28"/>
      <c r="AK857" s="28"/>
      <c r="AL857" s="28"/>
      <c r="AM857" s="28"/>
      <c r="AN857" s="28"/>
      <c r="AO857" s="28"/>
      <c r="AP857" s="28"/>
      <c r="AQ857" s="28"/>
      <c r="AR857" s="28"/>
      <c r="AS857" s="28"/>
      <c r="AT857" s="28"/>
      <c r="AU857" s="28"/>
    </row>
    <row r="858">
      <c r="B858" s="28"/>
      <c r="C858" s="28"/>
      <c r="D858" s="28"/>
      <c r="E858" s="28"/>
      <c r="F858" s="28"/>
      <c r="G858" s="28"/>
      <c r="H858" s="28"/>
      <c r="S858" s="28"/>
      <c r="T858" s="28"/>
      <c r="U858" s="147"/>
      <c r="V858" s="147"/>
      <c r="W858" s="147"/>
      <c r="X858" s="147"/>
      <c r="Y858" s="147"/>
      <c r="Z858" s="147"/>
      <c r="AA858" s="134"/>
      <c r="AB858" s="148"/>
      <c r="AC858" s="28"/>
      <c r="AD858" s="148"/>
      <c r="AE858" s="148"/>
      <c r="AF858" s="148"/>
      <c r="AG858" s="148"/>
      <c r="AH858" s="28"/>
      <c r="AI858" s="28"/>
      <c r="AJ858" s="28"/>
      <c r="AK858" s="28"/>
      <c r="AL858" s="28"/>
      <c r="AM858" s="28"/>
      <c r="AN858" s="28"/>
      <c r="AO858" s="28"/>
      <c r="AP858" s="28"/>
      <c r="AQ858" s="28"/>
      <c r="AR858" s="28"/>
      <c r="AS858" s="28"/>
      <c r="AT858" s="28"/>
      <c r="AU858" s="28"/>
    </row>
    <row r="859">
      <c r="B859" s="28"/>
      <c r="C859" s="28"/>
      <c r="D859" s="28"/>
      <c r="E859" s="28"/>
      <c r="F859" s="28"/>
      <c r="G859" s="28"/>
      <c r="H859" s="28"/>
      <c r="S859" s="28"/>
      <c r="T859" s="28"/>
      <c r="U859" s="147"/>
      <c r="V859" s="147"/>
      <c r="W859" s="147"/>
      <c r="X859" s="147"/>
      <c r="Y859" s="147"/>
      <c r="Z859" s="147"/>
      <c r="AA859" s="134"/>
      <c r="AB859" s="148"/>
      <c r="AC859" s="28"/>
      <c r="AD859" s="148"/>
      <c r="AE859" s="148"/>
      <c r="AF859" s="148"/>
      <c r="AG859" s="148"/>
      <c r="AH859" s="28"/>
      <c r="AI859" s="28"/>
      <c r="AJ859" s="28"/>
      <c r="AK859" s="28"/>
      <c r="AL859" s="28"/>
      <c r="AM859" s="28"/>
      <c r="AN859" s="28"/>
      <c r="AO859" s="28"/>
      <c r="AP859" s="28"/>
      <c r="AQ859" s="28"/>
      <c r="AR859" s="28"/>
      <c r="AS859" s="28"/>
      <c r="AT859" s="28"/>
      <c r="AU859" s="28"/>
    </row>
    <row r="860">
      <c r="B860" s="28"/>
      <c r="C860" s="28"/>
      <c r="D860" s="28"/>
      <c r="E860" s="28"/>
      <c r="F860" s="28"/>
      <c r="G860" s="28"/>
      <c r="H860" s="28"/>
      <c r="S860" s="28"/>
      <c r="T860" s="28"/>
      <c r="U860" s="147"/>
      <c r="V860" s="147"/>
      <c r="W860" s="147"/>
      <c r="X860" s="147"/>
      <c r="Y860" s="147"/>
      <c r="Z860" s="147"/>
      <c r="AA860" s="134"/>
      <c r="AB860" s="148"/>
      <c r="AC860" s="28"/>
      <c r="AD860" s="148"/>
      <c r="AE860" s="148"/>
      <c r="AF860" s="148"/>
      <c r="AG860" s="148"/>
      <c r="AH860" s="28"/>
      <c r="AI860" s="28"/>
      <c r="AJ860" s="28"/>
      <c r="AK860" s="28"/>
      <c r="AL860" s="28"/>
      <c r="AM860" s="28"/>
      <c r="AN860" s="28"/>
      <c r="AO860" s="28"/>
      <c r="AP860" s="28"/>
      <c r="AQ860" s="28"/>
      <c r="AR860" s="28"/>
      <c r="AS860" s="28"/>
      <c r="AT860" s="28"/>
      <c r="AU860" s="28"/>
    </row>
    <row r="861">
      <c r="B861" s="28"/>
      <c r="C861" s="28"/>
      <c r="D861" s="28"/>
      <c r="E861" s="28"/>
      <c r="F861" s="28"/>
      <c r="G861" s="28"/>
      <c r="H861" s="28"/>
      <c r="S861" s="28"/>
      <c r="T861" s="28"/>
      <c r="U861" s="147"/>
      <c r="V861" s="147"/>
      <c r="W861" s="147"/>
      <c r="X861" s="147"/>
      <c r="Y861" s="147"/>
      <c r="Z861" s="147"/>
      <c r="AA861" s="134"/>
      <c r="AB861" s="148"/>
      <c r="AC861" s="28"/>
      <c r="AD861" s="148"/>
      <c r="AE861" s="148"/>
      <c r="AF861" s="148"/>
      <c r="AG861" s="148"/>
      <c r="AH861" s="28"/>
      <c r="AI861" s="28"/>
      <c r="AJ861" s="28"/>
      <c r="AK861" s="28"/>
      <c r="AL861" s="28"/>
      <c r="AM861" s="28"/>
      <c r="AN861" s="28"/>
      <c r="AO861" s="28"/>
      <c r="AP861" s="28"/>
      <c r="AQ861" s="28"/>
      <c r="AR861" s="28"/>
      <c r="AS861" s="28"/>
      <c r="AT861" s="28"/>
      <c r="AU861" s="28"/>
    </row>
    <row r="862">
      <c r="B862" s="28"/>
      <c r="C862" s="28"/>
      <c r="D862" s="28"/>
      <c r="E862" s="28"/>
      <c r="F862" s="28"/>
      <c r="G862" s="28"/>
      <c r="H862" s="28"/>
      <c r="S862" s="28"/>
      <c r="T862" s="28"/>
      <c r="U862" s="147"/>
      <c r="V862" s="147"/>
      <c r="W862" s="147"/>
      <c r="X862" s="147"/>
      <c r="Y862" s="147"/>
      <c r="Z862" s="147"/>
      <c r="AA862" s="134"/>
      <c r="AB862" s="148"/>
      <c r="AC862" s="28"/>
      <c r="AD862" s="148"/>
      <c r="AE862" s="148"/>
      <c r="AF862" s="148"/>
      <c r="AG862" s="148"/>
      <c r="AH862" s="28"/>
      <c r="AI862" s="28"/>
      <c r="AJ862" s="28"/>
      <c r="AK862" s="28"/>
      <c r="AL862" s="28"/>
      <c r="AM862" s="28"/>
      <c r="AN862" s="28"/>
      <c r="AO862" s="28"/>
      <c r="AP862" s="28"/>
      <c r="AQ862" s="28"/>
      <c r="AR862" s="28"/>
      <c r="AS862" s="28"/>
      <c r="AT862" s="28"/>
      <c r="AU862" s="28"/>
    </row>
    <row r="863">
      <c r="B863" s="28"/>
      <c r="C863" s="28"/>
      <c r="D863" s="28"/>
      <c r="E863" s="28"/>
      <c r="F863" s="28"/>
      <c r="G863" s="28"/>
      <c r="H863" s="28"/>
      <c r="S863" s="28"/>
      <c r="T863" s="28"/>
      <c r="U863" s="147"/>
      <c r="V863" s="147"/>
      <c r="W863" s="147"/>
      <c r="X863" s="147"/>
      <c r="Y863" s="147"/>
      <c r="Z863" s="147"/>
      <c r="AA863" s="134"/>
      <c r="AB863" s="148"/>
      <c r="AC863" s="28"/>
      <c r="AD863" s="148"/>
      <c r="AE863" s="148"/>
      <c r="AF863" s="148"/>
      <c r="AG863" s="148"/>
      <c r="AH863" s="28"/>
      <c r="AI863" s="28"/>
      <c r="AJ863" s="28"/>
      <c r="AK863" s="28"/>
      <c r="AL863" s="28"/>
      <c r="AM863" s="28"/>
      <c r="AN863" s="28"/>
      <c r="AO863" s="28"/>
      <c r="AP863" s="28"/>
      <c r="AQ863" s="28"/>
      <c r="AR863" s="28"/>
      <c r="AS863" s="28"/>
      <c r="AT863" s="28"/>
      <c r="AU863" s="28"/>
    </row>
    <row r="864">
      <c r="B864" s="28"/>
      <c r="C864" s="28"/>
      <c r="D864" s="28"/>
      <c r="E864" s="28"/>
      <c r="F864" s="28"/>
      <c r="G864" s="28"/>
      <c r="H864" s="28"/>
      <c r="S864" s="28"/>
      <c r="T864" s="28"/>
      <c r="U864" s="147"/>
      <c r="V864" s="147"/>
      <c r="W864" s="147"/>
      <c r="X864" s="147"/>
      <c r="Y864" s="147"/>
      <c r="Z864" s="147"/>
      <c r="AA864" s="134"/>
      <c r="AB864" s="148"/>
      <c r="AC864" s="28"/>
      <c r="AD864" s="148"/>
      <c r="AE864" s="148"/>
      <c r="AF864" s="148"/>
      <c r="AG864" s="148"/>
      <c r="AH864" s="28"/>
      <c r="AI864" s="28"/>
      <c r="AJ864" s="28"/>
      <c r="AK864" s="28"/>
      <c r="AL864" s="28"/>
      <c r="AM864" s="28"/>
      <c r="AN864" s="28"/>
      <c r="AO864" s="28"/>
      <c r="AP864" s="28"/>
      <c r="AQ864" s="28"/>
      <c r="AR864" s="28"/>
      <c r="AS864" s="28"/>
      <c r="AT864" s="28"/>
      <c r="AU864" s="28"/>
    </row>
    <row r="865">
      <c r="B865" s="28"/>
      <c r="C865" s="28"/>
      <c r="D865" s="28"/>
      <c r="E865" s="28"/>
      <c r="F865" s="28"/>
      <c r="G865" s="28"/>
      <c r="H865" s="28"/>
      <c r="S865" s="28"/>
      <c r="T865" s="28"/>
      <c r="U865" s="147"/>
      <c r="V865" s="147"/>
      <c r="W865" s="147"/>
      <c r="X865" s="147"/>
      <c r="Y865" s="147"/>
      <c r="Z865" s="147"/>
      <c r="AA865" s="134"/>
      <c r="AB865" s="148"/>
      <c r="AC865" s="28"/>
      <c r="AD865" s="148"/>
      <c r="AE865" s="148"/>
      <c r="AF865" s="148"/>
      <c r="AG865" s="148"/>
      <c r="AH865" s="28"/>
      <c r="AI865" s="28"/>
      <c r="AJ865" s="28"/>
      <c r="AK865" s="28"/>
      <c r="AL865" s="28"/>
      <c r="AM865" s="28"/>
      <c r="AN865" s="28"/>
      <c r="AO865" s="28"/>
      <c r="AP865" s="28"/>
      <c r="AQ865" s="28"/>
      <c r="AR865" s="28"/>
      <c r="AS865" s="28"/>
      <c r="AT865" s="28"/>
      <c r="AU865" s="28"/>
    </row>
    <row r="866">
      <c r="B866" s="28"/>
      <c r="C866" s="28"/>
      <c r="D866" s="28"/>
      <c r="E866" s="28"/>
      <c r="F866" s="28"/>
      <c r="G866" s="28"/>
      <c r="H866" s="28"/>
      <c r="S866" s="28"/>
      <c r="T866" s="28"/>
      <c r="U866" s="147"/>
      <c r="V866" s="147"/>
      <c r="W866" s="147"/>
      <c r="X866" s="147"/>
      <c r="Y866" s="147"/>
      <c r="Z866" s="147"/>
      <c r="AA866" s="134"/>
      <c r="AB866" s="148"/>
      <c r="AC866" s="28"/>
      <c r="AD866" s="148"/>
      <c r="AE866" s="148"/>
      <c r="AF866" s="148"/>
      <c r="AG866" s="148"/>
      <c r="AH866" s="28"/>
      <c r="AI866" s="28"/>
      <c r="AJ866" s="28"/>
      <c r="AK866" s="28"/>
      <c r="AL866" s="28"/>
      <c r="AM866" s="28"/>
      <c r="AN866" s="28"/>
      <c r="AO866" s="28"/>
      <c r="AP866" s="28"/>
      <c r="AQ866" s="28"/>
      <c r="AR866" s="28"/>
      <c r="AS866" s="28"/>
      <c r="AT866" s="28"/>
      <c r="AU866" s="28"/>
    </row>
    <row r="867">
      <c r="B867" s="28"/>
      <c r="C867" s="28"/>
      <c r="D867" s="28"/>
      <c r="E867" s="28"/>
      <c r="F867" s="28"/>
      <c r="G867" s="28"/>
      <c r="H867" s="28"/>
      <c r="S867" s="28"/>
      <c r="T867" s="28"/>
      <c r="U867" s="147"/>
      <c r="V867" s="147"/>
      <c r="W867" s="147"/>
      <c r="X867" s="147"/>
      <c r="Y867" s="147"/>
      <c r="Z867" s="147"/>
      <c r="AA867" s="134"/>
      <c r="AB867" s="148"/>
      <c r="AC867" s="28"/>
      <c r="AD867" s="148"/>
      <c r="AE867" s="148"/>
      <c r="AF867" s="148"/>
      <c r="AG867" s="148"/>
      <c r="AH867" s="28"/>
      <c r="AI867" s="28"/>
      <c r="AJ867" s="28"/>
      <c r="AK867" s="28"/>
      <c r="AL867" s="28"/>
      <c r="AM867" s="28"/>
      <c r="AN867" s="28"/>
      <c r="AO867" s="28"/>
      <c r="AP867" s="28"/>
      <c r="AQ867" s="28"/>
      <c r="AR867" s="28"/>
      <c r="AS867" s="28"/>
      <c r="AT867" s="28"/>
      <c r="AU867" s="28"/>
    </row>
    <row r="868">
      <c r="B868" s="28"/>
      <c r="C868" s="28"/>
      <c r="D868" s="28"/>
      <c r="E868" s="28"/>
      <c r="F868" s="28"/>
      <c r="G868" s="28"/>
      <c r="H868" s="28"/>
      <c r="S868" s="28"/>
      <c r="T868" s="28"/>
      <c r="U868" s="147"/>
      <c r="V868" s="147"/>
      <c r="W868" s="147"/>
      <c r="X868" s="147"/>
      <c r="Y868" s="147"/>
      <c r="Z868" s="147"/>
      <c r="AA868" s="134"/>
      <c r="AB868" s="148"/>
      <c r="AC868" s="28"/>
      <c r="AD868" s="148"/>
      <c r="AE868" s="148"/>
      <c r="AF868" s="148"/>
      <c r="AG868" s="148"/>
      <c r="AH868" s="28"/>
      <c r="AI868" s="28"/>
      <c r="AJ868" s="28"/>
      <c r="AK868" s="28"/>
      <c r="AL868" s="28"/>
      <c r="AM868" s="28"/>
      <c r="AN868" s="28"/>
      <c r="AO868" s="28"/>
      <c r="AP868" s="28"/>
      <c r="AQ868" s="28"/>
      <c r="AR868" s="28"/>
      <c r="AS868" s="28"/>
      <c r="AT868" s="28"/>
      <c r="AU868" s="28"/>
    </row>
    <row r="869">
      <c r="B869" s="28"/>
      <c r="C869" s="28"/>
      <c r="D869" s="28"/>
      <c r="E869" s="28"/>
      <c r="F869" s="28"/>
      <c r="G869" s="28"/>
      <c r="H869" s="28"/>
      <c r="S869" s="28"/>
      <c r="T869" s="28"/>
      <c r="U869" s="147"/>
      <c r="V869" s="147"/>
      <c r="W869" s="147"/>
      <c r="X869" s="147"/>
      <c r="Y869" s="147"/>
      <c r="Z869" s="147"/>
      <c r="AA869" s="134"/>
      <c r="AB869" s="148"/>
      <c r="AC869" s="28"/>
      <c r="AD869" s="148"/>
      <c r="AE869" s="148"/>
      <c r="AF869" s="148"/>
      <c r="AG869" s="148"/>
      <c r="AH869" s="28"/>
      <c r="AI869" s="28"/>
      <c r="AJ869" s="28"/>
      <c r="AK869" s="28"/>
      <c r="AL869" s="28"/>
      <c r="AM869" s="28"/>
      <c r="AN869" s="28"/>
      <c r="AO869" s="28"/>
      <c r="AP869" s="28"/>
      <c r="AQ869" s="28"/>
      <c r="AR869" s="28"/>
      <c r="AS869" s="28"/>
      <c r="AT869" s="28"/>
      <c r="AU869" s="28"/>
    </row>
    <row r="870">
      <c r="B870" s="28"/>
      <c r="C870" s="28"/>
      <c r="D870" s="28"/>
      <c r="E870" s="28"/>
      <c r="F870" s="28"/>
      <c r="G870" s="28"/>
      <c r="H870" s="28"/>
      <c r="S870" s="28"/>
      <c r="T870" s="28"/>
      <c r="U870" s="147"/>
      <c r="V870" s="147"/>
      <c r="W870" s="147"/>
      <c r="X870" s="147"/>
      <c r="Y870" s="147"/>
      <c r="Z870" s="147"/>
      <c r="AA870" s="134"/>
      <c r="AB870" s="148"/>
      <c r="AC870" s="28"/>
      <c r="AD870" s="148"/>
      <c r="AE870" s="148"/>
      <c r="AF870" s="148"/>
      <c r="AG870" s="148"/>
      <c r="AH870" s="28"/>
      <c r="AI870" s="28"/>
      <c r="AJ870" s="28"/>
      <c r="AK870" s="28"/>
      <c r="AL870" s="28"/>
      <c r="AM870" s="28"/>
      <c r="AN870" s="28"/>
      <c r="AO870" s="28"/>
      <c r="AP870" s="28"/>
      <c r="AQ870" s="28"/>
      <c r="AR870" s="28"/>
      <c r="AS870" s="28"/>
      <c r="AT870" s="28"/>
      <c r="AU870" s="28"/>
    </row>
    <row r="871">
      <c r="B871" s="28"/>
      <c r="C871" s="28"/>
      <c r="D871" s="28"/>
      <c r="E871" s="28"/>
      <c r="F871" s="28"/>
      <c r="G871" s="28"/>
      <c r="H871" s="28"/>
      <c r="S871" s="28"/>
      <c r="T871" s="28"/>
      <c r="U871" s="147"/>
      <c r="V871" s="147"/>
      <c r="W871" s="147"/>
      <c r="X871" s="147"/>
      <c r="Y871" s="147"/>
      <c r="Z871" s="147"/>
      <c r="AA871" s="134"/>
      <c r="AB871" s="148"/>
      <c r="AC871" s="28"/>
      <c r="AD871" s="148"/>
      <c r="AE871" s="148"/>
      <c r="AF871" s="148"/>
      <c r="AG871" s="148"/>
      <c r="AH871" s="28"/>
      <c r="AI871" s="28"/>
      <c r="AJ871" s="28"/>
      <c r="AK871" s="28"/>
      <c r="AL871" s="28"/>
      <c r="AM871" s="28"/>
      <c r="AN871" s="28"/>
      <c r="AO871" s="28"/>
      <c r="AP871" s="28"/>
      <c r="AQ871" s="28"/>
      <c r="AR871" s="28"/>
      <c r="AS871" s="28"/>
      <c r="AT871" s="28"/>
      <c r="AU871" s="28"/>
    </row>
    <row r="872">
      <c r="B872" s="28"/>
      <c r="C872" s="28"/>
      <c r="D872" s="28"/>
      <c r="E872" s="28"/>
      <c r="F872" s="28"/>
      <c r="G872" s="28"/>
      <c r="H872" s="28"/>
      <c r="S872" s="28"/>
      <c r="T872" s="28"/>
      <c r="U872" s="147"/>
      <c r="V872" s="147"/>
      <c r="W872" s="147"/>
      <c r="X872" s="147"/>
      <c r="Y872" s="147"/>
      <c r="Z872" s="147"/>
      <c r="AA872" s="134"/>
      <c r="AB872" s="148"/>
      <c r="AC872" s="28"/>
      <c r="AD872" s="148"/>
      <c r="AE872" s="148"/>
      <c r="AF872" s="148"/>
      <c r="AG872" s="148"/>
      <c r="AH872" s="28"/>
      <c r="AI872" s="28"/>
      <c r="AJ872" s="28"/>
      <c r="AK872" s="28"/>
      <c r="AL872" s="28"/>
      <c r="AM872" s="28"/>
      <c r="AN872" s="28"/>
      <c r="AO872" s="28"/>
      <c r="AP872" s="28"/>
      <c r="AQ872" s="28"/>
      <c r="AR872" s="28"/>
      <c r="AS872" s="28"/>
      <c r="AT872" s="28"/>
      <c r="AU872" s="28"/>
    </row>
    <row r="873">
      <c r="B873" s="28"/>
      <c r="C873" s="28"/>
      <c r="D873" s="28"/>
      <c r="E873" s="28"/>
      <c r="F873" s="28"/>
      <c r="G873" s="28"/>
      <c r="H873" s="28"/>
      <c r="S873" s="28"/>
      <c r="T873" s="28"/>
      <c r="U873" s="147"/>
      <c r="V873" s="147"/>
      <c r="W873" s="147"/>
      <c r="X873" s="147"/>
      <c r="Y873" s="147"/>
      <c r="Z873" s="147"/>
      <c r="AA873" s="134"/>
      <c r="AB873" s="148"/>
      <c r="AC873" s="28"/>
      <c r="AD873" s="148"/>
      <c r="AE873" s="148"/>
      <c r="AF873" s="148"/>
      <c r="AG873" s="148"/>
      <c r="AH873" s="28"/>
      <c r="AI873" s="28"/>
      <c r="AJ873" s="28"/>
      <c r="AK873" s="28"/>
      <c r="AL873" s="28"/>
      <c r="AM873" s="28"/>
      <c r="AN873" s="28"/>
      <c r="AO873" s="28"/>
      <c r="AP873" s="28"/>
      <c r="AQ873" s="28"/>
      <c r="AR873" s="28"/>
      <c r="AS873" s="28"/>
      <c r="AT873" s="28"/>
      <c r="AU873" s="28"/>
    </row>
    <row r="874">
      <c r="B874" s="28"/>
      <c r="C874" s="28"/>
      <c r="D874" s="28"/>
      <c r="E874" s="28"/>
      <c r="F874" s="28"/>
      <c r="G874" s="28"/>
      <c r="H874" s="28"/>
      <c r="S874" s="28"/>
      <c r="T874" s="28"/>
      <c r="U874" s="147"/>
      <c r="V874" s="147"/>
      <c r="W874" s="147"/>
      <c r="X874" s="147"/>
      <c r="Y874" s="147"/>
      <c r="Z874" s="147"/>
      <c r="AA874" s="134"/>
      <c r="AB874" s="148"/>
      <c r="AC874" s="28"/>
      <c r="AD874" s="148"/>
      <c r="AE874" s="148"/>
      <c r="AF874" s="148"/>
      <c r="AG874" s="148"/>
      <c r="AH874" s="28"/>
      <c r="AI874" s="28"/>
      <c r="AJ874" s="28"/>
      <c r="AK874" s="28"/>
      <c r="AL874" s="28"/>
      <c r="AM874" s="28"/>
      <c r="AN874" s="28"/>
      <c r="AO874" s="28"/>
      <c r="AP874" s="28"/>
      <c r="AQ874" s="28"/>
      <c r="AR874" s="28"/>
      <c r="AS874" s="28"/>
      <c r="AT874" s="28"/>
      <c r="AU874" s="28"/>
    </row>
    <row r="875">
      <c r="B875" s="28"/>
      <c r="C875" s="28"/>
      <c r="D875" s="28"/>
      <c r="E875" s="28"/>
      <c r="F875" s="28"/>
      <c r="G875" s="28"/>
      <c r="H875" s="28"/>
      <c r="S875" s="28"/>
      <c r="T875" s="28"/>
      <c r="U875" s="147"/>
      <c r="V875" s="147"/>
      <c r="W875" s="147"/>
      <c r="X875" s="147"/>
      <c r="Y875" s="147"/>
      <c r="Z875" s="147"/>
      <c r="AA875" s="134"/>
      <c r="AB875" s="148"/>
      <c r="AC875" s="28"/>
      <c r="AD875" s="148"/>
      <c r="AE875" s="148"/>
      <c r="AF875" s="148"/>
      <c r="AG875" s="148"/>
      <c r="AH875" s="28"/>
      <c r="AI875" s="28"/>
      <c r="AJ875" s="28"/>
      <c r="AK875" s="28"/>
      <c r="AL875" s="28"/>
      <c r="AM875" s="28"/>
      <c r="AN875" s="28"/>
      <c r="AO875" s="28"/>
      <c r="AP875" s="28"/>
      <c r="AQ875" s="28"/>
      <c r="AR875" s="28"/>
      <c r="AS875" s="28"/>
      <c r="AT875" s="28"/>
      <c r="AU875" s="28"/>
    </row>
    <row r="876">
      <c r="B876" s="28"/>
      <c r="C876" s="28"/>
      <c r="D876" s="28"/>
      <c r="E876" s="28"/>
      <c r="F876" s="28"/>
      <c r="G876" s="28"/>
      <c r="H876" s="28"/>
      <c r="S876" s="28"/>
      <c r="T876" s="28"/>
      <c r="U876" s="147"/>
      <c r="V876" s="147"/>
      <c r="W876" s="147"/>
      <c r="X876" s="147"/>
      <c r="Y876" s="147"/>
      <c r="Z876" s="147"/>
      <c r="AA876" s="134"/>
      <c r="AB876" s="148"/>
      <c r="AC876" s="28"/>
      <c r="AD876" s="148"/>
      <c r="AE876" s="148"/>
      <c r="AF876" s="148"/>
      <c r="AG876" s="148"/>
      <c r="AH876" s="28"/>
      <c r="AI876" s="28"/>
      <c r="AJ876" s="28"/>
      <c r="AK876" s="28"/>
      <c r="AL876" s="28"/>
      <c r="AM876" s="28"/>
      <c r="AN876" s="28"/>
      <c r="AO876" s="28"/>
      <c r="AP876" s="28"/>
      <c r="AQ876" s="28"/>
      <c r="AR876" s="28"/>
      <c r="AS876" s="28"/>
      <c r="AT876" s="28"/>
      <c r="AU876" s="28"/>
    </row>
    <row r="877">
      <c r="B877" s="28"/>
      <c r="C877" s="28"/>
      <c r="D877" s="28"/>
      <c r="E877" s="28"/>
      <c r="F877" s="28"/>
      <c r="G877" s="28"/>
      <c r="H877" s="28"/>
      <c r="S877" s="28"/>
      <c r="T877" s="28"/>
      <c r="U877" s="147"/>
      <c r="V877" s="147"/>
      <c r="W877" s="147"/>
      <c r="X877" s="147"/>
      <c r="Y877" s="147"/>
      <c r="Z877" s="147"/>
      <c r="AA877" s="134"/>
      <c r="AB877" s="148"/>
      <c r="AC877" s="28"/>
      <c r="AD877" s="148"/>
      <c r="AE877" s="148"/>
      <c r="AF877" s="148"/>
      <c r="AG877" s="148"/>
      <c r="AH877" s="28"/>
      <c r="AI877" s="28"/>
      <c r="AJ877" s="28"/>
      <c r="AK877" s="28"/>
      <c r="AL877" s="28"/>
      <c r="AM877" s="28"/>
      <c r="AN877" s="28"/>
      <c r="AO877" s="28"/>
      <c r="AP877" s="28"/>
      <c r="AQ877" s="28"/>
      <c r="AR877" s="28"/>
      <c r="AS877" s="28"/>
      <c r="AT877" s="28"/>
      <c r="AU877" s="28"/>
    </row>
    <row r="878">
      <c r="B878" s="28"/>
      <c r="C878" s="28"/>
      <c r="D878" s="28"/>
      <c r="E878" s="28"/>
      <c r="F878" s="28"/>
      <c r="G878" s="28"/>
      <c r="H878" s="28"/>
      <c r="S878" s="28"/>
      <c r="T878" s="28"/>
      <c r="U878" s="147"/>
      <c r="V878" s="147"/>
      <c r="W878" s="147"/>
      <c r="X878" s="147"/>
      <c r="Y878" s="147"/>
      <c r="Z878" s="147"/>
      <c r="AA878" s="134"/>
      <c r="AB878" s="148"/>
      <c r="AC878" s="28"/>
      <c r="AD878" s="148"/>
      <c r="AE878" s="148"/>
      <c r="AF878" s="148"/>
      <c r="AG878" s="148"/>
      <c r="AH878" s="28"/>
      <c r="AI878" s="28"/>
      <c r="AJ878" s="28"/>
      <c r="AK878" s="28"/>
      <c r="AL878" s="28"/>
      <c r="AM878" s="28"/>
      <c r="AN878" s="28"/>
      <c r="AO878" s="28"/>
      <c r="AP878" s="28"/>
      <c r="AQ878" s="28"/>
      <c r="AR878" s="28"/>
      <c r="AS878" s="28"/>
      <c r="AT878" s="28"/>
      <c r="AU878" s="28"/>
    </row>
    <row r="879">
      <c r="B879" s="28"/>
      <c r="C879" s="28"/>
      <c r="D879" s="28"/>
      <c r="E879" s="28"/>
      <c r="F879" s="28"/>
      <c r="G879" s="28"/>
      <c r="H879" s="28"/>
      <c r="S879" s="28"/>
      <c r="T879" s="28"/>
      <c r="U879" s="147"/>
      <c r="V879" s="147"/>
      <c r="W879" s="147"/>
      <c r="X879" s="147"/>
      <c r="Y879" s="147"/>
      <c r="Z879" s="147"/>
      <c r="AA879" s="134"/>
      <c r="AB879" s="148"/>
      <c r="AC879" s="28"/>
      <c r="AD879" s="148"/>
      <c r="AE879" s="148"/>
      <c r="AF879" s="148"/>
      <c r="AG879" s="148"/>
      <c r="AH879" s="28"/>
      <c r="AI879" s="28"/>
      <c r="AJ879" s="28"/>
      <c r="AK879" s="28"/>
      <c r="AL879" s="28"/>
      <c r="AM879" s="28"/>
      <c r="AN879" s="28"/>
      <c r="AO879" s="28"/>
      <c r="AP879" s="28"/>
      <c r="AQ879" s="28"/>
      <c r="AR879" s="28"/>
      <c r="AS879" s="28"/>
      <c r="AT879" s="28"/>
      <c r="AU879" s="28"/>
    </row>
    <row r="880">
      <c r="B880" s="28"/>
      <c r="C880" s="28"/>
      <c r="D880" s="28"/>
      <c r="E880" s="28"/>
      <c r="F880" s="28"/>
      <c r="G880" s="28"/>
      <c r="H880" s="28"/>
      <c r="S880" s="28"/>
      <c r="T880" s="28"/>
      <c r="U880" s="147"/>
      <c r="V880" s="147"/>
      <c r="W880" s="147"/>
      <c r="X880" s="147"/>
      <c r="Y880" s="147"/>
      <c r="Z880" s="147"/>
      <c r="AA880" s="134"/>
      <c r="AB880" s="148"/>
      <c r="AC880" s="28"/>
      <c r="AD880" s="148"/>
      <c r="AE880" s="148"/>
      <c r="AF880" s="148"/>
      <c r="AG880" s="148"/>
      <c r="AH880" s="28"/>
      <c r="AI880" s="28"/>
      <c r="AJ880" s="28"/>
      <c r="AK880" s="28"/>
      <c r="AL880" s="28"/>
      <c r="AM880" s="28"/>
      <c r="AN880" s="28"/>
      <c r="AO880" s="28"/>
      <c r="AP880" s="28"/>
      <c r="AQ880" s="28"/>
      <c r="AR880" s="28"/>
      <c r="AS880" s="28"/>
      <c r="AT880" s="28"/>
      <c r="AU880" s="28"/>
    </row>
    <row r="881">
      <c r="B881" s="28"/>
      <c r="C881" s="28"/>
      <c r="D881" s="28"/>
      <c r="E881" s="28"/>
      <c r="F881" s="28"/>
      <c r="G881" s="28"/>
      <c r="H881" s="28"/>
      <c r="S881" s="28"/>
      <c r="T881" s="28"/>
      <c r="U881" s="147"/>
      <c r="V881" s="147"/>
      <c r="W881" s="147"/>
      <c r="X881" s="147"/>
      <c r="Y881" s="147"/>
      <c r="Z881" s="147"/>
      <c r="AA881" s="134"/>
      <c r="AB881" s="148"/>
      <c r="AC881" s="28"/>
      <c r="AD881" s="148"/>
      <c r="AE881" s="148"/>
      <c r="AF881" s="148"/>
      <c r="AG881" s="148"/>
      <c r="AH881" s="28"/>
      <c r="AI881" s="28"/>
      <c r="AJ881" s="28"/>
      <c r="AK881" s="28"/>
      <c r="AL881" s="28"/>
      <c r="AM881" s="28"/>
      <c r="AN881" s="28"/>
      <c r="AO881" s="28"/>
      <c r="AP881" s="28"/>
      <c r="AQ881" s="28"/>
      <c r="AR881" s="28"/>
      <c r="AS881" s="28"/>
      <c r="AT881" s="28"/>
      <c r="AU881" s="28"/>
    </row>
    <row r="882">
      <c r="B882" s="28"/>
      <c r="C882" s="28"/>
      <c r="D882" s="28"/>
      <c r="E882" s="28"/>
      <c r="F882" s="28"/>
      <c r="G882" s="28"/>
      <c r="H882" s="28"/>
      <c r="S882" s="28"/>
      <c r="T882" s="28"/>
      <c r="U882" s="147"/>
      <c r="V882" s="147"/>
      <c r="W882" s="147"/>
      <c r="X882" s="147"/>
      <c r="Y882" s="147"/>
      <c r="Z882" s="147"/>
      <c r="AA882" s="134"/>
      <c r="AB882" s="148"/>
      <c r="AC882" s="28"/>
      <c r="AD882" s="148"/>
      <c r="AE882" s="148"/>
      <c r="AF882" s="148"/>
      <c r="AG882" s="148"/>
      <c r="AH882" s="28"/>
      <c r="AI882" s="28"/>
      <c r="AJ882" s="28"/>
      <c r="AK882" s="28"/>
      <c r="AL882" s="28"/>
      <c r="AM882" s="28"/>
      <c r="AN882" s="28"/>
      <c r="AO882" s="28"/>
      <c r="AP882" s="28"/>
      <c r="AQ882" s="28"/>
      <c r="AR882" s="28"/>
      <c r="AS882" s="28"/>
      <c r="AT882" s="28"/>
      <c r="AU882" s="28"/>
    </row>
    <row r="883">
      <c r="B883" s="28"/>
      <c r="C883" s="28"/>
      <c r="D883" s="28"/>
      <c r="E883" s="28"/>
      <c r="F883" s="28"/>
      <c r="G883" s="28"/>
      <c r="H883" s="28"/>
      <c r="S883" s="28"/>
      <c r="T883" s="28"/>
      <c r="U883" s="147"/>
      <c r="V883" s="147"/>
      <c r="W883" s="147"/>
      <c r="X883" s="147"/>
      <c r="Y883" s="147"/>
      <c r="Z883" s="147"/>
      <c r="AA883" s="134"/>
      <c r="AB883" s="148"/>
      <c r="AC883" s="28"/>
      <c r="AD883" s="148"/>
      <c r="AE883" s="148"/>
      <c r="AF883" s="148"/>
      <c r="AG883" s="148"/>
      <c r="AH883" s="28"/>
      <c r="AI883" s="28"/>
      <c r="AJ883" s="28"/>
      <c r="AK883" s="28"/>
      <c r="AL883" s="28"/>
      <c r="AM883" s="28"/>
      <c r="AN883" s="28"/>
      <c r="AO883" s="28"/>
      <c r="AP883" s="28"/>
      <c r="AQ883" s="28"/>
      <c r="AR883" s="28"/>
      <c r="AS883" s="28"/>
      <c r="AT883" s="28"/>
      <c r="AU883" s="28"/>
    </row>
    <row r="884">
      <c r="B884" s="28"/>
      <c r="C884" s="28"/>
      <c r="D884" s="28"/>
      <c r="E884" s="28"/>
      <c r="F884" s="28"/>
      <c r="G884" s="28"/>
      <c r="H884" s="28"/>
      <c r="S884" s="28"/>
      <c r="T884" s="28"/>
      <c r="U884" s="147"/>
      <c r="V884" s="147"/>
      <c r="W884" s="147"/>
      <c r="X884" s="147"/>
      <c r="Y884" s="147"/>
      <c r="Z884" s="147"/>
      <c r="AA884" s="134"/>
      <c r="AB884" s="148"/>
      <c r="AC884" s="28"/>
      <c r="AD884" s="148"/>
      <c r="AE884" s="148"/>
      <c r="AF884" s="148"/>
      <c r="AG884" s="148"/>
      <c r="AH884" s="28"/>
      <c r="AI884" s="28"/>
      <c r="AJ884" s="28"/>
      <c r="AK884" s="28"/>
      <c r="AL884" s="28"/>
      <c r="AM884" s="28"/>
      <c r="AN884" s="28"/>
      <c r="AO884" s="28"/>
      <c r="AP884" s="28"/>
      <c r="AQ884" s="28"/>
      <c r="AR884" s="28"/>
      <c r="AS884" s="28"/>
      <c r="AT884" s="28"/>
      <c r="AU884" s="28"/>
    </row>
    <row r="885">
      <c r="B885" s="28"/>
      <c r="C885" s="28"/>
      <c r="D885" s="28"/>
      <c r="E885" s="28"/>
      <c r="F885" s="28"/>
      <c r="G885" s="28"/>
      <c r="H885" s="28"/>
      <c r="S885" s="28"/>
      <c r="T885" s="28"/>
      <c r="U885" s="147"/>
      <c r="V885" s="147"/>
      <c r="W885" s="147"/>
      <c r="X885" s="147"/>
      <c r="Y885" s="147"/>
      <c r="Z885" s="147"/>
      <c r="AA885" s="134"/>
      <c r="AB885" s="148"/>
      <c r="AC885" s="28"/>
      <c r="AD885" s="148"/>
      <c r="AE885" s="148"/>
      <c r="AF885" s="148"/>
      <c r="AG885" s="148"/>
      <c r="AH885" s="28"/>
      <c r="AI885" s="28"/>
      <c r="AJ885" s="28"/>
      <c r="AK885" s="28"/>
      <c r="AL885" s="28"/>
      <c r="AM885" s="28"/>
      <c r="AN885" s="28"/>
      <c r="AO885" s="28"/>
      <c r="AP885" s="28"/>
      <c r="AQ885" s="28"/>
      <c r="AR885" s="28"/>
      <c r="AS885" s="28"/>
      <c r="AT885" s="28"/>
      <c r="AU885" s="28"/>
    </row>
    <row r="886">
      <c r="B886" s="28"/>
      <c r="C886" s="28"/>
      <c r="D886" s="28"/>
      <c r="E886" s="28"/>
      <c r="F886" s="28"/>
      <c r="G886" s="28"/>
      <c r="H886" s="28"/>
      <c r="S886" s="28"/>
      <c r="T886" s="28"/>
      <c r="U886" s="147"/>
      <c r="V886" s="147"/>
      <c r="W886" s="147"/>
      <c r="X886" s="147"/>
      <c r="Y886" s="147"/>
      <c r="Z886" s="147"/>
      <c r="AA886" s="134"/>
      <c r="AB886" s="148"/>
      <c r="AC886" s="28"/>
      <c r="AD886" s="148"/>
      <c r="AE886" s="148"/>
      <c r="AF886" s="148"/>
      <c r="AG886" s="148"/>
      <c r="AH886" s="28"/>
      <c r="AI886" s="28"/>
      <c r="AJ886" s="28"/>
      <c r="AK886" s="28"/>
      <c r="AL886" s="28"/>
      <c r="AM886" s="28"/>
      <c r="AN886" s="28"/>
      <c r="AO886" s="28"/>
      <c r="AP886" s="28"/>
      <c r="AQ886" s="28"/>
      <c r="AR886" s="28"/>
      <c r="AS886" s="28"/>
      <c r="AT886" s="28"/>
      <c r="AU886" s="28"/>
    </row>
    <row r="887">
      <c r="B887" s="28"/>
      <c r="C887" s="28"/>
      <c r="D887" s="28"/>
      <c r="E887" s="28"/>
      <c r="F887" s="28"/>
      <c r="G887" s="28"/>
      <c r="H887" s="28"/>
      <c r="S887" s="28"/>
      <c r="T887" s="28"/>
      <c r="U887" s="147"/>
      <c r="V887" s="147"/>
      <c r="W887" s="147"/>
      <c r="X887" s="147"/>
      <c r="Y887" s="147"/>
      <c r="Z887" s="147"/>
      <c r="AA887" s="134"/>
      <c r="AB887" s="148"/>
      <c r="AC887" s="28"/>
      <c r="AD887" s="148"/>
      <c r="AE887" s="148"/>
      <c r="AF887" s="148"/>
      <c r="AG887" s="148"/>
      <c r="AH887" s="28"/>
      <c r="AI887" s="28"/>
      <c r="AJ887" s="28"/>
      <c r="AK887" s="28"/>
      <c r="AL887" s="28"/>
      <c r="AM887" s="28"/>
      <c r="AN887" s="28"/>
      <c r="AO887" s="28"/>
      <c r="AP887" s="28"/>
      <c r="AQ887" s="28"/>
      <c r="AR887" s="28"/>
      <c r="AS887" s="28"/>
      <c r="AT887" s="28"/>
      <c r="AU887" s="28"/>
    </row>
    <row r="888">
      <c r="B888" s="28"/>
      <c r="C888" s="28"/>
      <c r="D888" s="28"/>
      <c r="E888" s="28"/>
      <c r="F888" s="28"/>
      <c r="G888" s="28"/>
      <c r="H888" s="28"/>
      <c r="S888" s="28"/>
      <c r="T888" s="28"/>
      <c r="U888" s="147"/>
      <c r="V888" s="147"/>
      <c r="W888" s="147"/>
      <c r="X888" s="147"/>
      <c r="Y888" s="147"/>
      <c r="Z888" s="147"/>
      <c r="AA888" s="134"/>
      <c r="AB888" s="148"/>
      <c r="AC888" s="28"/>
      <c r="AD888" s="148"/>
      <c r="AE888" s="148"/>
      <c r="AF888" s="148"/>
      <c r="AG888" s="148"/>
      <c r="AH888" s="28"/>
      <c r="AI888" s="28"/>
      <c r="AJ888" s="28"/>
      <c r="AK888" s="28"/>
      <c r="AL888" s="28"/>
      <c r="AM888" s="28"/>
      <c r="AN888" s="28"/>
      <c r="AO888" s="28"/>
      <c r="AP888" s="28"/>
      <c r="AQ888" s="28"/>
      <c r="AR888" s="28"/>
      <c r="AS888" s="28"/>
      <c r="AT888" s="28"/>
      <c r="AU888" s="28"/>
    </row>
    <row r="889">
      <c r="B889" s="28"/>
      <c r="C889" s="28"/>
      <c r="D889" s="28"/>
      <c r="E889" s="28"/>
      <c r="F889" s="28"/>
      <c r="G889" s="28"/>
      <c r="H889" s="28"/>
      <c r="S889" s="28"/>
      <c r="T889" s="28"/>
      <c r="U889" s="147"/>
      <c r="V889" s="147"/>
      <c r="W889" s="147"/>
      <c r="X889" s="147"/>
      <c r="Y889" s="147"/>
      <c r="Z889" s="147"/>
      <c r="AA889" s="134"/>
      <c r="AB889" s="148"/>
      <c r="AC889" s="28"/>
      <c r="AD889" s="148"/>
      <c r="AE889" s="148"/>
      <c r="AF889" s="148"/>
      <c r="AG889" s="148"/>
      <c r="AH889" s="28"/>
      <c r="AI889" s="28"/>
      <c r="AJ889" s="28"/>
      <c r="AK889" s="28"/>
      <c r="AL889" s="28"/>
      <c r="AM889" s="28"/>
      <c r="AN889" s="28"/>
      <c r="AO889" s="28"/>
      <c r="AP889" s="28"/>
      <c r="AQ889" s="28"/>
      <c r="AR889" s="28"/>
      <c r="AS889" s="28"/>
      <c r="AT889" s="28"/>
      <c r="AU889" s="28"/>
    </row>
    <row r="890">
      <c r="B890" s="28"/>
      <c r="C890" s="28"/>
      <c r="D890" s="28"/>
      <c r="E890" s="28"/>
      <c r="F890" s="28"/>
      <c r="G890" s="28"/>
      <c r="H890" s="28"/>
      <c r="S890" s="28"/>
      <c r="T890" s="28"/>
      <c r="U890" s="147"/>
      <c r="V890" s="147"/>
      <c r="W890" s="147"/>
      <c r="X890" s="147"/>
      <c r="Y890" s="147"/>
      <c r="Z890" s="147"/>
      <c r="AA890" s="134"/>
      <c r="AB890" s="148"/>
      <c r="AC890" s="28"/>
      <c r="AD890" s="148"/>
      <c r="AE890" s="148"/>
      <c r="AF890" s="148"/>
      <c r="AG890" s="148"/>
      <c r="AH890" s="28"/>
      <c r="AI890" s="28"/>
      <c r="AJ890" s="28"/>
      <c r="AK890" s="28"/>
      <c r="AL890" s="28"/>
      <c r="AM890" s="28"/>
      <c r="AN890" s="28"/>
      <c r="AO890" s="28"/>
      <c r="AP890" s="28"/>
      <c r="AQ890" s="28"/>
      <c r="AR890" s="28"/>
      <c r="AS890" s="28"/>
      <c r="AT890" s="28"/>
      <c r="AU890" s="28"/>
    </row>
    <row r="891">
      <c r="B891" s="28"/>
      <c r="C891" s="28"/>
      <c r="D891" s="28"/>
      <c r="E891" s="28"/>
      <c r="F891" s="28"/>
      <c r="G891" s="28"/>
      <c r="H891" s="28"/>
      <c r="S891" s="28"/>
      <c r="T891" s="28"/>
      <c r="U891" s="147"/>
      <c r="V891" s="147"/>
      <c r="W891" s="147"/>
      <c r="X891" s="147"/>
      <c r="Y891" s="147"/>
      <c r="Z891" s="147"/>
      <c r="AA891" s="134"/>
      <c r="AB891" s="148"/>
      <c r="AC891" s="28"/>
      <c r="AD891" s="148"/>
      <c r="AE891" s="148"/>
      <c r="AF891" s="148"/>
      <c r="AG891" s="148"/>
      <c r="AH891" s="28"/>
      <c r="AI891" s="28"/>
      <c r="AJ891" s="28"/>
      <c r="AK891" s="28"/>
      <c r="AL891" s="28"/>
      <c r="AM891" s="28"/>
      <c r="AN891" s="28"/>
      <c r="AO891" s="28"/>
      <c r="AP891" s="28"/>
      <c r="AQ891" s="28"/>
      <c r="AR891" s="28"/>
      <c r="AS891" s="28"/>
      <c r="AT891" s="28"/>
      <c r="AU891" s="28"/>
    </row>
    <row r="892">
      <c r="B892" s="28"/>
      <c r="C892" s="28"/>
      <c r="D892" s="28"/>
      <c r="E892" s="28"/>
      <c r="F892" s="28"/>
      <c r="G892" s="28"/>
      <c r="H892" s="28"/>
      <c r="S892" s="28"/>
      <c r="T892" s="28"/>
      <c r="U892" s="147"/>
      <c r="V892" s="147"/>
      <c r="W892" s="147"/>
      <c r="X892" s="147"/>
      <c r="Y892" s="147"/>
      <c r="Z892" s="147"/>
      <c r="AA892" s="134"/>
      <c r="AB892" s="148"/>
      <c r="AC892" s="28"/>
      <c r="AD892" s="148"/>
      <c r="AE892" s="148"/>
      <c r="AF892" s="148"/>
      <c r="AG892" s="148"/>
      <c r="AH892" s="28"/>
      <c r="AI892" s="28"/>
      <c r="AJ892" s="28"/>
      <c r="AK892" s="28"/>
      <c r="AL892" s="28"/>
      <c r="AM892" s="28"/>
      <c r="AN892" s="28"/>
      <c r="AO892" s="28"/>
      <c r="AP892" s="28"/>
      <c r="AQ892" s="28"/>
      <c r="AR892" s="28"/>
      <c r="AS892" s="28"/>
      <c r="AT892" s="28"/>
      <c r="AU892" s="28"/>
    </row>
    <row r="893">
      <c r="B893" s="28"/>
      <c r="C893" s="28"/>
      <c r="D893" s="28"/>
      <c r="E893" s="28"/>
      <c r="F893" s="28"/>
      <c r="G893" s="28"/>
      <c r="H893" s="28"/>
      <c r="S893" s="28"/>
      <c r="T893" s="28"/>
      <c r="U893" s="147"/>
      <c r="V893" s="147"/>
      <c r="W893" s="147"/>
      <c r="X893" s="147"/>
      <c r="Y893" s="147"/>
      <c r="Z893" s="147"/>
      <c r="AA893" s="134"/>
      <c r="AB893" s="148"/>
      <c r="AC893" s="28"/>
      <c r="AD893" s="148"/>
      <c r="AE893" s="148"/>
      <c r="AF893" s="148"/>
      <c r="AG893" s="148"/>
      <c r="AH893" s="28"/>
      <c r="AI893" s="28"/>
      <c r="AJ893" s="28"/>
      <c r="AK893" s="28"/>
      <c r="AL893" s="28"/>
      <c r="AM893" s="28"/>
      <c r="AN893" s="28"/>
      <c r="AO893" s="28"/>
      <c r="AP893" s="28"/>
      <c r="AQ893" s="28"/>
      <c r="AR893" s="28"/>
      <c r="AS893" s="28"/>
      <c r="AT893" s="28"/>
      <c r="AU893" s="28"/>
    </row>
    <row r="894">
      <c r="B894" s="28"/>
      <c r="C894" s="28"/>
      <c r="D894" s="28"/>
      <c r="E894" s="28"/>
      <c r="F894" s="28"/>
      <c r="G894" s="28"/>
      <c r="H894" s="28"/>
      <c r="S894" s="28"/>
      <c r="T894" s="28"/>
      <c r="U894" s="147"/>
      <c r="V894" s="147"/>
      <c r="W894" s="147"/>
      <c r="X894" s="147"/>
      <c r="Y894" s="147"/>
      <c r="Z894" s="147"/>
      <c r="AA894" s="134"/>
      <c r="AB894" s="148"/>
      <c r="AC894" s="28"/>
      <c r="AD894" s="148"/>
      <c r="AE894" s="148"/>
      <c r="AF894" s="148"/>
      <c r="AG894" s="148"/>
      <c r="AH894" s="28"/>
      <c r="AI894" s="28"/>
      <c r="AJ894" s="28"/>
      <c r="AK894" s="28"/>
      <c r="AL894" s="28"/>
      <c r="AM894" s="28"/>
      <c r="AN894" s="28"/>
      <c r="AO894" s="28"/>
      <c r="AP894" s="28"/>
      <c r="AQ894" s="28"/>
      <c r="AR894" s="28"/>
      <c r="AS894" s="28"/>
      <c r="AT894" s="28"/>
      <c r="AU894" s="28"/>
    </row>
    <row r="895">
      <c r="B895" s="28"/>
      <c r="C895" s="28"/>
      <c r="D895" s="28"/>
      <c r="E895" s="28"/>
      <c r="F895" s="28"/>
      <c r="G895" s="28"/>
      <c r="H895" s="28"/>
      <c r="S895" s="28"/>
      <c r="T895" s="28"/>
      <c r="U895" s="147"/>
      <c r="V895" s="147"/>
      <c r="W895" s="147"/>
      <c r="X895" s="147"/>
      <c r="Y895" s="147"/>
      <c r="Z895" s="147"/>
      <c r="AA895" s="134"/>
      <c r="AB895" s="148"/>
      <c r="AC895" s="28"/>
      <c r="AD895" s="148"/>
      <c r="AE895" s="148"/>
      <c r="AF895" s="148"/>
      <c r="AG895" s="148"/>
      <c r="AH895" s="28"/>
      <c r="AI895" s="28"/>
      <c r="AJ895" s="28"/>
      <c r="AK895" s="28"/>
      <c r="AL895" s="28"/>
      <c r="AM895" s="28"/>
      <c r="AN895" s="28"/>
      <c r="AO895" s="28"/>
      <c r="AP895" s="28"/>
      <c r="AQ895" s="28"/>
      <c r="AR895" s="28"/>
      <c r="AS895" s="28"/>
      <c r="AT895" s="28"/>
      <c r="AU895" s="28"/>
    </row>
    <row r="896">
      <c r="B896" s="28"/>
      <c r="C896" s="28"/>
      <c r="D896" s="28"/>
      <c r="E896" s="28"/>
      <c r="F896" s="28"/>
      <c r="G896" s="28"/>
      <c r="H896" s="28"/>
      <c r="S896" s="28"/>
      <c r="T896" s="28"/>
      <c r="U896" s="147"/>
      <c r="V896" s="147"/>
      <c r="W896" s="147"/>
      <c r="X896" s="147"/>
      <c r="Y896" s="147"/>
      <c r="Z896" s="147"/>
      <c r="AA896" s="134"/>
      <c r="AB896" s="148"/>
      <c r="AC896" s="28"/>
      <c r="AD896" s="148"/>
      <c r="AE896" s="148"/>
      <c r="AF896" s="148"/>
      <c r="AG896" s="148"/>
      <c r="AH896" s="28"/>
      <c r="AI896" s="28"/>
      <c r="AJ896" s="28"/>
      <c r="AK896" s="28"/>
      <c r="AL896" s="28"/>
      <c r="AM896" s="28"/>
      <c r="AN896" s="28"/>
      <c r="AO896" s="28"/>
      <c r="AP896" s="28"/>
      <c r="AQ896" s="28"/>
      <c r="AR896" s="28"/>
      <c r="AS896" s="28"/>
      <c r="AT896" s="28"/>
      <c r="AU896" s="28"/>
    </row>
    <row r="897">
      <c r="B897" s="28"/>
      <c r="C897" s="28"/>
      <c r="D897" s="28"/>
      <c r="E897" s="28"/>
      <c r="F897" s="28"/>
      <c r="G897" s="28"/>
      <c r="H897" s="28"/>
      <c r="S897" s="28"/>
      <c r="T897" s="28"/>
      <c r="U897" s="147"/>
      <c r="V897" s="147"/>
      <c r="W897" s="147"/>
      <c r="X897" s="147"/>
      <c r="Y897" s="147"/>
      <c r="Z897" s="147"/>
      <c r="AA897" s="134"/>
      <c r="AB897" s="148"/>
      <c r="AC897" s="28"/>
      <c r="AD897" s="148"/>
      <c r="AE897" s="148"/>
      <c r="AF897" s="148"/>
      <c r="AG897" s="148"/>
      <c r="AH897" s="28"/>
      <c r="AI897" s="28"/>
      <c r="AJ897" s="28"/>
      <c r="AK897" s="28"/>
      <c r="AL897" s="28"/>
      <c r="AM897" s="28"/>
      <c r="AN897" s="28"/>
      <c r="AO897" s="28"/>
      <c r="AP897" s="28"/>
      <c r="AQ897" s="28"/>
      <c r="AR897" s="28"/>
      <c r="AS897" s="28"/>
      <c r="AT897" s="28"/>
      <c r="AU897" s="28"/>
    </row>
    <row r="898">
      <c r="B898" s="28"/>
      <c r="C898" s="28"/>
      <c r="D898" s="28"/>
      <c r="E898" s="28"/>
      <c r="F898" s="28"/>
      <c r="G898" s="28"/>
      <c r="H898" s="28"/>
      <c r="S898" s="28"/>
      <c r="T898" s="28"/>
      <c r="U898" s="147"/>
      <c r="V898" s="147"/>
      <c r="W898" s="147"/>
      <c r="X898" s="147"/>
      <c r="Y898" s="147"/>
      <c r="Z898" s="147"/>
      <c r="AA898" s="134"/>
      <c r="AB898" s="148"/>
      <c r="AC898" s="28"/>
      <c r="AD898" s="148"/>
      <c r="AE898" s="148"/>
      <c r="AF898" s="148"/>
      <c r="AG898" s="148"/>
      <c r="AH898" s="28"/>
      <c r="AI898" s="28"/>
      <c r="AJ898" s="28"/>
      <c r="AK898" s="28"/>
      <c r="AL898" s="28"/>
      <c r="AM898" s="28"/>
      <c r="AN898" s="28"/>
      <c r="AO898" s="28"/>
      <c r="AP898" s="28"/>
      <c r="AQ898" s="28"/>
      <c r="AR898" s="28"/>
      <c r="AS898" s="28"/>
      <c r="AT898" s="28"/>
      <c r="AU898" s="28"/>
    </row>
    <row r="899">
      <c r="B899" s="28"/>
      <c r="C899" s="28"/>
      <c r="D899" s="28"/>
      <c r="E899" s="28"/>
      <c r="F899" s="28"/>
      <c r="G899" s="28"/>
      <c r="H899" s="28"/>
      <c r="S899" s="28"/>
      <c r="T899" s="28"/>
      <c r="U899" s="147"/>
      <c r="V899" s="147"/>
      <c r="W899" s="147"/>
      <c r="X899" s="147"/>
      <c r="Y899" s="147"/>
      <c r="Z899" s="147"/>
      <c r="AA899" s="134"/>
      <c r="AB899" s="148"/>
      <c r="AC899" s="28"/>
      <c r="AD899" s="148"/>
      <c r="AE899" s="148"/>
      <c r="AF899" s="148"/>
      <c r="AG899" s="148"/>
      <c r="AH899" s="28"/>
      <c r="AI899" s="28"/>
      <c r="AJ899" s="28"/>
      <c r="AK899" s="28"/>
      <c r="AL899" s="28"/>
      <c r="AM899" s="28"/>
      <c r="AN899" s="28"/>
      <c r="AO899" s="28"/>
      <c r="AP899" s="28"/>
      <c r="AQ899" s="28"/>
      <c r="AR899" s="28"/>
      <c r="AS899" s="28"/>
      <c r="AT899" s="28"/>
      <c r="AU899" s="28"/>
    </row>
    <row r="900">
      <c r="B900" s="28"/>
      <c r="C900" s="28"/>
      <c r="D900" s="28"/>
      <c r="E900" s="28"/>
      <c r="F900" s="28"/>
      <c r="G900" s="28"/>
      <c r="H900" s="28"/>
      <c r="S900" s="28"/>
      <c r="T900" s="28"/>
      <c r="U900" s="147"/>
      <c r="V900" s="147"/>
      <c r="W900" s="147"/>
      <c r="X900" s="147"/>
      <c r="Y900" s="147"/>
      <c r="Z900" s="147"/>
      <c r="AA900" s="134"/>
      <c r="AB900" s="148"/>
      <c r="AC900" s="28"/>
      <c r="AD900" s="148"/>
      <c r="AE900" s="148"/>
      <c r="AF900" s="148"/>
      <c r="AG900" s="148"/>
      <c r="AH900" s="28"/>
      <c r="AI900" s="28"/>
      <c r="AJ900" s="28"/>
      <c r="AK900" s="28"/>
      <c r="AL900" s="28"/>
      <c r="AM900" s="28"/>
      <c r="AN900" s="28"/>
      <c r="AO900" s="28"/>
      <c r="AP900" s="28"/>
      <c r="AQ900" s="28"/>
      <c r="AR900" s="28"/>
      <c r="AS900" s="28"/>
      <c r="AT900" s="28"/>
      <c r="AU900" s="28"/>
    </row>
    <row r="901">
      <c r="B901" s="28"/>
      <c r="C901" s="28"/>
      <c r="D901" s="28"/>
      <c r="E901" s="28"/>
      <c r="F901" s="28"/>
      <c r="G901" s="28"/>
      <c r="H901" s="28"/>
      <c r="S901" s="28"/>
      <c r="T901" s="28"/>
      <c r="U901" s="147"/>
      <c r="V901" s="147"/>
      <c r="W901" s="147"/>
      <c r="X901" s="147"/>
      <c r="Y901" s="147"/>
      <c r="Z901" s="147"/>
      <c r="AA901" s="134"/>
      <c r="AB901" s="148"/>
      <c r="AC901" s="28"/>
      <c r="AD901" s="148"/>
      <c r="AE901" s="148"/>
      <c r="AF901" s="148"/>
      <c r="AG901" s="148"/>
      <c r="AH901" s="28"/>
      <c r="AI901" s="28"/>
      <c r="AJ901" s="28"/>
      <c r="AK901" s="28"/>
      <c r="AL901" s="28"/>
      <c r="AM901" s="28"/>
      <c r="AN901" s="28"/>
      <c r="AO901" s="28"/>
      <c r="AP901" s="28"/>
      <c r="AQ901" s="28"/>
      <c r="AR901" s="28"/>
      <c r="AS901" s="28"/>
      <c r="AT901" s="28"/>
      <c r="AU901" s="28"/>
    </row>
    <row r="902">
      <c r="B902" s="28"/>
      <c r="C902" s="28"/>
      <c r="D902" s="28"/>
      <c r="E902" s="28"/>
      <c r="F902" s="28"/>
      <c r="G902" s="28"/>
      <c r="H902" s="28"/>
      <c r="S902" s="28"/>
      <c r="T902" s="28"/>
      <c r="U902" s="147"/>
      <c r="V902" s="147"/>
      <c r="W902" s="147"/>
      <c r="X902" s="147"/>
      <c r="Y902" s="147"/>
      <c r="Z902" s="147"/>
      <c r="AA902" s="134"/>
      <c r="AB902" s="148"/>
      <c r="AC902" s="28"/>
      <c r="AD902" s="148"/>
      <c r="AE902" s="148"/>
      <c r="AF902" s="148"/>
      <c r="AG902" s="148"/>
      <c r="AH902" s="28"/>
      <c r="AI902" s="28"/>
      <c r="AJ902" s="28"/>
      <c r="AK902" s="28"/>
      <c r="AL902" s="28"/>
      <c r="AM902" s="28"/>
      <c r="AN902" s="28"/>
      <c r="AO902" s="28"/>
      <c r="AP902" s="28"/>
      <c r="AQ902" s="28"/>
      <c r="AR902" s="28"/>
      <c r="AS902" s="28"/>
      <c r="AT902" s="28"/>
      <c r="AU902" s="28"/>
    </row>
    <row r="903">
      <c r="B903" s="28"/>
      <c r="C903" s="28"/>
      <c r="D903" s="28"/>
      <c r="E903" s="28"/>
      <c r="F903" s="28"/>
      <c r="G903" s="28"/>
      <c r="H903" s="28"/>
      <c r="S903" s="28"/>
      <c r="T903" s="28"/>
      <c r="U903" s="147"/>
      <c r="V903" s="147"/>
      <c r="W903" s="147"/>
      <c r="X903" s="147"/>
      <c r="Y903" s="147"/>
      <c r="Z903" s="147"/>
      <c r="AA903" s="134"/>
      <c r="AB903" s="148"/>
      <c r="AC903" s="28"/>
      <c r="AD903" s="148"/>
      <c r="AE903" s="148"/>
      <c r="AF903" s="148"/>
      <c r="AG903" s="148"/>
      <c r="AH903" s="28"/>
      <c r="AI903" s="28"/>
      <c r="AJ903" s="28"/>
      <c r="AK903" s="28"/>
      <c r="AL903" s="28"/>
      <c r="AM903" s="28"/>
      <c r="AN903" s="28"/>
      <c r="AO903" s="28"/>
      <c r="AP903" s="28"/>
      <c r="AQ903" s="28"/>
      <c r="AR903" s="28"/>
      <c r="AS903" s="28"/>
      <c r="AT903" s="28"/>
      <c r="AU903" s="28"/>
    </row>
    <row r="904">
      <c r="B904" s="28"/>
      <c r="C904" s="28"/>
      <c r="D904" s="28"/>
      <c r="E904" s="28"/>
      <c r="F904" s="28"/>
      <c r="G904" s="28"/>
      <c r="H904" s="28"/>
      <c r="S904" s="28"/>
      <c r="T904" s="28"/>
      <c r="U904" s="147"/>
      <c r="V904" s="147"/>
      <c r="W904" s="147"/>
      <c r="X904" s="147"/>
      <c r="Y904" s="147"/>
      <c r="Z904" s="147"/>
      <c r="AA904" s="134"/>
      <c r="AB904" s="148"/>
      <c r="AC904" s="28"/>
      <c r="AD904" s="148"/>
      <c r="AE904" s="148"/>
      <c r="AF904" s="148"/>
      <c r="AG904" s="148"/>
      <c r="AH904" s="28"/>
      <c r="AI904" s="28"/>
      <c r="AJ904" s="28"/>
      <c r="AK904" s="28"/>
      <c r="AL904" s="28"/>
      <c r="AM904" s="28"/>
      <c r="AN904" s="28"/>
      <c r="AO904" s="28"/>
      <c r="AP904" s="28"/>
      <c r="AQ904" s="28"/>
      <c r="AR904" s="28"/>
      <c r="AS904" s="28"/>
      <c r="AT904" s="28"/>
      <c r="AU904" s="28"/>
    </row>
    <row r="905">
      <c r="B905" s="28"/>
      <c r="C905" s="28"/>
      <c r="D905" s="28"/>
      <c r="E905" s="28"/>
      <c r="F905" s="28"/>
      <c r="G905" s="28"/>
      <c r="H905" s="28"/>
      <c r="S905" s="28"/>
      <c r="T905" s="28"/>
      <c r="U905" s="147"/>
      <c r="V905" s="147"/>
      <c r="W905" s="147"/>
      <c r="X905" s="147"/>
      <c r="Y905" s="147"/>
      <c r="Z905" s="147"/>
      <c r="AA905" s="134"/>
      <c r="AB905" s="148"/>
      <c r="AC905" s="28"/>
      <c r="AD905" s="148"/>
      <c r="AE905" s="148"/>
      <c r="AF905" s="148"/>
      <c r="AG905" s="148"/>
      <c r="AH905" s="28"/>
      <c r="AI905" s="28"/>
      <c r="AJ905" s="28"/>
      <c r="AK905" s="28"/>
      <c r="AL905" s="28"/>
      <c r="AM905" s="28"/>
      <c r="AN905" s="28"/>
      <c r="AO905" s="28"/>
      <c r="AP905" s="28"/>
      <c r="AQ905" s="28"/>
      <c r="AR905" s="28"/>
      <c r="AS905" s="28"/>
      <c r="AT905" s="28"/>
      <c r="AU905" s="28"/>
    </row>
    <row r="906">
      <c r="B906" s="28"/>
      <c r="C906" s="28"/>
      <c r="D906" s="28"/>
      <c r="E906" s="28"/>
      <c r="F906" s="28"/>
      <c r="G906" s="28"/>
      <c r="H906" s="28"/>
      <c r="S906" s="28"/>
      <c r="T906" s="28"/>
      <c r="U906" s="147"/>
      <c r="V906" s="147"/>
      <c r="W906" s="147"/>
      <c r="X906" s="147"/>
      <c r="Y906" s="147"/>
      <c r="Z906" s="147"/>
      <c r="AA906" s="134"/>
      <c r="AB906" s="148"/>
      <c r="AC906" s="28"/>
      <c r="AD906" s="148"/>
      <c r="AE906" s="148"/>
      <c r="AF906" s="148"/>
      <c r="AG906" s="148"/>
      <c r="AH906" s="28"/>
      <c r="AI906" s="28"/>
      <c r="AJ906" s="28"/>
      <c r="AK906" s="28"/>
      <c r="AL906" s="28"/>
      <c r="AM906" s="28"/>
      <c r="AN906" s="28"/>
      <c r="AO906" s="28"/>
      <c r="AP906" s="28"/>
      <c r="AQ906" s="28"/>
      <c r="AR906" s="28"/>
      <c r="AS906" s="28"/>
      <c r="AT906" s="28"/>
      <c r="AU906" s="28"/>
    </row>
    <row r="907">
      <c r="B907" s="28"/>
      <c r="C907" s="28"/>
      <c r="D907" s="28"/>
      <c r="E907" s="28"/>
      <c r="F907" s="28"/>
      <c r="G907" s="28"/>
      <c r="H907" s="28"/>
      <c r="S907" s="28"/>
      <c r="T907" s="28"/>
      <c r="U907" s="147"/>
      <c r="V907" s="147"/>
      <c r="W907" s="147"/>
      <c r="X907" s="147"/>
      <c r="Y907" s="147"/>
      <c r="Z907" s="147"/>
      <c r="AA907" s="134"/>
      <c r="AB907" s="148"/>
      <c r="AC907" s="28"/>
      <c r="AD907" s="148"/>
      <c r="AE907" s="148"/>
      <c r="AF907" s="148"/>
      <c r="AG907" s="148"/>
      <c r="AH907" s="28"/>
      <c r="AI907" s="28"/>
      <c r="AJ907" s="28"/>
      <c r="AK907" s="28"/>
      <c r="AL907" s="28"/>
      <c r="AM907" s="28"/>
      <c r="AN907" s="28"/>
      <c r="AO907" s="28"/>
      <c r="AP907" s="28"/>
      <c r="AQ907" s="28"/>
      <c r="AR907" s="28"/>
      <c r="AS907" s="28"/>
      <c r="AT907" s="28"/>
      <c r="AU907" s="28"/>
    </row>
    <row r="908">
      <c r="B908" s="28"/>
      <c r="C908" s="28"/>
      <c r="D908" s="28"/>
      <c r="E908" s="28"/>
      <c r="F908" s="28"/>
      <c r="G908" s="28"/>
      <c r="H908" s="28"/>
      <c r="S908" s="28"/>
      <c r="T908" s="28"/>
      <c r="U908" s="147"/>
      <c r="V908" s="147"/>
      <c r="W908" s="147"/>
      <c r="X908" s="147"/>
      <c r="Y908" s="147"/>
      <c r="Z908" s="147"/>
      <c r="AA908" s="134"/>
      <c r="AB908" s="148"/>
      <c r="AC908" s="28"/>
      <c r="AD908" s="148"/>
      <c r="AE908" s="148"/>
      <c r="AF908" s="148"/>
      <c r="AG908" s="148"/>
      <c r="AH908" s="28"/>
      <c r="AI908" s="28"/>
      <c r="AJ908" s="28"/>
      <c r="AK908" s="28"/>
      <c r="AL908" s="28"/>
      <c r="AM908" s="28"/>
      <c r="AN908" s="28"/>
      <c r="AO908" s="28"/>
      <c r="AP908" s="28"/>
      <c r="AQ908" s="28"/>
      <c r="AR908" s="28"/>
      <c r="AS908" s="28"/>
      <c r="AT908" s="28"/>
      <c r="AU908" s="28"/>
    </row>
    <row r="909">
      <c r="B909" s="28"/>
      <c r="C909" s="28"/>
      <c r="D909" s="28"/>
      <c r="E909" s="28"/>
      <c r="F909" s="28"/>
      <c r="G909" s="28"/>
      <c r="H909" s="28"/>
      <c r="S909" s="28"/>
      <c r="T909" s="28"/>
      <c r="U909" s="147"/>
      <c r="V909" s="147"/>
      <c r="W909" s="147"/>
      <c r="X909" s="147"/>
      <c r="Y909" s="147"/>
      <c r="Z909" s="147"/>
      <c r="AA909" s="134"/>
      <c r="AB909" s="148"/>
      <c r="AC909" s="28"/>
      <c r="AD909" s="148"/>
      <c r="AE909" s="148"/>
      <c r="AF909" s="148"/>
      <c r="AG909" s="148"/>
      <c r="AH909" s="28"/>
      <c r="AI909" s="28"/>
      <c r="AJ909" s="28"/>
      <c r="AK909" s="28"/>
      <c r="AL909" s="28"/>
      <c r="AM909" s="28"/>
      <c r="AN909" s="28"/>
      <c r="AO909" s="28"/>
      <c r="AP909" s="28"/>
      <c r="AQ909" s="28"/>
      <c r="AR909" s="28"/>
      <c r="AS909" s="28"/>
      <c r="AT909" s="28"/>
      <c r="AU909" s="28"/>
    </row>
    <row r="910">
      <c r="B910" s="28"/>
      <c r="C910" s="28"/>
      <c r="D910" s="28"/>
      <c r="E910" s="28"/>
      <c r="F910" s="28"/>
      <c r="G910" s="28"/>
      <c r="H910" s="28"/>
      <c r="S910" s="28"/>
      <c r="T910" s="28"/>
      <c r="U910" s="147"/>
      <c r="V910" s="147"/>
      <c r="W910" s="147"/>
      <c r="X910" s="147"/>
      <c r="Y910" s="147"/>
      <c r="Z910" s="147"/>
      <c r="AA910" s="134"/>
      <c r="AB910" s="148"/>
      <c r="AC910" s="28"/>
      <c r="AD910" s="148"/>
      <c r="AE910" s="148"/>
      <c r="AF910" s="148"/>
      <c r="AG910" s="148"/>
      <c r="AH910" s="28"/>
      <c r="AI910" s="28"/>
      <c r="AJ910" s="28"/>
      <c r="AK910" s="28"/>
      <c r="AL910" s="28"/>
      <c r="AM910" s="28"/>
      <c r="AN910" s="28"/>
      <c r="AO910" s="28"/>
      <c r="AP910" s="28"/>
      <c r="AQ910" s="28"/>
      <c r="AR910" s="28"/>
      <c r="AS910" s="28"/>
      <c r="AT910" s="28"/>
      <c r="AU910" s="28"/>
    </row>
    <row r="911">
      <c r="B911" s="28"/>
      <c r="C911" s="28"/>
      <c r="D911" s="28"/>
      <c r="E911" s="28"/>
      <c r="F911" s="28"/>
      <c r="G911" s="28"/>
      <c r="H911" s="28"/>
      <c r="S911" s="28"/>
      <c r="T911" s="28"/>
      <c r="U911" s="147"/>
      <c r="V911" s="147"/>
      <c r="W911" s="147"/>
      <c r="X911" s="147"/>
      <c r="Y911" s="147"/>
      <c r="Z911" s="147"/>
      <c r="AA911" s="134"/>
      <c r="AB911" s="148"/>
      <c r="AC911" s="28"/>
      <c r="AD911" s="148"/>
      <c r="AE911" s="148"/>
      <c r="AF911" s="148"/>
      <c r="AG911" s="148"/>
      <c r="AH911" s="28"/>
      <c r="AI911" s="28"/>
      <c r="AJ911" s="28"/>
      <c r="AK911" s="28"/>
      <c r="AL911" s="28"/>
      <c r="AM911" s="28"/>
      <c r="AN911" s="28"/>
      <c r="AO911" s="28"/>
      <c r="AP911" s="28"/>
      <c r="AQ911" s="28"/>
      <c r="AR911" s="28"/>
      <c r="AS911" s="28"/>
      <c r="AT911" s="28"/>
      <c r="AU911" s="28"/>
    </row>
    <row r="912">
      <c r="B912" s="28"/>
      <c r="C912" s="28"/>
      <c r="D912" s="28"/>
      <c r="E912" s="28"/>
      <c r="F912" s="28"/>
      <c r="G912" s="28"/>
      <c r="H912" s="28"/>
      <c r="S912" s="28"/>
      <c r="T912" s="28"/>
      <c r="U912" s="147"/>
      <c r="V912" s="147"/>
      <c r="W912" s="147"/>
      <c r="X912" s="147"/>
      <c r="Y912" s="147"/>
      <c r="Z912" s="147"/>
      <c r="AA912" s="134"/>
      <c r="AB912" s="148"/>
      <c r="AC912" s="28"/>
      <c r="AD912" s="148"/>
      <c r="AE912" s="148"/>
      <c r="AF912" s="148"/>
      <c r="AG912" s="148"/>
      <c r="AH912" s="28"/>
      <c r="AI912" s="28"/>
      <c r="AJ912" s="28"/>
      <c r="AK912" s="28"/>
      <c r="AL912" s="28"/>
      <c r="AM912" s="28"/>
      <c r="AN912" s="28"/>
      <c r="AO912" s="28"/>
      <c r="AP912" s="28"/>
      <c r="AQ912" s="28"/>
      <c r="AR912" s="28"/>
      <c r="AS912" s="28"/>
      <c r="AT912" s="28"/>
      <c r="AU912" s="28"/>
    </row>
    <row r="913">
      <c r="B913" s="28"/>
      <c r="C913" s="28"/>
      <c r="D913" s="28"/>
      <c r="E913" s="28"/>
      <c r="F913" s="28"/>
      <c r="G913" s="28"/>
      <c r="H913" s="28"/>
      <c r="S913" s="28"/>
      <c r="T913" s="28"/>
      <c r="U913" s="147"/>
      <c r="V913" s="147"/>
      <c r="W913" s="147"/>
      <c r="X913" s="147"/>
      <c r="Y913" s="147"/>
      <c r="Z913" s="147"/>
      <c r="AA913" s="134"/>
      <c r="AB913" s="148"/>
      <c r="AC913" s="28"/>
      <c r="AD913" s="148"/>
      <c r="AE913" s="148"/>
      <c r="AF913" s="148"/>
      <c r="AG913" s="148"/>
      <c r="AH913" s="28"/>
      <c r="AI913" s="28"/>
      <c r="AJ913" s="28"/>
      <c r="AK913" s="28"/>
      <c r="AL913" s="28"/>
      <c r="AM913" s="28"/>
      <c r="AN913" s="28"/>
      <c r="AO913" s="28"/>
      <c r="AP913" s="28"/>
      <c r="AQ913" s="28"/>
      <c r="AR913" s="28"/>
      <c r="AS913" s="28"/>
      <c r="AT913" s="28"/>
      <c r="AU913" s="28"/>
    </row>
    <row r="914">
      <c r="B914" s="28"/>
      <c r="C914" s="28"/>
      <c r="D914" s="28"/>
      <c r="E914" s="28"/>
      <c r="F914" s="28"/>
      <c r="G914" s="28"/>
      <c r="H914" s="28"/>
      <c r="S914" s="28"/>
      <c r="T914" s="28"/>
      <c r="U914" s="147"/>
      <c r="V914" s="147"/>
      <c r="W914" s="147"/>
      <c r="X914" s="147"/>
      <c r="Y914" s="147"/>
      <c r="Z914" s="147"/>
      <c r="AA914" s="134"/>
      <c r="AB914" s="148"/>
      <c r="AC914" s="28"/>
      <c r="AD914" s="148"/>
      <c r="AE914" s="148"/>
      <c r="AF914" s="148"/>
      <c r="AG914" s="148"/>
      <c r="AH914" s="28"/>
      <c r="AI914" s="28"/>
      <c r="AJ914" s="28"/>
      <c r="AK914" s="28"/>
      <c r="AL914" s="28"/>
      <c r="AM914" s="28"/>
      <c r="AN914" s="28"/>
      <c r="AO914" s="28"/>
      <c r="AP914" s="28"/>
      <c r="AQ914" s="28"/>
      <c r="AR914" s="28"/>
      <c r="AS914" s="28"/>
      <c r="AT914" s="28"/>
      <c r="AU914" s="28"/>
    </row>
    <row r="915">
      <c r="B915" s="28"/>
      <c r="C915" s="28"/>
      <c r="D915" s="28"/>
      <c r="E915" s="28"/>
      <c r="F915" s="28"/>
      <c r="G915" s="28"/>
      <c r="H915" s="28"/>
      <c r="S915" s="28"/>
      <c r="T915" s="28"/>
      <c r="U915" s="147"/>
      <c r="V915" s="147"/>
      <c r="W915" s="147"/>
      <c r="X915" s="147"/>
      <c r="Y915" s="147"/>
      <c r="Z915" s="147"/>
      <c r="AA915" s="134"/>
      <c r="AB915" s="148"/>
      <c r="AC915" s="28"/>
      <c r="AD915" s="148"/>
      <c r="AE915" s="148"/>
      <c r="AF915" s="148"/>
      <c r="AG915" s="148"/>
      <c r="AH915" s="28"/>
      <c r="AI915" s="28"/>
      <c r="AJ915" s="28"/>
      <c r="AK915" s="28"/>
      <c r="AL915" s="28"/>
      <c r="AM915" s="28"/>
      <c r="AN915" s="28"/>
      <c r="AO915" s="28"/>
      <c r="AP915" s="28"/>
      <c r="AQ915" s="28"/>
      <c r="AR915" s="28"/>
      <c r="AS915" s="28"/>
      <c r="AT915" s="28"/>
      <c r="AU915" s="28"/>
    </row>
    <row r="916">
      <c r="B916" s="28"/>
      <c r="C916" s="28"/>
      <c r="D916" s="28"/>
      <c r="E916" s="28"/>
      <c r="F916" s="28"/>
      <c r="G916" s="28"/>
      <c r="H916" s="28"/>
      <c r="S916" s="28"/>
      <c r="T916" s="28"/>
      <c r="U916" s="147"/>
      <c r="V916" s="147"/>
      <c r="W916" s="147"/>
      <c r="X916" s="147"/>
      <c r="Y916" s="147"/>
      <c r="Z916" s="147"/>
      <c r="AA916" s="134"/>
      <c r="AB916" s="148"/>
      <c r="AC916" s="28"/>
      <c r="AD916" s="148"/>
      <c r="AE916" s="148"/>
      <c r="AF916" s="148"/>
      <c r="AG916" s="148"/>
      <c r="AH916" s="28"/>
      <c r="AI916" s="28"/>
      <c r="AJ916" s="28"/>
      <c r="AK916" s="28"/>
      <c r="AL916" s="28"/>
      <c r="AM916" s="28"/>
      <c r="AN916" s="28"/>
      <c r="AO916" s="28"/>
      <c r="AP916" s="28"/>
      <c r="AQ916" s="28"/>
      <c r="AR916" s="28"/>
      <c r="AS916" s="28"/>
      <c r="AT916" s="28"/>
      <c r="AU916" s="28"/>
    </row>
    <row r="917">
      <c r="B917" s="28"/>
      <c r="C917" s="28"/>
      <c r="D917" s="28"/>
      <c r="E917" s="28"/>
      <c r="F917" s="28"/>
      <c r="G917" s="28"/>
      <c r="H917" s="28"/>
      <c r="S917" s="28"/>
      <c r="T917" s="28"/>
      <c r="U917" s="147"/>
      <c r="V917" s="147"/>
      <c r="W917" s="147"/>
      <c r="X917" s="147"/>
      <c r="Y917" s="147"/>
      <c r="Z917" s="147"/>
      <c r="AA917" s="134"/>
      <c r="AB917" s="148"/>
      <c r="AC917" s="28"/>
      <c r="AD917" s="148"/>
      <c r="AE917" s="148"/>
      <c r="AF917" s="148"/>
      <c r="AG917" s="148"/>
      <c r="AH917" s="28"/>
      <c r="AI917" s="28"/>
      <c r="AJ917" s="28"/>
      <c r="AK917" s="28"/>
      <c r="AL917" s="28"/>
      <c r="AM917" s="28"/>
      <c r="AN917" s="28"/>
      <c r="AO917" s="28"/>
      <c r="AP917" s="28"/>
      <c r="AQ917" s="28"/>
      <c r="AR917" s="28"/>
      <c r="AS917" s="28"/>
      <c r="AT917" s="28"/>
      <c r="AU917" s="28"/>
    </row>
    <row r="918">
      <c r="B918" s="28"/>
      <c r="C918" s="28"/>
      <c r="D918" s="28"/>
      <c r="E918" s="28"/>
      <c r="F918" s="28"/>
      <c r="G918" s="28"/>
      <c r="H918" s="28"/>
      <c r="S918" s="28"/>
      <c r="T918" s="28"/>
      <c r="U918" s="147"/>
      <c r="V918" s="147"/>
      <c r="W918" s="147"/>
      <c r="X918" s="147"/>
      <c r="Y918" s="147"/>
      <c r="Z918" s="147"/>
      <c r="AA918" s="134"/>
      <c r="AB918" s="148"/>
      <c r="AC918" s="28"/>
      <c r="AD918" s="148"/>
      <c r="AE918" s="148"/>
      <c r="AF918" s="148"/>
      <c r="AG918" s="148"/>
      <c r="AH918" s="28"/>
      <c r="AI918" s="28"/>
      <c r="AJ918" s="28"/>
      <c r="AK918" s="28"/>
      <c r="AL918" s="28"/>
      <c r="AM918" s="28"/>
      <c r="AN918" s="28"/>
      <c r="AO918" s="28"/>
      <c r="AP918" s="28"/>
      <c r="AQ918" s="28"/>
      <c r="AR918" s="28"/>
      <c r="AS918" s="28"/>
      <c r="AT918" s="28"/>
      <c r="AU918" s="28"/>
    </row>
    <row r="919">
      <c r="B919" s="28"/>
      <c r="C919" s="28"/>
      <c r="D919" s="28"/>
      <c r="E919" s="28"/>
      <c r="F919" s="28"/>
      <c r="G919" s="28"/>
      <c r="H919" s="28"/>
      <c r="S919" s="28"/>
      <c r="T919" s="28"/>
      <c r="U919" s="147"/>
      <c r="V919" s="147"/>
      <c r="W919" s="147"/>
      <c r="X919" s="147"/>
      <c r="Y919" s="147"/>
      <c r="Z919" s="147"/>
      <c r="AA919" s="134"/>
      <c r="AB919" s="148"/>
      <c r="AC919" s="28"/>
      <c r="AD919" s="148"/>
      <c r="AE919" s="148"/>
      <c r="AF919" s="148"/>
      <c r="AG919" s="148"/>
      <c r="AH919" s="28"/>
      <c r="AI919" s="28"/>
      <c r="AJ919" s="28"/>
      <c r="AK919" s="28"/>
      <c r="AL919" s="28"/>
      <c r="AM919" s="28"/>
      <c r="AN919" s="28"/>
      <c r="AO919" s="28"/>
      <c r="AP919" s="28"/>
      <c r="AQ919" s="28"/>
      <c r="AR919" s="28"/>
      <c r="AS919" s="28"/>
      <c r="AT919" s="28"/>
      <c r="AU919" s="28"/>
    </row>
    <row r="920">
      <c r="B920" s="28"/>
      <c r="C920" s="28"/>
      <c r="D920" s="28"/>
      <c r="E920" s="28"/>
      <c r="F920" s="28"/>
      <c r="G920" s="28"/>
      <c r="H920" s="28"/>
      <c r="S920" s="28"/>
      <c r="T920" s="28"/>
      <c r="U920" s="147"/>
      <c r="V920" s="147"/>
      <c r="W920" s="147"/>
      <c r="X920" s="147"/>
      <c r="Y920" s="147"/>
      <c r="Z920" s="147"/>
      <c r="AA920" s="134"/>
      <c r="AB920" s="148"/>
      <c r="AC920" s="28"/>
      <c r="AD920" s="148"/>
      <c r="AE920" s="148"/>
      <c r="AF920" s="148"/>
      <c r="AG920" s="148"/>
      <c r="AH920" s="28"/>
      <c r="AI920" s="28"/>
      <c r="AJ920" s="28"/>
      <c r="AK920" s="28"/>
      <c r="AL920" s="28"/>
      <c r="AM920" s="28"/>
      <c r="AN920" s="28"/>
      <c r="AO920" s="28"/>
      <c r="AP920" s="28"/>
      <c r="AQ920" s="28"/>
      <c r="AR920" s="28"/>
      <c r="AS920" s="28"/>
      <c r="AT920" s="28"/>
      <c r="AU920" s="28"/>
    </row>
    <row r="921">
      <c r="B921" s="28"/>
      <c r="C921" s="28"/>
      <c r="D921" s="28"/>
      <c r="E921" s="28"/>
      <c r="F921" s="28"/>
      <c r="G921" s="28"/>
      <c r="H921" s="28"/>
      <c r="S921" s="28"/>
      <c r="T921" s="28"/>
      <c r="U921" s="147"/>
      <c r="V921" s="147"/>
      <c r="W921" s="147"/>
      <c r="X921" s="147"/>
      <c r="Y921" s="147"/>
      <c r="Z921" s="147"/>
      <c r="AA921" s="134"/>
      <c r="AB921" s="148"/>
      <c r="AC921" s="28"/>
      <c r="AD921" s="148"/>
      <c r="AE921" s="148"/>
      <c r="AF921" s="148"/>
      <c r="AG921" s="148"/>
      <c r="AH921" s="28"/>
      <c r="AI921" s="28"/>
      <c r="AJ921" s="28"/>
      <c r="AK921" s="28"/>
      <c r="AL921" s="28"/>
      <c r="AM921" s="28"/>
      <c r="AN921" s="28"/>
      <c r="AO921" s="28"/>
      <c r="AP921" s="28"/>
      <c r="AQ921" s="28"/>
      <c r="AR921" s="28"/>
      <c r="AS921" s="28"/>
      <c r="AT921" s="28"/>
      <c r="AU921" s="28"/>
    </row>
    <row r="922">
      <c r="B922" s="28"/>
      <c r="C922" s="28"/>
      <c r="D922" s="28"/>
      <c r="E922" s="28"/>
      <c r="F922" s="28"/>
      <c r="G922" s="28"/>
      <c r="H922" s="28"/>
      <c r="S922" s="28"/>
      <c r="T922" s="28"/>
      <c r="U922" s="147"/>
      <c r="V922" s="147"/>
      <c r="W922" s="147"/>
      <c r="X922" s="147"/>
      <c r="Y922" s="147"/>
      <c r="Z922" s="147"/>
      <c r="AA922" s="134"/>
      <c r="AB922" s="148"/>
      <c r="AC922" s="28"/>
      <c r="AD922" s="148"/>
      <c r="AE922" s="148"/>
      <c r="AF922" s="148"/>
      <c r="AG922" s="148"/>
      <c r="AH922" s="28"/>
      <c r="AI922" s="28"/>
      <c r="AJ922" s="28"/>
      <c r="AK922" s="28"/>
      <c r="AL922" s="28"/>
      <c r="AM922" s="28"/>
      <c r="AN922" s="28"/>
      <c r="AO922" s="28"/>
      <c r="AP922" s="28"/>
      <c r="AQ922" s="28"/>
      <c r="AR922" s="28"/>
      <c r="AS922" s="28"/>
      <c r="AT922" s="28"/>
      <c r="AU922" s="28"/>
    </row>
    <row r="923">
      <c r="B923" s="28"/>
      <c r="C923" s="28"/>
      <c r="D923" s="28"/>
      <c r="E923" s="28"/>
      <c r="F923" s="28"/>
      <c r="G923" s="28"/>
      <c r="H923" s="28"/>
      <c r="S923" s="28"/>
      <c r="T923" s="28"/>
      <c r="U923" s="147"/>
      <c r="V923" s="147"/>
      <c r="W923" s="147"/>
      <c r="X923" s="147"/>
      <c r="Y923" s="147"/>
      <c r="Z923" s="147"/>
      <c r="AA923" s="134"/>
      <c r="AB923" s="148"/>
      <c r="AC923" s="28"/>
      <c r="AD923" s="148"/>
      <c r="AE923" s="148"/>
      <c r="AF923" s="148"/>
      <c r="AG923" s="148"/>
      <c r="AH923" s="28"/>
      <c r="AI923" s="28"/>
      <c r="AJ923" s="28"/>
      <c r="AK923" s="28"/>
      <c r="AL923" s="28"/>
      <c r="AM923" s="28"/>
      <c r="AN923" s="28"/>
      <c r="AO923" s="28"/>
      <c r="AP923" s="28"/>
      <c r="AQ923" s="28"/>
      <c r="AR923" s="28"/>
      <c r="AS923" s="28"/>
      <c r="AT923" s="28"/>
      <c r="AU923" s="28"/>
    </row>
    <row r="924">
      <c r="B924" s="28"/>
      <c r="C924" s="28"/>
      <c r="D924" s="28"/>
      <c r="E924" s="28"/>
      <c r="F924" s="28"/>
      <c r="G924" s="28"/>
      <c r="H924" s="28"/>
      <c r="S924" s="28"/>
      <c r="T924" s="28"/>
      <c r="U924" s="147"/>
      <c r="V924" s="147"/>
      <c r="W924" s="147"/>
      <c r="X924" s="147"/>
      <c r="Y924" s="147"/>
      <c r="Z924" s="147"/>
      <c r="AA924" s="134"/>
      <c r="AB924" s="148"/>
      <c r="AC924" s="28"/>
      <c r="AD924" s="148"/>
      <c r="AE924" s="148"/>
      <c r="AF924" s="148"/>
      <c r="AG924" s="148"/>
      <c r="AH924" s="28"/>
      <c r="AI924" s="28"/>
      <c r="AJ924" s="28"/>
      <c r="AK924" s="28"/>
      <c r="AL924" s="28"/>
      <c r="AM924" s="28"/>
      <c r="AN924" s="28"/>
      <c r="AO924" s="28"/>
      <c r="AP924" s="28"/>
      <c r="AQ924" s="28"/>
      <c r="AR924" s="28"/>
      <c r="AS924" s="28"/>
      <c r="AT924" s="28"/>
      <c r="AU924" s="28"/>
    </row>
    <row r="925">
      <c r="B925" s="28"/>
      <c r="C925" s="28"/>
      <c r="D925" s="28"/>
      <c r="E925" s="28"/>
      <c r="F925" s="28"/>
      <c r="G925" s="28"/>
      <c r="H925" s="28"/>
      <c r="S925" s="28"/>
      <c r="T925" s="28"/>
      <c r="U925" s="147"/>
      <c r="V925" s="147"/>
      <c r="W925" s="147"/>
      <c r="X925" s="147"/>
      <c r="Y925" s="147"/>
      <c r="Z925" s="147"/>
      <c r="AA925" s="134"/>
      <c r="AB925" s="148"/>
      <c r="AC925" s="28"/>
      <c r="AD925" s="148"/>
      <c r="AE925" s="148"/>
      <c r="AF925" s="148"/>
      <c r="AG925" s="148"/>
      <c r="AH925" s="28"/>
      <c r="AI925" s="28"/>
      <c r="AJ925" s="28"/>
      <c r="AK925" s="28"/>
      <c r="AL925" s="28"/>
      <c r="AM925" s="28"/>
      <c r="AN925" s="28"/>
      <c r="AO925" s="28"/>
      <c r="AP925" s="28"/>
      <c r="AQ925" s="28"/>
      <c r="AR925" s="28"/>
      <c r="AS925" s="28"/>
      <c r="AT925" s="28"/>
      <c r="AU925" s="28"/>
    </row>
    <row r="926">
      <c r="B926" s="28"/>
      <c r="C926" s="28"/>
      <c r="D926" s="28"/>
      <c r="E926" s="28"/>
      <c r="F926" s="28"/>
      <c r="G926" s="28"/>
      <c r="H926" s="28"/>
      <c r="S926" s="28"/>
      <c r="T926" s="28"/>
      <c r="U926" s="147"/>
      <c r="V926" s="147"/>
      <c r="W926" s="147"/>
      <c r="X926" s="147"/>
      <c r="Y926" s="147"/>
      <c r="Z926" s="147"/>
      <c r="AA926" s="134"/>
      <c r="AB926" s="148"/>
      <c r="AC926" s="28"/>
      <c r="AD926" s="148"/>
      <c r="AE926" s="148"/>
      <c r="AF926" s="148"/>
      <c r="AG926" s="148"/>
      <c r="AH926" s="28"/>
      <c r="AI926" s="28"/>
      <c r="AJ926" s="28"/>
      <c r="AK926" s="28"/>
      <c r="AL926" s="28"/>
      <c r="AM926" s="28"/>
      <c r="AN926" s="28"/>
      <c r="AO926" s="28"/>
      <c r="AP926" s="28"/>
      <c r="AQ926" s="28"/>
      <c r="AR926" s="28"/>
      <c r="AS926" s="28"/>
      <c r="AT926" s="28"/>
      <c r="AU926" s="28"/>
    </row>
    <row r="927">
      <c r="B927" s="28"/>
      <c r="C927" s="28"/>
      <c r="D927" s="28"/>
      <c r="E927" s="28"/>
      <c r="F927" s="28"/>
      <c r="G927" s="28"/>
      <c r="H927" s="28"/>
      <c r="S927" s="28"/>
      <c r="T927" s="28"/>
      <c r="U927" s="147"/>
      <c r="V927" s="147"/>
      <c r="W927" s="147"/>
      <c r="X927" s="147"/>
      <c r="Y927" s="147"/>
      <c r="Z927" s="147"/>
      <c r="AA927" s="134"/>
      <c r="AB927" s="148"/>
      <c r="AC927" s="28"/>
      <c r="AD927" s="148"/>
      <c r="AE927" s="148"/>
      <c r="AF927" s="148"/>
      <c r="AG927" s="148"/>
      <c r="AH927" s="28"/>
      <c r="AI927" s="28"/>
      <c r="AJ927" s="28"/>
      <c r="AK927" s="28"/>
      <c r="AL927" s="28"/>
      <c r="AM927" s="28"/>
      <c r="AN927" s="28"/>
      <c r="AO927" s="28"/>
      <c r="AP927" s="28"/>
      <c r="AQ927" s="28"/>
      <c r="AR927" s="28"/>
      <c r="AS927" s="28"/>
      <c r="AT927" s="28"/>
      <c r="AU927" s="28"/>
    </row>
    <row r="928">
      <c r="B928" s="28"/>
      <c r="C928" s="28"/>
      <c r="D928" s="28"/>
      <c r="E928" s="28"/>
      <c r="F928" s="28"/>
      <c r="G928" s="28"/>
      <c r="H928" s="28"/>
      <c r="S928" s="28"/>
      <c r="T928" s="28"/>
      <c r="U928" s="147"/>
      <c r="V928" s="147"/>
      <c r="W928" s="147"/>
      <c r="X928" s="147"/>
      <c r="Y928" s="147"/>
      <c r="Z928" s="147"/>
      <c r="AA928" s="134"/>
      <c r="AB928" s="148"/>
      <c r="AC928" s="28"/>
      <c r="AD928" s="148"/>
      <c r="AE928" s="148"/>
      <c r="AF928" s="148"/>
      <c r="AG928" s="148"/>
      <c r="AH928" s="28"/>
      <c r="AI928" s="28"/>
      <c r="AJ928" s="28"/>
      <c r="AK928" s="28"/>
      <c r="AL928" s="28"/>
      <c r="AM928" s="28"/>
      <c r="AN928" s="28"/>
      <c r="AO928" s="28"/>
      <c r="AP928" s="28"/>
      <c r="AQ928" s="28"/>
      <c r="AR928" s="28"/>
      <c r="AS928" s="28"/>
      <c r="AT928" s="28"/>
      <c r="AU928" s="28"/>
    </row>
    <row r="929">
      <c r="B929" s="28"/>
      <c r="C929" s="28"/>
      <c r="D929" s="28"/>
      <c r="E929" s="28"/>
      <c r="F929" s="28"/>
      <c r="G929" s="28"/>
      <c r="H929" s="28"/>
      <c r="S929" s="28"/>
      <c r="T929" s="28"/>
      <c r="U929" s="147"/>
      <c r="V929" s="147"/>
      <c r="W929" s="147"/>
      <c r="X929" s="147"/>
      <c r="Y929" s="147"/>
      <c r="Z929" s="147"/>
      <c r="AA929" s="134"/>
      <c r="AB929" s="148"/>
      <c r="AC929" s="28"/>
      <c r="AD929" s="148"/>
      <c r="AE929" s="148"/>
      <c r="AF929" s="148"/>
      <c r="AG929" s="148"/>
      <c r="AH929" s="28"/>
      <c r="AI929" s="28"/>
      <c r="AJ929" s="28"/>
      <c r="AK929" s="28"/>
      <c r="AL929" s="28"/>
      <c r="AM929" s="28"/>
      <c r="AN929" s="28"/>
      <c r="AO929" s="28"/>
      <c r="AP929" s="28"/>
      <c r="AQ929" s="28"/>
      <c r="AR929" s="28"/>
      <c r="AS929" s="28"/>
      <c r="AT929" s="28"/>
      <c r="AU929" s="28"/>
    </row>
    <row r="930">
      <c r="B930" s="28"/>
      <c r="C930" s="28"/>
      <c r="D930" s="28"/>
      <c r="E930" s="28"/>
      <c r="F930" s="28"/>
      <c r="G930" s="28"/>
      <c r="H930" s="28"/>
      <c r="S930" s="28"/>
      <c r="T930" s="28"/>
      <c r="U930" s="147"/>
      <c r="V930" s="147"/>
      <c r="W930" s="147"/>
      <c r="X930" s="147"/>
      <c r="Y930" s="147"/>
      <c r="Z930" s="147"/>
      <c r="AA930" s="134"/>
      <c r="AB930" s="148"/>
      <c r="AC930" s="28"/>
      <c r="AD930" s="148"/>
      <c r="AE930" s="148"/>
      <c r="AF930" s="148"/>
      <c r="AG930" s="148"/>
      <c r="AH930" s="28"/>
      <c r="AI930" s="28"/>
      <c r="AJ930" s="28"/>
      <c r="AK930" s="28"/>
      <c r="AL930" s="28"/>
      <c r="AM930" s="28"/>
      <c r="AN930" s="28"/>
      <c r="AO930" s="28"/>
      <c r="AP930" s="28"/>
      <c r="AQ930" s="28"/>
      <c r="AR930" s="28"/>
      <c r="AS930" s="28"/>
      <c r="AT930" s="28"/>
      <c r="AU930" s="28"/>
    </row>
    <row r="931">
      <c r="B931" s="28"/>
      <c r="C931" s="28"/>
      <c r="D931" s="28"/>
      <c r="E931" s="28"/>
      <c r="F931" s="28"/>
      <c r="G931" s="28"/>
      <c r="H931" s="28"/>
      <c r="S931" s="28"/>
      <c r="T931" s="28"/>
      <c r="U931" s="147"/>
      <c r="V931" s="147"/>
      <c r="W931" s="147"/>
      <c r="X931" s="147"/>
      <c r="Y931" s="147"/>
      <c r="Z931" s="147"/>
      <c r="AA931" s="134"/>
      <c r="AB931" s="148"/>
      <c r="AC931" s="28"/>
      <c r="AD931" s="148"/>
      <c r="AE931" s="148"/>
      <c r="AF931" s="148"/>
      <c r="AG931" s="148"/>
      <c r="AH931" s="28"/>
      <c r="AI931" s="28"/>
      <c r="AJ931" s="28"/>
      <c r="AK931" s="28"/>
      <c r="AL931" s="28"/>
      <c r="AM931" s="28"/>
      <c r="AN931" s="28"/>
      <c r="AO931" s="28"/>
      <c r="AP931" s="28"/>
      <c r="AQ931" s="28"/>
      <c r="AR931" s="28"/>
      <c r="AS931" s="28"/>
      <c r="AT931" s="28"/>
      <c r="AU931" s="28"/>
    </row>
    <row r="932">
      <c r="B932" s="28"/>
      <c r="C932" s="28"/>
      <c r="D932" s="28"/>
      <c r="E932" s="28"/>
      <c r="F932" s="28"/>
      <c r="G932" s="28"/>
      <c r="H932" s="28"/>
      <c r="S932" s="28"/>
      <c r="T932" s="28"/>
      <c r="U932" s="147"/>
      <c r="V932" s="147"/>
      <c r="W932" s="147"/>
      <c r="X932" s="147"/>
      <c r="Y932" s="147"/>
      <c r="Z932" s="147"/>
      <c r="AA932" s="134"/>
      <c r="AB932" s="148"/>
      <c r="AC932" s="28"/>
      <c r="AD932" s="148"/>
      <c r="AE932" s="148"/>
      <c r="AF932" s="148"/>
      <c r="AG932" s="148"/>
      <c r="AH932" s="28"/>
      <c r="AI932" s="28"/>
      <c r="AJ932" s="28"/>
      <c r="AK932" s="28"/>
      <c r="AL932" s="28"/>
      <c r="AM932" s="28"/>
      <c r="AN932" s="28"/>
      <c r="AO932" s="28"/>
      <c r="AP932" s="28"/>
      <c r="AQ932" s="28"/>
      <c r="AR932" s="28"/>
      <c r="AS932" s="28"/>
      <c r="AT932" s="28"/>
      <c r="AU932" s="28"/>
    </row>
    <row r="933">
      <c r="B933" s="28"/>
      <c r="C933" s="28"/>
      <c r="D933" s="28"/>
      <c r="E933" s="28"/>
      <c r="F933" s="28"/>
      <c r="G933" s="28"/>
      <c r="H933" s="28"/>
      <c r="S933" s="28"/>
      <c r="T933" s="28"/>
      <c r="U933" s="147"/>
      <c r="V933" s="147"/>
      <c r="W933" s="147"/>
      <c r="X933" s="147"/>
      <c r="Y933" s="147"/>
      <c r="Z933" s="147"/>
      <c r="AA933" s="134"/>
      <c r="AB933" s="148"/>
      <c r="AC933" s="28"/>
      <c r="AD933" s="148"/>
      <c r="AE933" s="148"/>
      <c r="AF933" s="148"/>
      <c r="AG933" s="148"/>
      <c r="AH933" s="28"/>
      <c r="AI933" s="28"/>
      <c r="AJ933" s="28"/>
      <c r="AK933" s="28"/>
      <c r="AL933" s="28"/>
      <c r="AM933" s="28"/>
      <c r="AN933" s="28"/>
      <c r="AO933" s="28"/>
      <c r="AP933" s="28"/>
      <c r="AQ933" s="28"/>
      <c r="AR933" s="28"/>
      <c r="AS933" s="28"/>
      <c r="AT933" s="28"/>
      <c r="AU933" s="28"/>
    </row>
    <row r="934">
      <c r="B934" s="28"/>
      <c r="C934" s="28"/>
      <c r="D934" s="28"/>
      <c r="E934" s="28"/>
      <c r="F934" s="28"/>
      <c r="G934" s="28"/>
      <c r="H934" s="28"/>
      <c r="S934" s="28"/>
      <c r="T934" s="28"/>
      <c r="U934" s="147"/>
      <c r="V934" s="147"/>
      <c r="W934" s="147"/>
      <c r="X934" s="147"/>
      <c r="Y934" s="147"/>
      <c r="Z934" s="147"/>
      <c r="AA934" s="134"/>
      <c r="AB934" s="148"/>
      <c r="AC934" s="28"/>
      <c r="AD934" s="148"/>
      <c r="AE934" s="148"/>
      <c r="AF934" s="148"/>
      <c r="AG934" s="148"/>
      <c r="AH934" s="28"/>
      <c r="AI934" s="28"/>
      <c r="AJ934" s="28"/>
      <c r="AK934" s="28"/>
      <c r="AL934" s="28"/>
      <c r="AM934" s="28"/>
      <c r="AN934" s="28"/>
      <c r="AO934" s="28"/>
      <c r="AP934" s="28"/>
      <c r="AQ934" s="28"/>
      <c r="AR934" s="28"/>
      <c r="AS934" s="28"/>
      <c r="AT934" s="28"/>
      <c r="AU934" s="28"/>
    </row>
    <row r="935">
      <c r="B935" s="28"/>
      <c r="C935" s="28"/>
      <c r="D935" s="28"/>
      <c r="E935" s="28"/>
      <c r="F935" s="28"/>
      <c r="G935" s="28"/>
      <c r="H935" s="28"/>
      <c r="S935" s="28"/>
      <c r="T935" s="28"/>
      <c r="U935" s="147"/>
      <c r="V935" s="147"/>
      <c r="W935" s="147"/>
      <c r="X935" s="147"/>
      <c r="Y935" s="147"/>
      <c r="Z935" s="147"/>
      <c r="AA935" s="134"/>
      <c r="AB935" s="148"/>
      <c r="AC935" s="28"/>
      <c r="AD935" s="148"/>
      <c r="AE935" s="148"/>
      <c r="AF935" s="148"/>
      <c r="AG935" s="148"/>
      <c r="AH935" s="28"/>
      <c r="AI935" s="28"/>
      <c r="AJ935" s="28"/>
      <c r="AK935" s="28"/>
      <c r="AL935" s="28"/>
      <c r="AM935" s="28"/>
      <c r="AN935" s="28"/>
      <c r="AO935" s="28"/>
      <c r="AP935" s="28"/>
      <c r="AQ935" s="28"/>
      <c r="AR935" s="28"/>
      <c r="AS935" s="28"/>
      <c r="AT935" s="28"/>
      <c r="AU935" s="28"/>
    </row>
    <row r="936">
      <c r="B936" s="28"/>
      <c r="C936" s="28"/>
      <c r="D936" s="28"/>
      <c r="E936" s="28"/>
      <c r="F936" s="28"/>
      <c r="G936" s="28"/>
      <c r="H936" s="28"/>
      <c r="S936" s="28"/>
      <c r="T936" s="28"/>
      <c r="U936" s="147"/>
      <c r="V936" s="147"/>
      <c r="W936" s="147"/>
      <c r="X936" s="147"/>
      <c r="Y936" s="147"/>
      <c r="Z936" s="147"/>
      <c r="AA936" s="134"/>
      <c r="AB936" s="148"/>
      <c r="AC936" s="28"/>
      <c r="AD936" s="148"/>
      <c r="AE936" s="148"/>
      <c r="AF936" s="148"/>
      <c r="AG936" s="148"/>
      <c r="AH936" s="28"/>
      <c r="AI936" s="28"/>
      <c r="AJ936" s="28"/>
      <c r="AK936" s="28"/>
      <c r="AL936" s="28"/>
      <c r="AM936" s="28"/>
      <c r="AN936" s="28"/>
      <c r="AO936" s="28"/>
      <c r="AP936" s="28"/>
      <c r="AQ936" s="28"/>
      <c r="AR936" s="28"/>
      <c r="AS936" s="28"/>
      <c r="AT936" s="28"/>
      <c r="AU936" s="28"/>
    </row>
    <row r="937">
      <c r="B937" s="28"/>
      <c r="C937" s="28"/>
      <c r="D937" s="28"/>
      <c r="E937" s="28"/>
      <c r="F937" s="28"/>
      <c r="G937" s="28"/>
      <c r="H937" s="28"/>
      <c r="S937" s="28"/>
      <c r="T937" s="28"/>
      <c r="U937" s="147"/>
      <c r="V937" s="147"/>
      <c r="W937" s="147"/>
      <c r="X937" s="147"/>
      <c r="Y937" s="147"/>
      <c r="Z937" s="147"/>
      <c r="AA937" s="134"/>
      <c r="AB937" s="148"/>
      <c r="AC937" s="28"/>
      <c r="AD937" s="148"/>
      <c r="AE937" s="148"/>
      <c r="AF937" s="148"/>
      <c r="AG937" s="148"/>
      <c r="AH937" s="28"/>
      <c r="AI937" s="28"/>
      <c r="AJ937" s="28"/>
      <c r="AK937" s="28"/>
      <c r="AL937" s="28"/>
      <c r="AM937" s="28"/>
      <c r="AN937" s="28"/>
      <c r="AO937" s="28"/>
      <c r="AP937" s="28"/>
      <c r="AQ937" s="28"/>
      <c r="AR937" s="28"/>
      <c r="AS937" s="28"/>
      <c r="AT937" s="28"/>
      <c r="AU937" s="28"/>
    </row>
    <row r="938">
      <c r="B938" s="28"/>
      <c r="C938" s="28"/>
      <c r="D938" s="28"/>
      <c r="E938" s="28"/>
      <c r="F938" s="28"/>
      <c r="G938" s="28"/>
      <c r="H938" s="28"/>
      <c r="S938" s="28"/>
      <c r="T938" s="28"/>
      <c r="U938" s="147"/>
      <c r="V938" s="147"/>
      <c r="W938" s="147"/>
      <c r="X938" s="147"/>
      <c r="Y938" s="147"/>
      <c r="Z938" s="147"/>
      <c r="AA938" s="134"/>
      <c r="AB938" s="148"/>
      <c r="AC938" s="28"/>
      <c r="AD938" s="148"/>
      <c r="AE938" s="148"/>
      <c r="AF938" s="148"/>
      <c r="AG938" s="148"/>
      <c r="AH938" s="28"/>
      <c r="AI938" s="28"/>
      <c r="AJ938" s="28"/>
      <c r="AK938" s="28"/>
      <c r="AL938" s="28"/>
      <c r="AM938" s="28"/>
      <c r="AN938" s="28"/>
      <c r="AO938" s="28"/>
      <c r="AP938" s="28"/>
      <c r="AQ938" s="28"/>
      <c r="AR938" s="28"/>
      <c r="AS938" s="28"/>
      <c r="AT938" s="28"/>
      <c r="AU938" s="28"/>
    </row>
    <row r="939">
      <c r="B939" s="28"/>
      <c r="C939" s="28"/>
      <c r="D939" s="28"/>
      <c r="E939" s="28"/>
      <c r="F939" s="28"/>
      <c r="G939" s="28"/>
      <c r="H939" s="28"/>
      <c r="S939" s="28"/>
      <c r="T939" s="28"/>
      <c r="U939" s="147"/>
      <c r="V939" s="147"/>
      <c r="W939" s="147"/>
      <c r="X939" s="147"/>
      <c r="Y939" s="147"/>
      <c r="Z939" s="147"/>
      <c r="AA939" s="134"/>
      <c r="AB939" s="148"/>
      <c r="AC939" s="28"/>
      <c r="AD939" s="148"/>
      <c r="AE939" s="148"/>
      <c r="AF939" s="148"/>
      <c r="AG939" s="148"/>
      <c r="AH939" s="28"/>
      <c r="AI939" s="28"/>
      <c r="AJ939" s="28"/>
      <c r="AK939" s="28"/>
      <c r="AL939" s="28"/>
      <c r="AM939" s="28"/>
      <c r="AN939" s="28"/>
      <c r="AO939" s="28"/>
      <c r="AP939" s="28"/>
      <c r="AQ939" s="28"/>
      <c r="AR939" s="28"/>
      <c r="AS939" s="28"/>
      <c r="AT939" s="28"/>
      <c r="AU939" s="28"/>
    </row>
    <row r="940">
      <c r="B940" s="28"/>
      <c r="C940" s="28"/>
      <c r="D940" s="28"/>
      <c r="E940" s="28"/>
      <c r="F940" s="28"/>
      <c r="G940" s="28"/>
      <c r="H940" s="28"/>
      <c r="S940" s="28"/>
      <c r="T940" s="28"/>
      <c r="U940" s="147"/>
      <c r="V940" s="147"/>
      <c r="W940" s="147"/>
      <c r="X940" s="147"/>
      <c r="Y940" s="147"/>
      <c r="Z940" s="147"/>
      <c r="AA940" s="134"/>
      <c r="AB940" s="148"/>
      <c r="AC940" s="28"/>
      <c r="AD940" s="148"/>
      <c r="AE940" s="148"/>
      <c r="AF940" s="148"/>
      <c r="AG940" s="148"/>
      <c r="AH940" s="28"/>
      <c r="AI940" s="28"/>
      <c r="AJ940" s="28"/>
      <c r="AK940" s="28"/>
      <c r="AL940" s="28"/>
      <c r="AM940" s="28"/>
      <c r="AN940" s="28"/>
      <c r="AO940" s="28"/>
      <c r="AP940" s="28"/>
      <c r="AQ940" s="28"/>
      <c r="AR940" s="28"/>
      <c r="AS940" s="28"/>
      <c r="AT940" s="28"/>
      <c r="AU940" s="28"/>
    </row>
    <row r="941">
      <c r="B941" s="28"/>
      <c r="C941" s="28"/>
      <c r="D941" s="28"/>
      <c r="E941" s="28"/>
      <c r="F941" s="28"/>
      <c r="G941" s="28"/>
      <c r="H941" s="28"/>
      <c r="S941" s="28"/>
      <c r="T941" s="28"/>
      <c r="U941" s="147"/>
      <c r="V941" s="147"/>
      <c r="W941" s="147"/>
      <c r="X941" s="147"/>
      <c r="Y941" s="147"/>
      <c r="Z941" s="147"/>
      <c r="AA941" s="134"/>
      <c r="AB941" s="148"/>
      <c r="AC941" s="28"/>
      <c r="AD941" s="148"/>
      <c r="AE941" s="148"/>
      <c r="AF941" s="148"/>
      <c r="AG941" s="148"/>
      <c r="AH941" s="28"/>
      <c r="AI941" s="28"/>
      <c r="AJ941" s="28"/>
      <c r="AK941" s="28"/>
      <c r="AL941" s="28"/>
      <c r="AM941" s="28"/>
      <c r="AN941" s="28"/>
      <c r="AO941" s="28"/>
      <c r="AP941" s="28"/>
      <c r="AQ941" s="28"/>
      <c r="AR941" s="28"/>
      <c r="AS941" s="28"/>
      <c r="AT941" s="28"/>
      <c r="AU941" s="28"/>
    </row>
    <row r="942">
      <c r="B942" s="28"/>
      <c r="C942" s="28"/>
      <c r="D942" s="28"/>
      <c r="E942" s="28"/>
      <c r="F942" s="28"/>
      <c r="G942" s="28"/>
      <c r="H942" s="28"/>
      <c r="S942" s="28"/>
      <c r="T942" s="28"/>
      <c r="U942" s="147"/>
      <c r="V942" s="147"/>
      <c r="W942" s="147"/>
      <c r="X942" s="147"/>
      <c r="Y942" s="147"/>
      <c r="Z942" s="147"/>
      <c r="AA942" s="134"/>
      <c r="AB942" s="148"/>
      <c r="AC942" s="28"/>
      <c r="AD942" s="148"/>
      <c r="AE942" s="148"/>
      <c r="AF942" s="148"/>
      <c r="AG942" s="148"/>
      <c r="AH942" s="28"/>
      <c r="AI942" s="28"/>
      <c r="AJ942" s="28"/>
      <c r="AK942" s="28"/>
      <c r="AL942" s="28"/>
      <c r="AM942" s="28"/>
      <c r="AN942" s="28"/>
      <c r="AO942" s="28"/>
      <c r="AP942" s="28"/>
      <c r="AQ942" s="28"/>
      <c r="AR942" s="28"/>
      <c r="AS942" s="28"/>
      <c r="AT942" s="28"/>
      <c r="AU942" s="28"/>
    </row>
    <row r="943">
      <c r="B943" s="28"/>
      <c r="C943" s="28"/>
      <c r="D943" s="28"/>
      <c r="E943" s="28"/>
      <c r="F943" s="28"/>
      <c r="G943" s="28"/>
      <c r="H943" s="28"/>
      <c r="S943" s="28"/>
      <c r="T943" s="28"/>
      <c r="U943" s="147"/>
      <c r="V943" s="147"/>
      <c r="W943" s="147"/>
      <c r="X943" s="147"/>
      <c r="Y943" s="147"/>
      <c r="Z943" s="147"/>
      <c r="AA943" s="134"/>
      <c r="AB943" s="148"/>
      <c r="AC943" s="28"/>
      <c r="AD943" s="148"/>
      <c r="AE943" s="148"/>
      <c r="AF943" s="148"/>
      <c r="AG943" s="148"/>
      <c r="AH943" s="28"/>
      <c r="AI943" s="28"/>
      <c r="AJ943" s="28"/>
      <c r="AK943" s="28"/>
      <c r="AL943" s="28"/>
      <c r="AM943" s="28"/>
      <c r="AN943" s="28"/>
      <c r="AO943" s="28"/>
      <c r="AP943" s="28"/>
      <c r="AQ943" s="28"/>
      <c r="AR943" s="28"/>
      <c r="AS943" s="28"/>
      <c r="AT943" s="28"/>
      <c r="AU943" s="28"/>
    </row>
    <row r="944">
      <c r="B944" s="28"/>
      <c r="C944" s="28"/>
      <c r="D944" s="28"/>
      <c r="E944" s="28"/>
      <c r="F944" s="28"/>
      <c r="G944" s="28"/>
      <c r="H944" s="28"/>
      <c r="S944" s="28"/>
      <c r="T944" s="28"/>
      <c r="U944" s="147"/>
      <c r="V944" s="147"/>
      <c r="W944" s="147"/>
      <c r="X944" s="147"/>
      <c r="Y944" s="147"/>
      <c r="Z944" s="147"/>
      <c r="AA944" s="134"/>
      <c r="AB944" s="148"/>
      <c r="AC944" s="28"/>
      <c r="AD944" s="148"/>
      <c r="AE944" s="148"/>
      <c r="AF944" s="148"/>
      <c r="AG944" s="148"/>
      <c r="AH944" s="28"/>
      <c r="AI944" s="28"/>
      <c r="AJ944" s="28"/>
      <c r="AK944" s="28"/>
      <c r="AL944" s="28"/>
      <c r="AM944" s="28"/>
      <c r="AN944" s="28"/>
      <c r="AO944" s="28"/>
      <c r="AP944" s="28"/>
      <c r="AQ944" s="28"/>
      <c r="AR944" s="28"/>
      <c r="AS944" s="28"/>
      <c r="AT944" s="28"/>
      <c r="AU944" s="28"/>
    </row>
    <row r="945">
      <c r="B945" s="28"/>
      <c r="C945" s="28"/>
      <c r="D945" s="28"/>
      <c r="E945" s="28"/>
      <c r="F945" s="28"/>
      <c r="G945" s="28"/>
      <c r="H945" s="28"/>
      <c r="S945" s="28"/>
      <c r="T945" s="28"/>
      <c r="U945" s="147"/>
      <c r="V945" s="147"/>
      <c r="W945" s="147"/>
      <c r="X945" s="147"/>
      <c r="Y945" s="147"/>
      <c r="Z945" s="147"/>
      <c r="AA945" s="134"/>
      <c r="AB945" s="148"/>
      <c r="AC945" s="28"/>
      <c r="AD945" s="148"/>
      <c r="AE945" s="148"/>
      <c r="AF945" s="148"/>
      <c r="AG945" s="148"/>
      <c r="AH945" s="28"/>
      <c r="AI945" s="28"/>
      <c r="AJ945" s="28"/>
      <c r="AK945" s="28"/>
      <c r="AL945" s="28"/>
      <c r="AM945" s="28"/>
      <c r="AN945" s="28"/>
      <c r="AO945" s="28"/>
      <c r="AP945" s="28"/>
      <c r="AQ945" s="28"/>
      <c r="AR945" s="28"/>
      <c r="AS945" s="28"/>
      <c r="AT945" s="28"/>
      <c r="AU945" s="28"/>
    </row>
    <row r="946">
      <c r="B946" s="28"/>
      <c r="C946" s="28"/>
      <c r="D946" s="28"/>
      <c r="E946" s="28"/>
      <c r="F946" s="28"/>
      <c r="G946" s="28"/>
      <c r="H946" s="28"/>
      <c r="S946" s="28"/>
      <c r="T946" s="28"/>
      <c r="U946" s="147"/>
      <c r="V946" s="147"/>
      <c r="W946" s="147"/>
      <c r="X946" s="147"/>
      <c r="Y946" s="147"/>
      <c r="Z946" s="147"/>
      <c r="AA946" s="134"/>
      <c r="AB946" s="148"/>
      <c r="AC946" s="28"/>
      <c r="AD946" s="148"/>
      <c r="AE946" s="148"/>
      <c r="AF946" s="148"/>
      <c r="AG946" s="148"/>
      <c r="AH946" s="28"/>
      <c r="AI946" s="28"/>
      <c r="AJ946" s="28"/>
      <c r="AK946" s="28"/>
      <c r="AL946" s="28"/>
      <c r="AM946" s="28"/>
      <c r="AN946" s="28"/>
      <c r="AO946" s="28"/>
      <c r="AP946" s="28"/>
      <c r="AQ946" s="28"/>
      <c r="AR946" s="28"/>
      <c r="AS946" s="28"/>
      <c r="AT946" s="28"/>
      <c r="AU946" s="28"/>
    </row>
    <row r="947">
      <c r="B947" s="28"/>
      <c r="C947" s="28"/>
      <c r="D947" s="28"/>
      <c r="E947" s="28"/>
      <c r="F947" s="28"/>
      <c r="G947" s="28"/>
      <c r="H947" s="28"/>
      <c r="S947" s="28"/>
      <c r="T947" s="28"/>
      <c r="U947" s="147"/>
      <c r="V947" s="147"/>
      <c r="W947" s="147"/>
      <c r="X947" s="147"/>
      <c r="Y947" s="147"/>
      <c r="Z947" s="147"/>
      <c r="AA947" s="134"/>
      <c r="AB947" s="148"/>
      <c r="AC947" s="28"/>
      <c r="AD947" s="148"/>
      <c r="AE947" s="148"/>
      <c r="AF947" s="148"/>
      <c r="AG947" s="148"/>
      <c r="AH947" s="28"/>
      <c r="AI947" s="28"/>
      <c r="AJ947" s="28"/>
      <c r="AK947" s="28"/>
      <c r="AL947" s="28"/>
      <c r="AM947" s="28"/>
      <c r="AN947" s="28"/>
      <c r="AO947" s="28"/>
      <c r="AP947" s="28"/>
      <c r="AQ947" s="28"/>
      <c r="AR947" s="28"/>
      <c r="AS947" s="28"/>
      <c r="AT947" s="28"/>
      <c r="AU947" s="28"/>
    </row>
    <row r="948">
      <c r="B948" s="28"/>
      <c r="C948" s="28"/>
      <c r="D948" s="28"/>
      <c r="E948" s="28"/>
      <c r="F948" s="28"/>
      <c r="G948" s="28"/>
      <c r="H948" s="28"/>
      <c r="S948" s="28"/>
      <c r="T948" s="28"/>
      <c r="U948" s="147"/>
      <c r="V948" s="147"/>
      <c r="W948" s="147"/>
      <c r="X948" s="147"/>
      <c r="Y948" s="147"/>
      <c r="Z948" s="147"/>
      <c r="AA948" s="134"/>
      <c r="AB948" s="148"/>
      <c r="AC948" s="28"/>
      <c r="AD948" s="148"/>
      <c r="AE948" s="148"/>
      <c r="AF948" s="148"/>
      <c r="AG948" s="148"/>
      <c r="AH948" s="28"/>
      <c r="AI948" s="28"/>
      <c r="AJ948" s="28"/>
      <c r="AK948" s="28"/>
      <c r="AL948" s="28"/>
      <c r="AM948" s="28"/>
      <c r="AN948" s="28"/>
      <c r="AO948" s="28"/>
      <c r="AP948" s="28"/>
      <c r="AQ948" s="28"/>
      <c r="AR948" s="28"/>
      <c r="AS948" s="28"/>
      <c r="AT948" s="28"/>
      <c r="AU948" s="28"/>
    </row>
    <row r="949">
      <c r="B949" s="28"/>
      <c r="C949" s="28"/>
      <c r="D949" s="28"/>
      <c r="E949" s="28"/>
      <c r="F949" s="28"/>
      <c r="G949" s="28"/>
      <c r="H949" s="28"/>
      <c r="S949" s="28"/>
      <c r="T949" s="28"/>
      <c r="U949" s="147"/>
      <c r="V949" s="147"/>
      <c r="W949" s="147"/>
      <c r="X949" s="147"/>
      <c r="Y949" s="147"/>
      <c r="Z949" s="147"/>
      <c r="AA949" s="134"/>
      <c r="AB949" s="148"/>
      <c r="AC949" s="28"/>
      <c r="AD949" s="148"/>
      <c r="AE949" s="148"/>
      <c r="AF949" s="148"/>
      <c r="AG949" s="148"/>
      <c r="AH949" s="28"/>
      <c r="AI949" s="28"/>
      <c r="AJ949" s="28"/>
      <c r="AK949" s="28"/>
      <c r="AL949" s="28"/>
      <c r="AM949" s="28"/>
      <c r="AN949" s="28"/>
      <c r="AO949" s="28"/>
      <c r="AP949" s="28"/>
      <c r="AQ949" s="28"/>
      <c r="AR949" s="28"/>
      <c r="AS949" s="28"/>
      <c r="AT949" s="28"/>
      <c r="AU949" s="28"/>
    </row>
    <row r="950">
      <c r="B950" s="28"/>
      <c r="C950" s="28"/>
      <c r="D950" s="28"/>
      <c r="E950" s="28"/>
      <c r="F950" s="28"/>
      <c r="G950" s="28"/>
      <c r="H950" s="28"/>
      <c r="S950" s="28"/>
      <c r="T950" s="28"/>
      <c r="U950" s="147"/>
      <c r="V950" s="147"/>
      <c r="W950" s="147"/>
      <c r="X950" s="147"/>
      <c r="Y950" s="147"/>
      <c r="Z950" s="147"/>
      <c r="AA950" s="134"/>
      <c r="AB950" s="148"/>
      <c r="AC950" s="28"/>
      <c r="AD950" s="148"/>
      <c r="AE950" s="148"/>
      <c r="AF950" s="148"/>
      <c r="AG950" s="148"/>
      <c r="AH950" s="28"/>
      <c r="AI950" s="28"/>
      <c r="AJ950" s="28"/>
      <c r="AK950" s="28"/>
      <c r="AL950" s="28"/>
      <c r="AM950" s="28"/>
      <c r="AN950" s="28"/>
      <c r="AO950" s="28"/>
      <c r="AP950" s="28"/>
      <c r="AQ950" s="28"/>
      <c r="AR950" s="28"/>
      <c r="AS950" s="28"/>
      <c r="AT950" s="28"/>
      <c r="AU950" s="28"/>
    </row>
    <row r="951">
      <c r="B951" s="28"/>
      <c r="C951" s="28"/>
      <c r="D951" s="28"/>
      <c r="E951" s="28"/>
      <c r="F951" s="28"/>
      <c r="G951" s="28"/>
      <c r="H951" s="28"/>
      <c r="S951" s="28"/>
      <c r="T951" s="28"/>
      <c r="U951" s="147"/>
      <c r="V951" s="147"/>
      <c r="W951" s="147"/>
      <c r="X951" s="147"/>
      <c r="Y951" s="147"/>
      <c r="Z951" s="147"/>
      <c r="AA951" s="134"/>
      <c r="AB951" s="148"/>
      <c r="AC951" s="28"/>
      <c r="AD951" s="148"/>
      <c r="AE951" s="148"/>
      <c r="AF951" s="148"/>
      <c r="AG951" s="148"/>
      <c r="AH951" s="28"/>
      <c r="AI951" s="28"/>
      <c r="AJ951" s="28"/>
      <c r="AK951" s="28"/>
      <c r="AL951" s="28"/>
      <c r="AM951" s="28"/>
      <c r="AN951" s="28"/>
      <c r="AO951" s="28"/>
      <c r="AP951" s="28"/>
      <c r="AQ951" s="28"/>
      <c r="AR951" s="28"/>
      <c r="AS951" s="28"/>
      <c r="AT951" s="28"/>
      <c r="AU951" s="28"/>
    </row>
    <row r="952">
      <c r="B952" s="28"/>
      <c r="C952" s="28"/>
      <c r="D952" s="28"/>
      <c r="E952" s="28"/>
      <c r="F952" s="28"/>
      <c r="G952" s="28"/>
      <c r="H952" s="28"/>
      <c r="S952" s="28"/>
      <c r="T952" s="28"/>
      <c r="U952" s="147"/>
      <c r="V952" s="147"/>
      <c r="W952" s="147"/>
      <c r="X952" s="147"/>
      <c r="Y952" s="147"/>
      <c r="Z952" s="147"/>
      <c r="AA952" s="134"/>
      <c r="AB952" s="148"/>
      <c r="AC952" s="28"/>
      <c r="AD952" s="148"/>
      <c r="AE952" s="148"/>
      <c r="AF952" s="148"/>
      <c r="AG952" s="148"/>
      <c r="AH952" s="28"/>
      <c r="AI952" s="28"/>
      <c r="AJ952" s="28"/>
      <c r="AK952" s="28"/>
      <c r="AL952" s="28"/>
      <c r="AM952" s="28"/>
      <c r="AN952" s="28"/>
      <c r="AO952" s="28"/>
      <c r="AP952" s="28"/>
      <c r="AQ952" s="28"/>
      <c r="AR952" s="28"/>
      <c r="AS952" s="28"/>
      <c r="AT952" s="28"/>
      <c r="AU952" s="28"/>
    </row>
    <row r="953">
      <c r="B953" s="28"/>
      <c r="C953" s="28"/>
      <c r="D953" s="28"/>
      <c r="E953" s="28"/>
      <c r="F953" s="28"/>
      <c r="G953" s="28"/>
      <c r="H953" s="28"/>
      <c r="S953" s="28"/>
      <c r="T953" s="28"/>
      <c r="U953" s="147"/>
      <c r="V953" s="147"/>
      <c r="W953" s="147"/>
      <c r="X953" s="147"/>
      <c r="Y953" s="147"/>
      <c r="Z953" s="147"/>
      <c r="AA953" s="134"/>
      <c r="AB953" s="148"/>
      <c r="AC953" s="28"/>
      <c r="AD953" s="148"/>
      <c r="AE953" s="148"/>
      <c r="AF953" s="148"/>
      <c r="AG953" s="148"/>
      <c r="AH953" s="28"/>
      <c r="AI953" s="28"/>
      <c r="AJ953" s="28"/>
      <c r="AK953" s="28"/>
      <c r="AL953" s="28"/>
      <c r="AM953" s="28"/>
      <c r="AN953" s="28"/>
      <c r="AO953" s="28"/>
      <c r="AP953" s="28"/>
      <c r="AQ953" s="28"/>
      <c r="AR953" s="28"/>
      <c r="AS953" s="28"/>
      <c r="AT953" s="28"/>
      <c r="AU953" s="28"/>
    </row>
    <row r="954">
      <c r="B954" s="28"/>
      <c r="C954" s="28"/>
      <c r="D954" s="28"/>
      <c r="E954" s="28"/>
      <c r="F954" s="28"/>
      <c r="G954" s="28"/>
      <c r="H954" s="28"/>
      <c r="S954" s="28"/>
      <c r="T954" s="28"/>
      <c r="U954" s="147"/>
      <c r="V954" s="147"/>
      <c r="W954" s="147"/>
      <c r="X954" s="147"/>
      <c r="Y954" s="147"/>
      <c r="Z954" s="147"/>
      <c r="AA954" s="134"/>
      <c r="AB954" s="148"/>
      <c r="AC954" s="28"/>
      <c r="AD954" s="148"/>
      <c r="AE954" s="148"/>
      <c r="AF954" s="148"/>
      <c r="AG954" s="148"/>
      <c r="AH954" s="28"/>
      <c r="AI954" s="28"/>
      <c r="AJ954" s="28"/>
      <c r="AK954" s="28"/>
      <c r="AL954" s="28"/>
      <c r="AM954" s="28"/>
      <c r="AN954" s="28"/>
      <c r="AO954" s="28"/>
      <c r="AP954" s="28"/>
      <c r="AQ954" s="28"/>
      <c r="AR954" s="28"/>
      <c r="AS954" s="28"/>
      <c r="AT954" s="28"/>
      <c r="AU954" s="28"/>
    </row>
    <row r="955">
      <c r="B955" s="28"/>
      <c r="C955" s="28"/>
      <c r="D955" s="28"/>
      <c r="E955" s="28"/>
      <c r="F955" s="28"/>
      <c r="G955" s="28"/>
      <c r="H955" s="28"/>
      <c r="S955" s="28"/>
      <c r="T955" s="28"/>
      <c r="U955" s="147"/>
      <c r="V955" s="147"/>
      <c r="W955" s="147"/>
      <c r="X955" s="147"/>
      <c r="Y955" s="147"/>
      <c r="Z955" s="147"/>
      <c r="AA955" s="134"/>
      <c r="AB955" s="148"/>
      <c r="AC955" s="28"/>
      <c r="AD955" s="148"/>
      <c r="AE955" s="148"/>
      <c r="AF955" s="148"/>
      <c r="AG955" s="148"/>
      <c r="AH955" s="28"/>
      <c r="AI955" s="28"/>
      <c r="AJ955" s="28"/>
      <c r="AK955" s="28"/>
      <c r="AL955" s="28"/>
      <c r="AM955" s="28"/>
      <c r="AN955" s="28"/>
      <c r="AO955" s="28"/>
      <c r="AP955" s="28"/>
      <c r="AQ955" s="28"/>
      <c r="AR955" s="28"/>
      <c r="AS955" s="28"/>
      <c r="AT955" s="28"/>
      <c r="AU955" s="28"/>
    </row>
    <row r="956">
      <c r="B956" s="28"/>
      <c r="C956" s="28"/>
      <c r="D956" s="28"/>
      <c r="E956" s="28"/>
      <c r="F956" s="28"/>
      <c r="G956" s="28"/>
      <c r="H956" s="28"/>
      <c r="S956" s="28"/>
      <c r="T956" s="28"/>
      <c r="U956" s="147"/>
      <c r="V956" s="147"/>
      <c r="W956" s="147"/>
      <c r="X956" s="147"/>
      <c r="Y956" s="147"/>
      <c r="Z956" s="147"/>
      <c r="AA956" s="134"/>
      <c r="AB956" s="148"/>
      <c r="AC956" s="28"/>
      <c r="AD956" s="148"/>
      <c r="AE956" s="148"/>
      <c r="AF956" s="148"/>
      <c r="AG956" s="148"/>
      <c r="AH956" s="28"/>
      <c r="AI956" s="28"/>
      <c r="AJ956" s="28"/>
      <c r="AK956" s="28"/>
      <c r="AL956" s="28"/>
      <c r="AM956" s="28"/>
      <c r="AN956" s="28"/>
      <c r="AO956" s="28"/>
      <c r="AP956" s="28"/>
      <c r="AQ956" s="28"/>
      <c r="AR956" s="28"/>
      <c r="AS956" s="28"/>
      <c r="AT956" s="28"/>
      <c r="AU956" s="28"/>
    </row>
    <row r="957">
      <c r="B957" s="28"/>
      <c r="C957" s="28"/>
      <c r="D957" s="28"/>
      <c r="E957" s="28"/>
      <c r="F957" s="28"/>
      <c r="G957" s="28"/>
      <c r="H957" s="28"/>
      <c r="S957" s="28"/>
      <c r="T957" s="28"/>
      <c r="U957" s="147"/>
      <c r="V957" s="147"/>
      <c r="W957" s="147"/>
      <c r="X957" s="147"/>
      <c r="Y957" s="147"/>
      <c r="Z957" s="147"/>
      <c r="AA957" s="134"/>
      <c r="AB957" s="148"/>
      <c r="AC957" s="28"/>
      <c r="AD957" s="148"/>
      <c r="AE957" s="148"/>
      <c r="AF957" s="148"/>
      <c r="AG957" s="148"/>
      <c r="AH957" s="28"/>
      <c r="AI957" s="28"/>
      <c r="AJ957" s="28"/>
      <c r="AK957" s="28"/>
      <c r="AL957" s="28"/>
      <c r="AM957" s="28"/>
      <c r="AN957" s="28"/>
      <c r="AO957" s="28"/>
      <c r="AP957" s="28"/>
      <c r="AQ957" s="28"/>
      <c r="AR957" s="28"/>
      <c r="AS957" s="28"/>
      <c r="AT957" s="28"/>
      <c r="AU957" s="28"/>
    </row>
    <row r="958">
      <c r="B958" s="28"/>
      <c r="C958" s="28"/>
      <c r="D958" s="28"/>
      <c r="E958" s="28"/>
      <c r="F958" s="28"/>
      <c r="G958" s="28"/>
      <c r="H958" s="28"/>
      <c r="S958" s="28"/>
      <c r="T958" s="28"/>
      <c r="U958" s="147"/>
      <c r="V958" s="147"/>
      <c r="W958" s="147"/>
      <c r="X958" s="147"/>
      <c r="Y958" s="147"/>
      <c r="Z958" s="147"/>
      <c r="AA958" s="134"/>
      <c r="AB958" s="148"/>
      <c r="AC958" s="28"/>
      <c r="AD958" s="148"/>
      <c r="AE958" s="148"/>
      <c r="AF958" s="148"/>
      <c r="AG958" s="148"/>
      <c r="AH958" s="28"/>
      <c r="AI958" s="28"/>
      <c r="AJ958" s="28"/>
      <c r="AK958" s="28"/>
      <c r="AL958" s="28"/>
      <c r="AM958" s="28"/>
      <c r="AN958" s="28"/>
      <c r="AO958" s="28"/>
      <c r="AP958" s="28"/>
      <c r="AQ958" s="28"/>
      <c r="AR958" s="28"/>
      <c r="AS958" s="28"/>
      <c r="AT958" s="28"/>
      <c r="AU958" s="28"/>
    </row>
    <row r="959">
      <c r="B959" s="28"/>
      <c r="C959" s="28"/>
      <c r="D959" s="28"/>
      <c r="E959" s="28"/>
      <c r="F959" s="28"/>
      <c r="G959" s="28"/>
      <c r="H959" s="28"/>
      <c r="S959" s="28"/>
      <c r="T959" s="28"/>
      <c r="U959" s="147"/>
      <c r="V959" s="147"/>
      <c r="W959" s="147"/>
      <c r="X959" s="147"/>
      <c r="Y959" s="147"/>
      <c r="Z959" s="147"/>
      <c r="AA959" s="134"/>
      <c r="AB959" s="148"/>
      <c r="AC959" s="28"/>
      <c r="AD959" s="148"/>
      <c r="AE959" s="148"/>
      <c r="AF959" s="148"/>
      <c r="AG959" s="148"/>
      <c r="AH959" s="28"/>
      <c r="AI959" s="28"/>
      <c r="AJ959" s="28"/>
      <c r="AK959" s="28"/>
      <c r="AL959" s="28"/>
      <c r="AM959" s="28"/>
      <c r="AN959" s="28"/>
      <c r="AO959" s="28"/>
      <c r="AP959" s="28"/>
      <c r="AQ959" s="28"/>
      <c r="AR959" s="28"/>
      <c r="AS959" s="28"/>
      <c r="AT959" s="28"/>
      <c r="AU959" s="28"/>
    </row>
    <row r="960">
      <c r="B960" s="28"/>
      <c r="C960" s="28"/>
      <c r="D960" s="28"/>
      <c r="E960" s="28"/>
      <c r="F960" s="28"/>
      <c r="G960" s="28"/>
      <c r="H960" s="28"/>
      <c r="S960" s="28"/>
      <c r="T960" s="28"/>
      <c r="U960" s="147"/>
      <c r="V960" s="147"/>
      <c r="W960" s="147"/>
      <c r="X960" s="147"/>
      <c r="Y960" s="147"/>
      <c r="Z960" s="147"/>
      <c r="AA960" s="134"/>
      <c r="AB960" s="148"/>
      <c r="AC960" s="28"/>
      <c r="AD960" s="148"/>
      <c r="AE960" s="148"/>
      <c r="AF960" s="148"/>
      <c r="AG960" s="148"/>
      <c r="AH960" s="28"/>
      <c r="AI960" s="28"/>
      <c r="AJ960" s="28"/>
      <c r="AK960" s="28"/>
      <c r="AL960" s="28"/>
      <c r="AM960" s="28"/>
      <c r="AN960" s="28"/>
      <c r="AO960" s="28"/>
      <c r="AP960" s="28"/>
      <c r="AQ960" s="28"/>
      <c r="AR960" s="28"/>
      <c r="AS960" s="28"/>
      <c r="AT960" s="28"/>
      <c r="AU960" s="28"/>
    </row>
    <row r="961">
      <c r="B961" s="28"/>
      <c r="C961" s="28"/>
      <c r="D961" s="28"/>
      <c r="E961" s="28"/>
      <c r="F961" s="28"/>
      <c r="G961" s="28"/>
      <c r="H961" s="28"/>
      <c r="S961" s="28"/>
      <c r="T961" s="28"/>
      <c r="U961" s="147"/>
      <c r="V961" s="147"/>
      <c r="W961" s="147"/>
      <c r="X961" s="147"/>
      <c r="Y961" s="147"/>
      <c r="Z961" s="147"/>
      <c r="AA961" s="134"/>
      <c r="AB961" s="148"/>
      <c r="AC961" s="28"/>
      <c r="AD961" s="148"/>
      <c r="AE961" s="148"/>
      <c r="AF961" s="148"/>
      <c r="AG961" s="148"/>
      <c r="AH961" s="28"/>
      <c r="AI961" s="28"/>
      <c r="AJ961" s="28"/>
      <c r="AK961" s="28"/>
      <c r="AL961" s="28"/>
      <c r="AM961" s="28"/>
      <c r="AN961" s="28"/>
      <c r="AO961" s="28"/>
      <c r="AP961" s="28"/>
      <c r="AQ961" s="28"/>
      <c r="AR961" s="28"/>
      <c r="AS961" s="28"/>
      <c r="AT961" s="28"/>
      <c r="AU961" s="28"/>
    </row>
    <row r="962">
      <c r="B962" s="28"/>
      <c r="C962" s="28"/>
      <c r="D962" s="28"/>
      <c r="E962" s="28"/>
      <c r="F962" s="28"/>
      <c r="G962" s="28"/>
      <c r="H962" s="28"/>
      <c r="S962" s="28"/>
      <c r="T962" s="28"/>
      <c r="U962" s="147"/>
      <c r="V962" s="147"/>
      <c r="W962" s="147"/>
      <c r="X962" s="147"/>
      <c r="Y962" s="147"/>
      <c r="Z962" s="147"/>
      <c r="AA962" s="134"/>
      <c r="AB962" s="148"/>
      <c r="AC962" s="28"/>
      <c r="AD962" s="148"/>
      <c r="AE962" s="148"/>
      <c r="AF962" s="148"/>
      <c r="AG962" s="148"/>
      <c r="AH962" s="28"/>
      <c r="AI962" s="28"/>
      <c r="AJ962" s="28"/>
      <c r="AK962" s="28"/>
      <c r="AL962" s="28"/>
      <c r="AM962" s="28"/>
      <c r="AN962" s="28"/>
      <c r="AO962" s="28"/>
      <c r="AP962" s="28"/>
      <c r="AQ962" s="28"/>
      <c r="AR962" s="28"/>
      <c r="AS962" s="28"/>
      <c r="AT962" s="28"/>
      <c r="AU962" s="28"/>
    </row>
    <row r="963">
      <c r="B963" s="28"/>
      <c r="C963" s="28"/>
      <c r="D963" s="28"/>
      <c r="E963" s="28"/>
      <c r="F963" s="28"/>
      <c r="G963" s="28"/>
      <c r="H963" s="28"/>
      <c r="S963" s="28"/>
      <c r="T963" s="28"/>
      <c r="U963" s="147"/>
      <c r="V963" s="147"/>
      <c r="W963" s="147"/>
      <c r="X963" s="147"/>
      <c r="Y963" s="147"/>
      <c r="Z963" s="147"/>
      <c r="AA963" s="134"/>
      <c r="AB963" s="148"/>
      <c r="AC963" s="28"/>
      <c r="AD963" s="148"/>
      <c r="AE963" s="148"/>
      <c r="AF963" s="148"/>
      <c r="AG963" s="148"/>
      <c r="AH963" s="28"/>
      <c r="AI963" s="28"/>
      <c r="AJ963" s="28"/>
      <c r="AK963" s="28"/>
      <c r="AL963" s="28"/>
      <c r="AM963" s="28"/>
      <c r="AN963" s="28"/>
      <c r="AO963" s="28"/>
      <c r="AP963" s="28"/>
      <c r="AQ963" s="28"/>
      <c r="AR963" s="28"/>
      <c r="AS963" s="28"/>
      <c r="AT963" s="28"/>
      <c r="AU963" s="28"/>
    </row>
    <row r="964">
      <c r="B964" s="28"/>
      <c r="C964" s="28"/>
      <c r="D964" s="28"/>
      <c r="E964" s="28"/>
      <c r="F964" s="28"/>
      <c r="G964" s="28"/>
      <c r="H964" s="28"/>
      <c r="S964" s="28"/>
      <c r="T964" s="28"/>
      <c r="U964" s="147"/>
      <c r="V964" s="147"/>
      <c r="W964" s="147"/>
      <c r="X964" s="147"/>
      <c r="Y964" s="147"/>
      <c r="Z964" s="147"/>
      <c r="AA964" s="134"/>
      <c r="AB964" s="148"/>
      <c r="AC964" s="28"/>
      <c r="AD964" s="148"/>
      <c r="AE964" s="148"/>
      <c r="AF964" s="148"/>
      <c r="AG964" s="148"/>
      <c r="AH964" s="28"/>
      <c r="AI964" s="28"/>
      <c r="AJ964" s="28"/>
      <c r="AK964" s="28"/>
      <c r="AL964" s="28"/>
      <c r="AM964" s="28"/>
      <c r="AN964" s="28"/>
      <c r="AO964" s="28"/>
      <c r="AP964" s="28"/>
      <c r="AQ964" s="28"/>
      <c r="AR964" s="28"/>
      <c r="AS964" s="28"/>
      <c r="AT964" s="28"/>
      <c r="AU964" s="28"/>
    </row>
    <row r="965">
      <c r="B965" s="28"/>
      <c r="C965" s="28"/>
      <c r="D965" s="28"/>
      <c r="E965" s="28"/>
      <c r="F965" s="28"/>
      <c r="G965" s="28"/>
      <c r="H965" s="28"/>
      <c r="S965" s="28"/>
      <c r="T965" s="28"/>
      <c r="U965" s="147"/>
      <c r="V965" s="147"/>
      <c r="W965" s="147"/>
      <c r="X965" s="147"/>
      <c r="Y965" s="147"/>
      <c r="Z965" s="147"/>
      <c r="AA965" s="134"/>
      <c r="AB965" s="148"/>
      <c r="AC965" s="28"/>
      <c r="AD965" s="148"/>
      <c r="AE965" s="148"/>
      <c r="AF965" s="148"/>
      <c r="AG965" s="148"/>
      <c r="AH965" s="28"/>
      <c r="AI965" s="28"/>
      <c r="AJ965" s="28"/>
      <c r="AK965" s="28"/>
      <c r="AL965" s="28"/>
      <c r="AM965" s="28"/>
      <c r="AN965" s="28"/>
      <c r="AO965" s="28"/>
      <c r="AP965" s="28"/>
      <c r="AQ965" s="28"/>
      <c r="AR965" s="28"/>
      <c r="AS965" s="28"/>
      <c r="AT965" s="28"/>
      <c r="AU965" s="28"/>
    </row>
    <row r="966">
      <c r="B966" s="28"/>
      <c r="C966" s="28"/>
      <c r="D966" s="28"/>
      <c r="E966" s="28"/>
      <c r="F966" s="28"/>
      <c r="G966" s="28"/>
      <c r="H966" s="28"/>
      <c r="S966" s="28"/>
      <c r="T966" s="28"/>
      <c r="U966" s="147"/>
      <c r="V966" s="147"/>
      <c r="W966" s="147"/>
      <c r="X966" s="147"/>
      <c r="Y966" s="147"/>
      <c r="Z966" s="147"/>
      <c r="AA966" s="134"/>
      <c r="AB966" s="148"/>
      <c r="AC966" s="28"/>
      <c r="AD966" s="148"/>
      <c r="AE966" s="148"/>
      <c r="AF966" s="148"/>
      <c r="AG966" s="148"/>
      <c r="AH966" s="28"/>
      <c r="AI966" s="28"/>
      <c r="AJ966" s="28"/>
      <c r="AK966" s="28"/>
      <c r="AL966" s="28"/>
      <c r="AM966" s="28"/>
      <c r="AN966" s="28"/>
      <c r="AO966" s="28"/>
      <c r="AP966" s="28"/>
      <c r="AQ966" s="28"/>
      <c r="AR966" s="28"/>
      <c r="AS966" s="28"/>
      <c r="AT966" s="28"/>
      <c r="AU966" s="28"/>
    </row>
    <row r="967">
      <c r="B967" s="28"/>
      <c r="C967" s="28"/>
      <c r="D967" s="28"/>
      <c r="E967" s="28"/>
      <c r="F967" s="28"/>
      <c r="G967" s="28"/>
      <c r="H967" s="28"/>
      <c r="S967" s="28"/>
      <c r="T967" s="28"/>
      <c r="U967" s="147"/>
      <c r="V967" s="147"/>
      <c r="W967" s="147"/>
      <c r="X967" s="147"/>
      <c r="Y967" s="147"/>
      <c r="Z967" s="147"/>
      <c r="AA967" s="134"/>
      <c r="AB967" s="148"/>
      <c r="AC967" s="28"/>
      <c r="AD967" s="148"/>
      <c r="AE967" s="148"/>
      <c r="AF967" s="148"/>
      <c r="AG967" s="148"/>
      <c r="AH967" s="28"/>
      <c r="AI967" s="28"/>
      <c r="AJ967" s="28"/>
      <c r="AK967" s="28"/>
      <c r="AL967" s="28"/>
      <c r="AM967" s="28"/>
      <c r="AN967" s="28"/>
      <c r="AO967" s="28"/>
      <c r="AP967" s="28"/>
      <c r="AQ967" s="28"/>
      <c r="AR967" s="28"/>
      <c r="AS967" s="28"/>
      <c r="AT967" s="28"/>
      <c r="AU967" s="28"/>
    </row>
    <row r="968">
      <c r="B968" s="28"/>
      <c r="C968" s="28"/>
      <c r="D968" s="28"/>
      <c r="E968" s="28"/>
      <c r="F968" s="28"/>
      <c r="G968" s="28"/>
      <c r="H968" s="28"/>
      <c r="S968" s="28"/>
      <c r="T968" s="28"/>
      <c r="U968" s="147"/>
      <c r="V968" s="147"/>
      <c r="W968" s="147"/>
      <c r="X968" s="147"/>
      <c r="Y968" s="147"/>
      <c r="Z968" s="147"/>
      <c r="AA968" s="134"/>
      <c r="AB968" s="148"/>
      <c r="AC968" s="28"/>
      <c r="AD968" s="148"/>
      <c r="AE968" s="148"/>
      <c r="AF968" s="148"/>
      <c r="AG968" s="148"/>
      <c r="AH968" s="28"/>
      <c r="AI968" s="28"/>
      <c r="AJ968" s="28"/>
      <c r="AK968" s="28"/>
      <c r="AL968" s="28"/>
      <c r="AM968" s="28"/>
      <c r="AN968" s="28"/>
      <c r="AO968" s="28"/>
      <c r="AP968" s="28"/>
      <c r="AQ968" s="28"/>
      <c r="AR968" s="28"/>
      <c r="AS968" s="28"/>
      <c r="AT968" s="28"/>
      <c r="AU968" s="28"/>
    </row>
    <row r="969">
      <c r="B969" s="28"/>
      <c r="C969" s="28"/>
      <c r="D969" s="28"/>
      <c r="E969" s="28"/>
      <c r="F969" s="28"/>
      <c r="G969" s="28"/>
      <c r="H969" s="28"/>
      <c r="S969" s="28"/>
      <c r="T969" s="28"/>
      <c r="U969" s="147"/>
      <c r="V969" s="147"/>
      <c r="W969" s="147"/>
      <c r="X969" s="147"/>
      <c r="Y969" s="147"/>
      <c r="Z969" s="147"/>
      <c r="AA969" s="134"/>
      <c r="AB969" s="148"/>
      <c r="AC969" s="28"/>
      <c r="AD969" s="148"/>
      <c r="AE969" s="148"/>
      <c r="AF969" s="148"/>
      <c r="AG969" s="148"/>
      <c r="AH969" s="28"/>
      <c r="AI969" s="28"/>
      <c r="AJ969" s="28"/>
      <c r="AK969" s="28"/>
      <c r="AL969" s="28"/>
      <c r="AM969" s="28"/>
      <c r="AN969" s="28"/>
      <c r="AO969" s="28"/>
      <c r="AP969" s="28"/>
      <c r="AQ969" s="28"/>
      <c r="AR969" s="28"/>
      <c r="AS969" s="28"/>
      <c r="AT969" s="28"/>
      <c r="AU969" s="28"/>
    </row>
    <row r="970">
      <c r="B970" s="28"/>
      <c r="C970" s="28"/>
      <c r="D970" s="28"/>
      <c r="E970" s="28"/>
      <c r="F970" s="28"/>
      <c r="G970" s="28"/>
      <c r="H970" s="28"/>
      <c r="S970" s="28"/>
      <c r="T970" s="28"/>
      <c r="U970" s="147"/>
      <c r="V970" s="147"/>
      <c r="W970" s="147"/>
      <c r="X970" s="147"/>
      <c r="Y970" s="147"/>
      <c r="Z970" s="147"/>
      <c r="AA970" s="134"/>
      <c r="AB970" s="148"/>
      <c r="AC970" s="28"/>
      <c r="AD970" s="148"/>
      <c r="AE970" s="148"/>
      <c r="AF970" s="148"/>
      <c r="AG970" s="148"/>
      <c r="AH970" s="28"/>
      <c r="AI970" s="28"/>
      <c r="AJ970" s="28"/>
      <c r="AK970" s="28"/>
      <c r="AL970" s="28"/>
      <c r="AM970" s="28"/>
      <c r="AN970" s="28"/>
      <c r="AO970" s="28"/>
      <c r="AP970" s="28"/>
      <c r="AQ970" s="28"/>
      <c r="AR970" s="28"/>
      <c r="AS970" s="28"/>
      <c r="AT970" s="28"/>
      <c r="AU970" s="28"/>
    </row>
    <row r="971">
      <c r="B971" s="28"/>
      <c r="C971" s="28"/>
      <c r="D971" s="28"/>
      <c r="E971" s="28"/>
      <c r="F971" s="28"/>
      <c r="G971" s="28"/>
      <c r="H971" s="28"/>
      <c r="S971" s="28"/>
      <c r="T971" s="28"/>
      <c r="U971" s="147"/>
      <c r="V971" s="147"/>
      <c r="W971" s="147"/>
      <c r="X971" s="147"/>
      <c r="Y971" s="147"/>
      <c r="Z971" s="147"/>
      <c r="AA971" s="134"/>
      <c r="AB971" s="148"/>
      <c r="AC971" s="28"/>
      <c r="AD971" s="148"/>
      <c r="AE971" s="148"/>
      <c r="AF971" s="148"/>
      <c r="AG971" s="148"/>
      <c r="AH971" s="28"/>
      <c r="AI971" s="28"/>
      <c r="AJ971" s="28"/>
      <c r="AK971" s="28"/>
      <c r="AL971" s="28"/>
      <c r="AM971" s="28"/>
      <c r="AN971" s="28"/>
      <c r="AO971" s="28"/>
      <c r="AP971" s="28"/>
      <c r="AQ971" s="28"/>
      <c r="AR971" s="28"/>
      <c r="AS971" s="28"/>
      <c r="AT971" s="28"/>
      <c r="AU971" s="28"/>
    </row>
    <row r="972">
      <c r="B972" s="28"/>
      <c r="C972" s="28"/>
      <c r="D972" s="28"/>
      <c r="E972" s="28"/>
      <c r="F972" s="28"/>
      <c r="G972" s="28"/>
      <c r="H972" s="28"/>
      <c r="S972" s="28"/>
      <c r="T972" s="28"/>
      <c r="U972" s="147"/>
      <c r="V972" s="147"/>
      <c r="W972" s="147"/>
      <c r="X972" s="147"/>
      <c r="Y972" s="147"/>
      <c r="Z972" s="147"/>
      <c r="AA972" s="134"/>
      <c r="AB972" s="148"/>
      <c r="AC972" s="28"/>
      <c r="AD972" s="148"/>
      <c r="AE972" s="148"/>
      <c r="AF972" s="148"/>
      <c r="AG972" s="148"/>
      <c r="AH972" s="28"/>
      <c r="AI972" s="28"/>
      <c r="AJ972" s="28"/>
      <c r="AK972" s="28"/>
      <c r="AL972" s="28"/>
      <c r="AM972" s="28"/>
      <c r="AN972" s="28"/>
      <c r="AO972" s="28"/>
      <c r="AP972" s="28"/>
      <c r="AQ972" s="28"/>
      <c r="AR972" s="28"/>
      <c r="AS972" s="28"/>
      <c r="AT972" s="28"/>
      <c r="AU972" s="28"/>
    </row>
    <row r="973">
      <c r="B973" s="28"/>
      <c r="C973" s="28"/>
      <c r="D973" s="28"/>
      <c r="E973" s="28"/>
      <c r="F973" s="28"/>
      <c r="G973" s="28"/>
      <c r="H973" s="28"/>
      <c r="S973" s="28"/>
      <c r="T973" s="28"/>
      <c r="U973" s="147"/>
      <c r="V973" s="147"/>
      <c r="W973" s="147"/>
      <c r="X973" s="147"/>
      <c r="Y973" s="147"/>
      <c r="Z973" s="147"/>
      <c r="AA973" s="134"/>
      <c r="AB973" s="148"/>
      <c r="AC973" s="28"/>
      <c r="AD973" s="148"/>
      <c r="AE973" s="148"/>
      <c r="AF973" s="148"/>
      <c r="AG973" s="148"/>
      <c r="AH973" s="28"/>
      <c r="AI973" s="28"/>
      <c r="AJ973" s="28"/>
      <c r="AK973" s="28"/>
      <c r="AL973" s="28"/>
      <c r="AM973" s="28"/>
      <c r="AN973" s="28"/>
      <c r="AO973" s="28"/>
      <c r="AP973" s="28"/>
      <c r="AQ973" s="28"/>
      <c r="AR973" s="28"/>
      <c r="AS973" s="28"/>
      <c r="AT973" s="28"/>
      <c r="AU973" s="28"/>
    </row>
    <row r="974">
      <c r="B974" s="28"/>
      <c r="C974" s="28"/>
      <c r="D974" s="28"/>
      <c r="E974" s="28"/>
      <c r="F974" s="28"/>
      <c r="G974" s="28"/>
      <c r="H974" s="28"/>
      <c r="S974" s="28"/>
      <c r="T974" s="28"/>
      <c r="U974" s="147"/>
      <c r="V974" s="147"/>
      <c r="W974" s="147"/>
      <c r="X974" s="147"/>
      <c r="Y974" s="147"/>
      <c r="Z974" s="147"/>
      <c r="AA974" s="134"/>
      <c r="AB974" s="148"/>
      <c r="AC974" s="28"/>
      <c r="AD974" s="148"/>
      <c r="AE974" s="148"/>
      <c r="AF974" s="148"/>
      <c r="AG974" s="148"/>
      <c r="AH974" s="28"/>
      <c r="AI974" s="28"/>
      <c r="AJ974" s="28"/>
      <c r="AK974" s="28"/>
      <c r="AL974" s="28"/>
      <c r="AM974" s="28"/>
      <c r="AN974" s="28"/>
      <c r="AO974" s="28"/>
      <c r="AP974" s="28"/>
      <c r="AQ974" s="28"/>
      <c r="AR974" s="28"/>
      <c r="AS974" s="28"/>
      <c r="AT974" s="28"/>
      <c r="AU974" s="28"/>
    </row>
    <row r="975">
      <c r="B975" s="28"/>
      <c r="C975" s="28"/>
      <c r="D975" s="28"/>
      <c r="E975" s="28"/>
      <c r="F975" s="28"/>
      <c r="G975" s="28"/>
      <c r="H975" s="28"/>
      <c r="S975" s="28"/>
      <c r="T975" s="28"/>
      <c r="U975" s="147"/>
      <c r="V975" s="147"/>
      <c r="W975" s="147"/>
      <c r="X975" s="147"/>
      <c r="Y975" s="147"/>
      <c r="Z975" s="147"/>
      <c r="AA975" s="134"/>
      <c r="AB975" s="148"/>
      <c r="AC975" s="28"/>
      <c r="AD975" s="148"/>
      <c r="AE975" s="148"/>
      <c r="AF975" s="148"/>
      <c r="AG975" s="148"/>
      <c r="AH975" s="28"/>
      <c r="AI975" s="28"/>
      <c r="AJ975" s="28"/>
      <c r="AK975" s="28"/>
      <c r="AL975" s="28"/>
      <c r="AM975" s="28"/>
      <c r="AN975" s="28"/>
      <c r="AO975" s="28"/>
      <c r="AP975" s="28"/>
      <c r="AQ975" s="28"/>
      <c r="AR975" s="28"/>
      <c r="AS975" s="28"/>
      <c r="AT975" s="28"/>
      <c r="AU975" s="28"/>
    </row>
    <row r="976">
      <c r="B976" s="28"/>
      <c r="C976" s="28"/>
      <c r="D976" s="28"/>
      <c r="E976" s="28"/>
      <c r="F976" s="28"/>
      <c r="G976" s="28"/>
      <c r="H976" s="28"/>
      <c r="S976" s="28"/>
      <c r="T976" s="28"/>
      <c r="U976" s="147"/>
      <c r="V976" s="147"/>
      <c r="W976" s="147"/>
      <c r="X976" s="147"/>
      <c r="Y976" s="147"/>
      <c r="Z976" s="147"/>
      <c r="AA976" s="134"/>
      <c r="AB976" s="148"/>
      <c r="AC976" s="28"/>
      <c r="AD976" s="148"/>
      <c r="AE976" s="148"/>
      <c r="AF976" s="148"/>
      <c r="AG976" s="148"/>
      <c r="AH976" s="28"/>
      <c r="AI976" s="28"/>
      <c r="AJ976" s="28"/>
      <c r="AK976" s="28"/>
      <c r="AL976" s="28"/>
      <c r="AM976" s="28"/>
      <c r="AN976" s="28"/>
      <c r="AO976" s="28"/>
      <c r="AP976" s="28"/>
      <c r="AQ976" s="28"/>
      <c r="AR976" s="28"/>
      <c r="AS976" s="28"/>
      <c r="AT976" s="28"/>
      <c r="AU976" s="28"/>
    </row>
    <row r="977">
      <c r="B977" s="28"/>
      <c r="C977" s="28"/>
      <c r="D977" s="28"/>
      <c r="E977" s="28"/>
      <c r="F977" s="28"/>
      <c r="G977" s="28"/>
      <c r="H977" s="28"/>
      <c r="S977" s="28"/>
      <c r="T977" s="28"/>
      <c r="U977" s="147"/>
      <c r="V977" s="147"/>
      <c r="W977" s="147"/>
      <c r="X977" s="147"/>
      <c r="Y977" s="147"/>
      <c r="Z977" s="147"/>
      <c r="AA977" s="134"/>
      <c r="AB977" s="148"/>
      <c r="AC977" s="28"/>
      <c r="AD977" s="148"/>
      <c r="AE977" s="148"/>
      <c r="AF977" s="148"/>
      <c r="AG977" s="148"/>
      <c r="AH977" s="28"/>
      <c r="AI977" s="28"/>
      <c r="AJ977" s="28"/>
      <c r="AK977" s="28"/>
      <c r="AL977" s="28"/>
      <c r="AM977" s="28"/>
      <c r="AN977" s="28"/>
      <c r="AO977" s="28"/>
      <c r="AP977" s="28"/>
      <c r="AQ977" s="28"/>
      <c r="AR977" s="28"/>
      <c r="AS977" s="28"/>
      <c r="AT977" s="28"/>
      <c r="AU977" s="28"/>
    </row>
    <row r="978">
      <c r="B978" s="28"/>
      <c r="C978" s="28"/>
      <c r="D978" s="28"/>
      <c r="E978" s="28"/>
      <c r="F978" s="28"/>
      <c r="G978" s="28"/>
      <c r="H978" s="28"/>
      <c r="S978" s="28"/>
      <c r="T978" s="28"/>
      <c r="U978" s="147"/>
      <c r="V978" s="147"/>
      <c r="W978" s="147"/>
      <c r="X978" s="147"/>
      <c r="Y978" s="147"/>
      <c r="Z978" s="147"/>
      <c r="AA978" s="134"/>
      <c r="AB978" s="148"/>
      <c r="AC978" s="28"/>
      <c r="AD978" s="148"/>
      <c r="AE978" s="148"/>
      <c r="AF978" s="148"/>
      <c r="AG978" s="148"/>
      <c r="AH978" s="28"/>
      <c r="AI978" s="28"/>
      <c r="AJ978" s="28"/>
      <c r="AK978" s="28"/>
      <c r="AL978" s="28"/>
      <c r="AM978" s="28"/>
      <c r="AN978" s="28"/>
      <c r="AO978" s="28"/>
      <c r="AP978" s="28"/>
      <c r="AQ978" s="28"/>
      <c r="AR978" s="28"/>
      <c r="AS978" s="28"/>
      <c r="AT978" s="28"/>
      <c r="AU978" s="28"/>
    </row>
    <row r="979">
      <c r="B979" s="28"/>
      <c r="C979" s="28"/>
      <c r="D979" s="28"/>
      <c r="E979" s="28"/>
      <c r="F979" s="28"/>
      <c r="G979" s="28"/>
      <c r="H979" s="28"/>
      <c r="S979" s="28"/>
      <c r="T979" s="28"/>
      <c r="U979" s="147"/>
      <c r="V979" s="147"/>
      <c r="W979" s="147"/>
      <c r="X979" s="147"/>
      <c r="Y979" s="147"/>
      <c r="Z979" s="147"/>
      <c r="AA979" s="134"/>
      <c r="AB979" s="148"/>
      <c r="AC979" s="28"/>
      <c r="AD979" s="148"/>
      <c r="AE979" s="148"/>
      <c r="AF979" s="148"/>
      <c r="AG979" s="148"/>
      <c r="AH979" s="28"/>
      <c r="AI979" s="28"/>
      <c r="AJ979" s="28"/>
      <c r="AK979" s="28"/>
      <c r="AL979" s="28"/>
      <c r="AM979" s="28"/>
      <c r="AN979" s="28"/>
      <c r="AO979" s="28"/>
      <c r="AP979" s="28"/>
      <c r="AQ979" s="28"/>
      <c r="AR979" s="28"/>
      <c r="AS979" s="28"/>
      <c r="AT979" s="28"/>
      <c r="AU979" s="28"/>
    </row>
    <row r="980">
      <c r="B980" s="28"/>
      <c r="C980" s="28"/>
      <c r="D980" s="28"/>
      <c r="E980" s="28"/>
      <c r="F980" s="28"/>
      <c r="G980" s="28"/>
      <c r="H980" s="28"/>
      <c r="S980" s="28"/>
      <c r="T980" s="28"/>
      <c r="U980" s="147"/>
      <c r="V980" s="147"/>
      <c r="W980" s="147"/>
      <c r="X980" s="147"/>
      <c r="Y980" s="147"/>
      <c r="Z980" s="147"/>
      <c r="AA980" s="134"/>
      <c r="AB980" s="148"/>
      <c r="AC980" s="28"/>
      <c r="AD980" s="148"/>
      <c r="AE980" s="148"/>
      <c r="AF980" s="148"/>
      <c r="AG980" s="148"/>
      <c r="AH980" s="28"/>
      <c r="AI980" s="28"/>
      <c r="AJ980" s="28"/>
      <c r="AK980" s="28"/>
      <c r="AL980" s="28"/>
      <c r="AM980" s="28"/>
      <c r="AN980" s="28"/>
      <c r="AO980" s="28"/>
      <c r="AP980" s="28"/>
      <c r="AQ980" s="28"/>
      <c r="AR980" s="28"/>
      <c r="AS980" s="28"/>
      <c r="AT980" s="28"/>
      <c r="AU980" s="28"/>
    </row>
    <row r="981">
      <c r="B981" s="28"/>
      <c r="C981" s="28"/>
      <c r="D981" s="28"/>
      <c r="E981" s="28"/>
      <c r="F981" s="28"/>
      <c r="G981" s="28"/>
      <c r="H981" s="28"/>
      <c r="S981" s="28"/>
      <c r="T981" s="28"/>
      <c r="U981" s="147"/>
      <c r="V981" s="147"/>
      <c r="W981" s="147"/>
      <c r="X981" s="147"/>
      <c r="Y981" s="147"/>
      <c r="Z981" s="147"/>
      <c r="AA981" s="134"/>
      <c r="AB981" s="148"/>
      <c r="AC981" s="28"/>
      <c r="AD981" s="148"/>
      <c r="AE981" s="148"/>
      <c r="AF981" s="148"/>
      <c r="AG981" s="148"/>
      <c r="AH981" s="28"/>
      <c r="AI981" s="28"/>
      <c r="AJ981" s="28"/>
      <c r="AK981" s="28"/>
      <c r="AL981" s="28"/>
      <c r="AM981" s="28"/>
      <c r="AN981" s="28"/>
      <c r="AO981" s="28"/>
      <c r="AP981" s="28"/>
      <c r="AQ981" s="28"/>
      <c r="AR981" s="28"/>
      <c r="AS981" s="28"/>
      <c r="AT981" s="28"/>
      <c r="AU981" s="28"/>
    </row>
    <row r="982">
      <c r="B982" s="28"/>
      <c r="C982" s="28"/>
      <c r="D982" s="28"/>
      <c r="E982" s="28"/>
      <c r="F982" s="28"/>
      <c r="G982" s="28"/>
      <c r="H982" s="28"/>
      <c r="S982" s="28"/>
      <c r="T982" s="28"/>
      <c r="U982" s="147"/>
      <c r="V982" s="147"/>
      <c r="W982" s="147"/>
      <c r="X982" s="147"/>
      <c r="Y982" s="147"/>
      <c r="Z982" s="147"/>
      <c r="AA982" s="134"/>
      <c r="AB982" s="148"/>
      <c r="AC982" s="28"/>
      <c r="AD982" s="148"/>
      <c r="AE982" s="148"/>
      <c r="AF982" s="148"/>
      <c r="AG982" s="148"/>
      <c r="AH982" s="28"/>
      <c r="AI982" s="28"/>
      <c r="AJ982" s="28"/>
      <c r="AK982" s="28"/>
      <c r="AL982" s="28"/>
      <c r="AM982" s="28"/>
      <c r="AN982" s="28"/>
      <c r="AO982" s="28"/>
      <c r="AP982" s="28"/>
      <c r="AQ982" s="28"/>
      <c r="AR982" s="28"/>
      <c r="AS982" s="28"/>
      <c r="AT982" s="28"/>
      <c r="AU982" s="28"/>
    </row>
    <row r="983">
      <c r="B983" s="28"/>
      <c r="C983" s="28"/>
      <c r="D983" s="28"/>
      <c r="E983" s="28"/>
      <c r="F983" s="28"/>
      <c r="G983" s="28"/>
      <c r="H983" s="28"/>
      <c r="S983" s="28"/>
      <c r="T983" s="28"/>
      <c r="U983" s="147"/>
      <c r="V983" s="147"/>
      <c r="W983" s="147"/>
      <c r="X983" s="147"/>
      <c r="Y983" s="147"/>
      <c r="Z983" s="147"/>
      <c r="AA983" s="134"/>
      <c r="AB983" s="148"/>
      <c r="AC983" s="28"/>
      <c r="AD983" s="148"/>
      <c r="AE983" s="148"/>
      <c r="AF983" s="148"/>
      <c r="AG983" s="148"/>
      <c r="AH983" s="28"/>
      <c r="AI983" s="28"/>
      <c r="AJ983" s="28"/>
      <c r="AK983" s="28"/>
      <c r="AL983" s="28"/>
      <c r="AM983" s="28"/>
      <c r="AN983" s="28"/>
      <c r="AO983" s="28"/>
      <c r="AP983" s="28"/>
      <c r="AQ983" s="28"/>
      <c r="AR983" s="28"/>
      <c r="AS983" s="28"/>
      <c r="AT983" s="28"/>
      <c r="AU983" s="28"/>
    </row>
    <row r="984">
      <c r="B984" s="28"/>
      <c r="C984" s="28"/>
      <c r="D984" s="28"/>
      <c r="E984" s="28"/>
      <c r="F984" s="28"/>
      <c r="G984" s="28"/>
      <c r="H984" s="28"/>
      <c r="S984" s="28"/>
      <c r="T984" s="28"/>
      <c r="U984" s="147"/>
      <c r="V984" s="147"/>
      <c r="W984" s="147"/>
      <c r="X984" s="147"/>
      <c r="Y984" s="147"/>
      <c r="Z984" s="147"/>
      <c r="AA984" s="134"/>
      <c r="AB984" s="148"/>
      <c r="AC984" s="28"/>
      <c r="AD984" s="148"/>
      <c r="AE984" s="148"/>
      <c r="AF984" s="148"/>
      <c r="AG984" s="148"/>
      <c r="AH984" s="28"/>
      <c r="AI984" s="28"/>
      <c r="AJ984" s="28"/>
      <c r="AK984" s="28"/>
      <c r="AL984" s="28"/>
      <c r="AM984" s="28"/>
      <c r="AN984" s="28"/>
      <c r="AO984" s="28"/>
      <c r="AP984" s="28"/>
      <c r="AQ984" s="28"/>
      <c r="AR984" s="28"/>
      <c r="AS984" s="28"/>
      <c r="AT984" s="28"/>
      <c r="AU984" s="28"/>
    </row>
    <row r="985">
      <c r="B985" s="28"/>
      <c r="C985" s="28"/>
      <c r="D985" s="28"/>
      <c r="E985" s="28"/>
      <c r="F985" s="28"/>
      <c r="G985" s="28"/>
      <c r="H985" s="28"/>
      <c r="S985" s="28"/>
      <c r="T985" s="28"/>
      <c r="U985" s="147"/>
      <c r="V985" s="147"/>
      <c r="W985" s="147"/>
      <c r="X985" s="147"/>
      <c r="Y985" s="147"/>
      <c r="Z985" s="147"/>
      <c r="AA985" s="134"/>
      <c r="AB985" s="148"/>
      <c r="AC985" s="28"/>
      <c r="AD985" s="148"/>
      <c r="AE985" s="148"/>
      <c r="AF985" s="148"/>
      <c r="AG985" s="148"/>
      <c r="AH985" s="28"/>
      <c r="AI985" s="28"/>
      <c r="AJ985" s="28"/>
      <c r="AK985" s="28"/>
      <c r="AL985" s="28"/>
      <c r="AM985" s="28"/>
      <c r="AN985" s="28"/>
      <c r="AO985" s="28"/>
      <c r="AP985" s="28"/>
      <c r="AQ985" s="28"/>
      <c r="AR985" s="28"/>
      <c r="AS985" s="28"/>
      <c r="AT985" s="28"/>
      <c r="AU985" s="28"/>
    </row>
    <row r="986">
      <c r="B986" s="28"/>
      <c r="C986" s="28"/>
      <c r="D986" s="28"/>
      <c r="E986" s="28"/>
      <c r="F986" s="28"/>
      <c r="G986" s="28"/>
      <c r="H986" s="28"/>
      <c r="S986" s="28"/>
      <c r="T986" s="28"/>
      <c r="U986" s="147"/>
      <c r="V986" s="147"/>
      <c r="W986" s="147"/>
      <c r="X986" s="147"/>
      <c r="Y986" s="147"/>
      <c r="Z986" s="147"/>
      <c r="AA986" s="134"/>
      <c r="AB986" s="148"/>
      <c r="AC986" s="28"/>
      <c r="AD986" s="148"/>
      <c r="AE986" s="148"/>
      <c r="AF986" s="148"/>
      <c r="AG986" s="148"/>
      <c r="AH986" s="28"/>
      <c r="AI986" s="28"/>
      <c r="AJ986" s="28"/>
      <c r="AK986" s="28"/>
      <c r="AL986" s="28"/>
      <c r="AM986" s="28"/>
      <c r="AN986" s="28"/>
      <c r="AO986" s="28"/>
      <c r="AP986" s="28"/>
      <c r="AQ986" s="28"/>
      <c r="AR986" s="28"/>
      <c r="AS986" s="28"/>
      <c r="AT986" s="28"/>
      <c r="AU986" s="28"/>
    </row>
    <row r="987">
      <c r="B987" s="28"/>
      <c r="C987" s="28"/>
      <c r="D987" s="28"/>
      <c r="E987" s="28"/>
      <c r="F987" s="28"/>
      <c r="G987" s="28"/>
      <c r="H987" s="28"/>
      <c r="S987" s="28"/>
      <c r="T987" s="28"/>
      <c r="U987" s="147"/>
      <c r="V987" s="147"/>
      <c r="W987" s="147"/>
      <c r="X987" s="147"/>
      <c r="Y987" s="147"/>
      <c r="Z987" s="147"/>
      <c r="AA987" s="134"/>
      <c r="AB987" s="148"/>
      <c r="AC987" s="28"/>
      <c r="AD987" s="148"/>
      <c r="AE987" s="148"/>
      <c r="AF987" s="148"/>
      <c r="AG987" s="148"/>
      <c r="AH987" s="28"/>
      <c r="AI987" s="28"/>
      <c r="AJ987" s="28"/>
      <c r="AK987" s="28"/>
      <c r="AL987" s="28"/>
      <c r="AM987" s="28"/>
      <c r="AN987" s="28"/>
      <c r="AO987" s="28"/>
      <c r="AP987" s="28"/>
      <c r="AQ987" s="28"/>
      <c r="AR987" s="28"/>
      <c r="AS987" s="28"/>
      <c r="AT987" s="28"/>
      <c r="AU987" s="28"/>
    </row>
    <row r="988">
      <c r="B988" s="28"/>
      <c r="C988" s="28"/>
      <c r="D988" s="28"/>
      <c r="E988" s="28"/>
      <c r="F988" s="28"/>
      <c r="G988" s="28"/>
      <c r="H988" s="28"/>
      <c r="S988" s="28"/>
      <c r="T988" s="28"/>
      <c r="U988" s="147"/>
      <c r="V988" s="147"/>
      <c r="W988" s="147"/>
      <c r="X988" s="147"/>
      <c r="Y988" s="147"/>
      <c r="Z988" s="147"/>
      <c r="AA988" s="134"/>
      <c r="AB988" s="148"/>
      <c r="AC988" s="28"/>
      <c r="AD988" s="148"/>
      <c r="AE988" s="148"/>
      <c r="AF988" s="148"/>
      <c r="AG988" s="148"/>
      <c r="AH988" s="28"/>
      <c r="AI988" s="28"/>
      <c r="AJ988" s="28"/>
      <c r="AK988" s="28"/>
      <c r="AL988" s="28"/>
      <c r="AM988" s="28"/>
      <c r="AN988" s="28"/>
      <c r="AO988" s="28"/>
      <c r="AP988" s="28"/>
      <c r="AQ988" s="28"/>
      <c r="AR988" s="28"/>
      <c r="AS988" s="28"/>
      <c r="AT988" s="28"/>
      <c r="AU988" s="28"/>
    </row>
    <row r="989">
      <c r="B989" s="28"/>
      <c r="C989" s="28"/>
      <c r="D989" s="28"/>
      <c r="E989" s="28"/>
      <c r="F989" s="28"/>
      <c r="G989" s="28"/>
      <c r="H989" s="28"/>
      <c r="S989" s="28"/>
      <c r="T989" s="28"/>
      <c r="U989" s="147"/>
      <c r="V989" s="147"/>
      <c r="W989" s="147"/>
      <c r="X989" s="147"/>
      <c r="Y989" s="147"/>
      <c r="Z989" s="147"/>
      <c r="AA989" s="134"/>
      <c r="AB989" s="148"/>
      <c r="AC989" s="28"/>
      <c r="AD989" s="148"/>
      <c r="AE989" s="148"/>
      <c r="AF989" s="148"/>
      <c r="AG989" s="148"/>
      <c r="AH989" s="28"/>
      <c r="AI989" s="28"/>
      <c r="AJ989" s="28"/>
      <c r="AK989" s="28"/>
      <c r="AL989" s="28"/>
      <c r="AM989" s="28"/>
      <c r="AN989" s="28"/>
      <c r="AO989" s="28"/>
      <c r="AP989" s="28"/>
      <c r="AQ989" s="28"/>
      <c r="AR989" s="28"/>
      <c r="AS989" s="28"/>
      <c r="AT989" s="28"/>
      <c r="AU989" s="28"/>
    </row>
    <row r="990">
      <c r="B990" s="28"/>
      <c r="C990" s="28"/>
      <c r="D990" s="28"/>
      <c r="E990" s="28"/>
      <c r="F990" s="28"/>
      <c r="G990" s="28"/>
      <c r="H990" s="28"/>
      <c r="S990" s="28"/>
      <c r="T990" s="28"/>
      <c r="U990" s="147"/>
      <c r="V990" s="147"/>
      <c r="W990" s="147"/>
      <c r="X990" s="147"/>
      <c r="Y990" s="147"/>
      <c r="Z990" s="147"/>
      <c r="AA990" s="134"/>
      <c r="AB990" s="148"/>
      <c r="AC990" s="28"/>
      <c r="AD990" s="148"/>
      <c r="AE990" s="148"/>
      <c r="AF990" s="148"/>
      <c r="AG990" s="148"/>
      <c r="AH990" s="28"/>
      <c r="AI990" s="28"/>
      <c r="AJ990" s="28"/>
      <c r="AK990" s="28"/>
      <c r="AL990" s="28"/>
      <c r="AM990" s="28"/>
      <c r="AN990" s="28"/>
      <c r="AO990" s="28"/>
      <c r="AP990" s="28"/>
      <c r="AQ990" s="28"/>
      <c r="AR990" s="28"/>
      <c r="AS990" s="28"/>
      <c r="AT990" s="28"/>
      <c r="AU990" s="28"/>
    </row>
    <row r="991">
      <c r="B991" s="28"/>
      <c r="C991" s="28"/>
      <c r="D991" s="28"/>
      <c r="E991" s="28"/>
      <c r="F991" s="28"/>
      <c r="G991" s="28"/>
      <c r="H991" s="28"/>
      <c r="S991" s="28"/>
      <c r="T991" s="28"/>
      <c r="U991" s="147"/>
      <c r="V991" s="147"/>
      <c r="W991" s="147"/>
      <c r="X991" s="147"/>
      <c r="Y991" s="147"/>
      <c r="Z991" s="147"/>
      <c r="AA991" s="134"/>
      <c r="AB991" s="148"/>
      <c r="AC991" s="28"/>
      <c r="AD991" s="148"/>
      <c r="AE991" s="148"/>
      <c r="AF991" s="148"/>
      <c r="AG991" s="148"/>
      <c r="AH991" s="28"/>
      <c r="AI991" s="28"/>
      <c r="AJ991" s="28"/>
      <c r="AK991" s="28"/>
      <c r="AL991" s="28"/>
      <c r="AM991" s="28"/>
      <c r="AN991" s="28"/>
      <c r="AO991" s="28"/>
      <c r="AP991" s="28"/>
      <c r="AQ991" s="28"/>
      <c r="AR991" s="28"/>
      <c r="AS991" s="28"/>
      <c r="AT991" s="28"/>
      <c r="AU991" s="28"/>
    </row>
    <row r="992">
      <c r="B992" s="28"/>
      <c r="C992" s="28"/>
      <c r="D992" s="28"/>
      <c r="E992" s="28"/>
      <c r="F992" s="28"/>
      <c r="G992" s="28"/>
      <c r="H992" s="28"/>
      <c r="S992" s="28"/>
      <c r="T992" s="28"/>
      <c r="U992" s="147"/>
      <c r="V992" s="147"/>
      <c r="W992" s="147"/>
      <c r="X992" s="147"/>
      <c r="Y992" s="147"/>
      <c r="Z992" s="147"/>
      <c r="AA992" s="134"/>
      <c r="AB992" s="148"/>
      <c r="AC992" s="28"/>
      <c r="AD992" s="148"/>
      <c r="AE992" s="148"/>
      <c r="AF992" s="148"/>
      <c r="AG992" s="148"/>
      <c r="AH992" s="28"/>
      <c r="AI992" s="28"/>
      <c r="AJ992" s="28"/>
      <c r="AK992" s="28"/>
      <c r="AL992" s="28"/>
      <c r="AM992" s="28"/>
      <c r="AN992" s="28"/>
      <c r="AO992" s="28"/>
      <c r="AP992" s="28"/>
      <c r="AQ992" s="28"/>
      <c r="AR992" s="28"/>
      <c r="AS992" s="28"/>
      <c r="AT992" s="28"/>
      <c r="AU992" s="28"/>
    </row>
    <row r="993">
      <c r="B993" s="28"/>
      <c r="C993" s="28"/>
      <c r="D993" s="28"/>
      <c r="E993" s="28"/>
      <c r="F993" s="28"/>
      <c r="G993" s="28"/>
      <c r="H993" s="28"/>
      <c r="S993" s="28"/>
      <c r="T993" s="28"/>
      <c r="U993" s="147"/>
      <c r="V993" s="147"/>
      <c r="W993" s="147"/>
      <c r="X993" s="147"/>
      <c r="Y993" s="147"/>
      <c r="Z993" s="147"/>
      <c r="AA993" s="134"/>
      <c r="AB993" s="148"/>
      <c r="AC993" s="28"/>
      <c r="AD993" s="148"/>
      <c r="AE993" s="148"/>
      <c r="AF993" s="148"/>
      <c r="AG993" s="148"/>
      <c r="AH993" s="28"/>
      <c r="AI993" s="28"/>
      <c r="AJ993" s="28"/>
      <c r="AK993" s="28"/>
      <c r="AL993" s="28"/>
      <c r="AM993" s="28"/>
      <c r="AN993" s="28"/>
      <c r="AO993" s="28"/>
      <c r="AP993" s="28"/>
      <c r="AQ993" s="28"/>
      <c r="AR993" s="28"/>
      <c r="AS993" s="28"/>
      <c r="AT993" s="28"/>
      <c r="AU993" s="28"/>
    </row>
    <row r="994">
      <c r="B994" s="28"/>
      <c r="C994" s="28"/>
      <c r="D994" s="28"/>
      <c r="E994" s="28"/>
      <c r="F994" s="28"/>
      <c r="G994" s="28"/>
      <c r="H994" s="28"/>
      <c r="S994" s="28"/>
      <c r="T994" s="28"/>
      <c r="U994" s="147"/>
      <c r="V994" s="147"/>
      <c r="W994" s="147"/>
      <c r="X994" s="147"/>
      <c r="Y994" s="147"/>
      <c r="Z994" s="147"/>
      <c r="AA994" s="134"/>
      <c r="AB994" s="148"/>
      <c r="AC994" s="28"/>
      <c r="AD994" s="148"/>
      <c r="AE994" s="148"/>
      <c r="AF994" s="148"/>
      <c r="AG994" s="148"/>
      <c r="AH994" s="28"/>
      <c r="AI994" s="28"/>
      <c r="AJ994" s="28"/>
      <c r="AK994" s="28"/>
      <c r="AL994" s="28"/>
      <c r="AM994" s="28"/>
      <c r="AN994" s="28"/>
      <c r="AO994" s="28"/>
      <c r="AP994" s="28"/>
      <c r="AQ994" s="28"/>
      <c r="AR994" s="28"/>
      <c r="AS994" s="28"/>
      <c r="AT994" s="28"/>
      <c r="AU994" s="28"/>
    </row>
    <row r="995">
      <c r="B995" s="28"/>
      <c r="C995" s="28"/>
      <c r="D995" s="28"/>
      <c r="E995" s="28"/>
      <c r="F995" s="28"/>
      <c r="G995" s="28"/>
      <c r="H995" s="28"/>
      <c r="S995" s="28"/>
      <c r="T995" s="28"/>
      <c r="U995" s="147"/>
      <c r="V995" s="147"/>
      <c r="W995" s="147"/>
      <c r="X995" s="147"/>
      <c r="Y995" s="147"/>
      <c r="Z995" s="147"/>
      <c r="AA995" s="134"/>
      <c r="AB995" s="148"/>
      <c r="AC995" s="28"/>
      <c r="AD995" s="148"/>
      <c r="AE995" s="148"/>
      <c r="AF995" s="148"/>
      <c r="AG995" s="148"/>
      <c r="AH995" s="28"/>
      <c r="AI995" s="28"/>
      <c r="AJ995" s="28"/>
      <c r="AK995" s="28"/>
      <c r="AL995" s="28"/>
      <c r="AM995" s="28"/>
      <c r="AN995" s="28"/>
      <c r="AO995" s="28"/>
      <c r="AP995" s="28"/>
      <c r="AQ995" s="28"/>
      <c r="AR995" s="28"/>
      <c r="AS995" s="28"/>
      <c r="AT995" s="28"/>
      <c r="AU995" s="28"/>
    </row>
    <row r="996">
      <c r="B996" s="28"/>
      <c r="C996" s="28"/>
      <c r="D996" s="28"/>
      <c r="E996" s="28"/>
      <c r="F996" s="28"/>
      <c r="G996" s="28"/>
      <c r="H996" s="28"/>
      <c r="S996" s="28"/>
      <c r="T996" s="28"/>
      <c r="U996" s="147"/>
      <c r="V996" s="147"/>
      <c r="W996" s="147"/>
      <c r="X996" s="147"/>
      <c r="Y996" s="147"/>
      <c r="Z996" s="147"/>
      <c r="AA996" s="134"/>
      <c r="AB996" s="148"/>
      <c r="AC996" s="28"/>
      <c r="AD996" s="148"/>
      <c r="AE996" s="148"/>
      <c r="AF996" s="148"/>
      <c r="AG996" s="148"/>
      <c r="AH996" s="28"/>
      <c r="AI996" s="28"/>
      <c r="AJ996" s="28"/>
      <c r="AK996" s="28"/>
      <c r="AL996" s="28"/>
      <c r="AM996" s="28"/>
      <c r="AN996" s="28"/>
      <c r="AO996" s="28"/>
      <c r="AP996" s="28"/>
      <c r="AQ996" s="28"/>
      <c r="AR996" s="28"/>
      <c r="AS996" s="28"/>
      <c r="AT996" s="28"/>
      <c r="AU996" s="28"/>
    </row>
    <row r="997">
      <c r="B997" s="28"/>
      <c r="C997" s="28"/>
      <c r="D997" s="28"/>
      <c r="E997" s="28"/>
      <c r="F997" s="28"/>
      <c r="G997" s="28"/>
      <c r="H997" s="28"/>
      <c r="S997" s="28"/>
      <c r="T997" s="28"/>
      <c r="U997" s="147"/>
      <c r="V997" s="147"/>
      <c r="W997" s="147"/>
      <c r="X997" s="147"/>
      <c r="Y997" s="147"/>
      <c r="Z997" s="147"/>
      <c r="AA997" s="134"/>
      <c r="AB997" s="148"/>
      <c r="AC997" s="28"/>
      <c r="AD997" s="148"/>
      <c r="AE997" s="148"/>
      <c r="AF997" s="148"/>
      <c r="AG997" s="148"/>
      <c r="AH997" s="28"/>
      <c r="AI997" s="28"/>
      <c r="AJ997" s="28"/>
      <c r="AK997" s="28"/>
      <c r="AL997" s="28"/>
      <c r="AM997" s="28"/>
      <c r="AN997" s="28"/>
      <c r="AO997" s="28"/>
      <c r="AP997" s="28"/>
      <c r="AQ997" s="28"/>
      <c r="AR997" s="28"/>
      <c r="AS997" s="28"/>
      <c r="AT997" s="28"/>
      <c r="AU997" s="28"/>
    </row>
    <row r="998">
      <c r="B998" s="28"/>
      <c r="C998" s="28"/>
      <c r="D998" s="28"/>
      <c r="E998" s="28"/>
      <c r="F998" s="28"/>
      <c r="G998" s="28"/>
      <c r="H998" s="28"/>
      <c r="S998" s="28"/>
      <c r="T998" s="28"/>
      <c r="U998" s="147"/>
      <c r="V998" s="147"/>
      <c r="W998" s="147"/>
      <c r="X998" s="147"/>
      <c r="Y998" s="147"/>
      <c r="Z998" s="147"/>
      <c r="AA998" s="134"/>
      <c r="AB998" s="148"/>
      <c r="AC998" s="28"/>
      <c r="AD998" s="148"/>
      <c r="AE998" s="148"/>
      <c r="AF998" s="148"/>
      <c r="AG998" s="148"/>
      <c r="AH998" s="28"/>
      <c r="AI998" s="28"/>
      <c r="AJ998" s="28"/>
      <c r="AK998" s="28"/>
      <c r="AL998" s="28"/>
      <c r="AM998" s="28"/>
      <c r="AN998" s="28"/>
      <c r="AO998" s="28"/>
      <c r="AP998" s="28"/>
      <c r="AQ998" s="28"/>
      <c r="AR998" s="28"/>
      <c r="AS998" s="28"/>
      <c r="AT998" s="28"/>
      <c r="AU998" s="28"/>
    </row>
    <row r="999">
      <c r="B999" s="28"/>
      <c r="C999" s="28"/>
      <c r="D999" s="28"/>
      <c r="E999" s="28"/>
      <c r="F999" s="28"/>
      <c r="G999" s="28"/>
      <c r="H999" s="28"/>
      <c r="S999" s="28"/>
      <c r="T999" s="28"/>
      <c r="U999" s="147"/>
      <c r="V999" s="147"/>
      <c r="W999" s="147"/>
      <c r="X999" s="147"/>
      <c r="Y999" s="147"/>
      <c r="Z999" s="147"/>
      <c r="AA999" s="134"/>
      <c r="AB999" s="148"/>
      <c r="AC999" s="28"/>
      <c r="AD999" s="148"/>
      <c r="AE999" s="148"/>
      <c r="AF999" s="148"/>
      <c r="AG999" s="148"/>
      <c r="AH999" s="28"/>
      <c r="AI999" s="28"/>
      <c r="AJ999" s="28"/>
      <c r="AK999" s="28"/>
      <c r="AL999" s="28"/>
      <c r="AM999" s="28"/>
      <c r="AN999" s="28"/>
      <c r="AO999" s="28"/>
      <c r="AP999" s="28"/>
      <c r="AQ999" s="28"/>
      <c r="AR999" s="28"/>
      <c r="AS999" s="28"/>
      <c r="AT999" s="28"/>
      <c r="AU999" s="28"/>
    </row>
    <row r="1000">
      <c r="B1000" s="28"/>
      <c r="C1000" s="28"/>
      <c r="D1000" s="28"/>
      <c r="E1000" s="28"/>
      <c r="F1000" s="28"/>
      <c r="G1000" s="28"/>
      <c r="H1000" s="28"/>
      <c r="S1000" s="28"/>
      <c r="T1000" s="28"/>
      <c r="U1000" s="147"/>
      <c r="V1000" s="147"/>
      <c r="W1000" s="147"/>
      <c r="X1000" s="147"/>
      <c r="Y1000" s="147"/>
      <c r="Z1000" s="147"/>
      <c r="AA1000" s="134"/>
      <c r="AB1000" s="148"/>
      <c r="AC1000" s="28"/>
      <c r="AD1000" s="148"/>
      <c r="AE1000" s="148"/>
      <c r="AF1000" s="148"/>
      <c r="AG1000" s="148"/>
      <c r="AH1000" s="28"/>
      <c r="AI1000" s="28"/>
      <c r="AJ1000" s="28"/>
      <c r="AK1000" s="28"/>
      <c r="AL1000" s="28"/>
      <c r="AM1000" s="28"/>
      <c r="AN1000" s="28"/>
      <c r="AO1000" s="28"/>
      <c r="AP1000" s="28"/>
      <c r="AQ1000" s="28"/>
      <c r="AR1000" s="28"/>
      <c r="AS1000" s="28"/>
      <c r="AT1000" s="28"/>
      <c r="AU1000" s="28"/>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15.25"/>
    <col customWidth="1" min="4" max="4" width="25.13"/>
    <col customWidth="1" min="5" max="5" width="13.63"/>
    <col customWidth="1" min="6" max="6" width="18.38"/>
  </cols>
  <sheetData>
    <row r="1">
      <c r="A1" s="50" t="s">
        <v>29</v>
      </c>
      <c r="B1" s="9" t="s">
        <v>30</v>
      </c>
      <c r="C1" s="149" t="s">
        <v>550</v>
      </c>
      <c r="D1" s="150" t="s">
        <v>551</v>
      </c>
      <c r="E1" s="10" t="s">
        <v>552</v>
      </c>
      <c r="F1" s="10"/>
      <c r="G1" s="151"/>
      <c r="H1" s="12"/>
      <c r="I1" s="12"/>
      <c r="J1" s="3"/>
      <c r="K1" s="3"/>
      <c r="L1" s="3"/>
      <c r="M1" s="3"/>
      <c r="N1" s="3"/>
      <c r="O1" s="3"/>
      <c r="P1" s="3"/>
      <c r="Q1" s="3"/>
      <c r="R1" s="3"/>
      <c r="S1" s="3"/>
      <c r="T1" s="3"/>
      <c r="U1" s="3"/>
    </row>
    <row r="2">
      <c r="A2" s="13" t="s">
        <v>32</v>
      </c>
      <c r="B2" s="14" t="s">
        <v>33</v>
      </c>
      <c r="C2" s="15">
        <v>0.0</v>
      </c>
      <c r="D2" s="152">
        <v>0.0</v>
      </c>
      <c r="E2" s="55">
        <v>0.0</v>
      </c>
      <c r="G2" s="153"/>
      <c r="H2" s="154"/>
      <c r="I2" s="155"/>
      <c r="J2" s="153"/>
      <c r="K2" s="153"/>
      <c r="L2" s="153"/>
      <c r="M2" s="153"/>
    </row>
    <row r="3">
      <c r="A3" s="13" t="s">
        <v>34</v>
      </c>
      <c r="B3" s="14" t="s">
        <v>35</v>
      </c>
      <c r="C3" s="15">
        <v>362.0</v>
      </c>
      <c r="D3" s="152">
        <v>0.0</v>
      </c>
      <c r="E3" s="55">
        <v>0.0</v>
      </c>
      <c r="G3" s="156"/>
      <c r="H3" s="154"/>
      <c r="I3" s="155"/>
      <c r="J3" s="157"/>
      <c r="K3" s="157"/>
      <c r="L3" s="158"/>
      <c r="M3" s="157"/>
      <c r="N3" s="157"/>
      <c r="O3" s="159"/>
    </row>
    <row r="4">
      <c r="A4" s="13" t="s">
        <v>36</v>
      </c>
      <c r="B4" s="14" t="s">
        <v>37</v>
      </c>
      <c r="C4" s="15">
        <v>998.0</v>
      </c>
      <c r="D4" s="152">
        <v>1.0</v>
      </c>
      <c r="E4" s="55">
        <v>0.0</v>
      </c>
      <c r="G4" s="156"/>
      <c r="H4" s="154"/>
      <c r="I4" s="155"/>
      <c r="J4" s="159"/>
      <c r="K4" s="159"/>
      <c r="L4" s="157"/>
      <c r="M4" s="157"/>
      <c r="N4" s="159"/>
      <c r="O4" s="157"/>
    </row>
    <row r="5">
      <c r="A5" s="13" t="s">
        <v>38</v>
      </c>
      <c r="B5" s="14" t="s">
        <v>39</v>
      </c>
      <c r="C5" s="15">
        <v>1600.0</v>
      </c>
      <c r="D5" s="152">
        <v>1.0</v>
      </c>
      <c r="E5" s="55">
        <v>0.0</v>
      </c>
      <c r="G5" s="156"/>
      <c r="H5" s="154"/>
      <c r="I5" s="155"/>
      <c r="J5" s="157"/>
      <c r="K5" s="157"/>
      <c r="L5" s="158"/>
      <c r="M5" s="157"/>
      <c r="N5" s="157"/>
      <c r="O5" s="157"/>
    </row>
    <row r="6">
      <c r="A6" s="13" t="s">
        <v>40</v>
      </c>
      <c r="B6" s="14" t="s">
        <v>41</v>
      </c>
      <c r="C6" s="15">
        <v>4989.0</v>
      </c>
      <c r="D6" s="152">
        <v>0.0</v>
      </c>
      <c r="E6" s="55">
        <v>0.0</v>
      </c>
      <c r="G6" s="156"/>
      <c r="H6" s="154"/>
      <c r="I6" s="155"/>
      <c r="J6" s="157"/>
      <c r="K6" s="158"/>
      <c r="L6" s="158"/>
      <c r="M6" s="157"/>
      <c r="N6" s="157"/>
      <c r="O6" s="157"/>
    </row>
    <row r="7">
      <c r="A7" s="13" t="s">
        <v>42</v>
      </c>
      <c r="B7" s="14" t="s">
        <v>43</v>
      </c>
      <c r="C7" s="15">
        <v>0.0</v>
      </c>
      <c r="D7" s="152">
        <v>0.0</v>
      </c>
      <c r="E7" s="55">
        <v>0.0</v>
      </c>
      <c r="G7" s="156"/>
      <c r="H7" s="154"/>
      <c r="I7" s="155"/>
      <c r="J7" s="159"/>
      <c r="K7" s="159"/>
      <c r="L7" s="157"/>
      <c r="M7" s="157"/>
      <c r="N7" s="159"/>
      <c r="O7" s="157"/>
    </row>
    <row r="8">
      <c r="A8" s="13" t="s">
        <v>44</v>
      </c>
      <c r="B8" s="14" t="s">
        <v>45</v>
      </c>
      <c r="C8" s="15">
        <v>25760.0</v>
      </c>
      <c r="D8" s="152">
        <v>1.0</v>
      </c>
      <c r="E8" s="55">
        <v>0.0</v>
      </c>
      <c r="G8" s="156"/>
      <c r="H8" s="154"/>
      <c r="I8" s="155"/>
      <c r="J8" s="159"/>
      <c r="K8" s="159"/>
      <c r="L8" s="157"/>
      <c r="M8" s="157"/>
      <c r="N8" s="159"/>
      <c r="O8" s="159"/>
    </row>
    <row r="9">
      <c r="A9" s="13" t="s">
        <v>46</v>
      </c>
      <c r="B9" s="14" t="s">
        <v>47</v>
      </c>
      <c r="C9" s="21">
        <v>0.0</v>
      </c>
      <c r="D9" s="152">
        <v>0.0</v>
      </c>
      <c r="E9" s="55">
        <v>0.0</v>
      </c>
      <c r="G9" s="156"/>
      <c r="H9" s="154"/>
      <c r="I9" s="160"/>
      <c r="J9" s="157"/>
      <c r="K9" s="158"/>
      <c r="L9" s="158"/>
      <c r="M9" s="157"/>
      <c r="N9" s="157"/>
      <c r="O9" s="157"/>
    </row>
    <row r="10">
      <c r="A10" s="13" t="s">
        <v>48</v>
      </c>
      <c r="B10" s="14" t="s">
        <v>49</v>
      </c>
      <c r="C10" s="15">
        <v>161.0</v>
      </c>
      <c r="D10" s="152">
        <v>1.0</v>
      </c>
      <c r="E10" s="55">
        <v>0.0</v>
      </c>
      <c r="G10" s="156"/>
      <c r="H10" s="154"/>
      <c r="I10" s="155"/>
      <c r="J10" s="159"/>
      <c r="K10" s="159"/>
      <c r="L10" s="157"/>
      <c r="M10" s="157"/>
      <c r="N10" s="159"/>
      <c r="O10" s="157"/>
    </row>
    <row r="11">
      <c r="A11" s="13" t="s">
        <v>50</v>
      </c>
      <c r="B11" s="14" t="s">
        <v>51</v>
      </c>
      <c r="C11" s="15">
        <v>580.0</v>
      </c>
      <c r="D11" s="152">
        <v>1.0</v>
      </c>
      <c r="E11" s="55">
        <v>0.0</v>
      </c>
      <c r="G11" s="156"/>
      <c r="H11" s="154"/>
      <c r="I11" s="160"/>
      <c r="J11" s="159"/>
      <c r="K11" s="159"/>
      <c r="L11" s="158"/>
      <c r="M11" s="157"/>
      <c r="N11" s="159"/>
      <c r="O11" s="157"/>
    </row>
    <row r="12">
      <c r="A12" s="13" t="s">
        <v>52</v>
      </c>
      <c r="B12" s="14" t="s">
        <v>53</v>
      </c>
      <c r="C12" s="15">
        <v>97.0</v>
      </c>
      <c r="D12" s="152">
        <v>1.0</v>
      </c>
      <c r="E12" s="55">
        <v>0.0</v>
      </c>
      <c r="G12" s="156"/>
      <c r="H12" s="154"/>
      <c r="I12" s="155"/>
      <c r="J12" s="157"/>
      <c r="K12" s="157"/>
      <c r="L12" s="157"/>
      <c r="M12" s="157"/>
      <c r="N12" s="157"/>
      <c r="O12" s="157"/>
    </row>
    <row r="13">
      <c r="A13" s="13" t="s">
        <v>54</v>
      </c>
      <c r="B13" s="14" t="s">
        <v>55</v>
      </c>
      <c r="C13" s="15">
        <v>0.0</v>
      </c>
      <c r="D13" s="152">
        <v>0.0</v>
      </c>
      <c r="E13" s="55">
        <v>0.0</v>
      </c>
      <c r="G13" s="156"/>
      <c r="H13" s="154"/>
      <c r="I13" s="160"/>
      <c r="J13" s="157"/>
      <c r="K13" s="158"/>
      <c r="L13" s="158"/>
      <c r="M13" s="157"/>
      <c r="N13" s="157"/>
      <c r="O13" s="157"/>
    </row>
    <row r="14">
      <c r="A14" s="13" t="s">
        <v>56</v>
      </c>
      <c r="B14" s="14" t="s">
        <v>57</v>
      </c>
      <c r="C14" s="15">
        <v>121.0</v>
      </c>
      <c r="D14" s="152">
        <v>1.0</v>
      </c>
      <c r="E14" s="55">
        <v>0.0</v>
      </c>
      <c r="G14" s="156"/>
      <c r="H14" s="154"/>
      <c r="I14" s="155"/>
      <c r="J14" s="157"/>
      <c r="K14" s="157"/>
      <c r="L14" s="158"/>
      <c r="M14" s="157"/>
      <c r="N14" s="157"/>
      <c r="O14" s="159"/>
    </row>
    <row r="15">
      <c r="A15" s="13" t="s">
        <v>58</v>
      </c>
      <c r="B15" s="14" t="s">
        <v>59</v>
      </c>
      <c r="C15" s="15">
        <v>0.0</v>
      </c>
      <c r="D15" s="152">
        <v>1.0</v>
      </c>
      <c r="E15" s="55">
        <v>0.0</v>
      </c>
      <c r="G15" s="156"/>
      <c r="H15" s="154"/>
      <c r="I15" s="155"/>
      <c r="J15" s="157"/>
      <c r="K15" s="157"/>
      <c r="L15" s="157"/>
      <c r="M15" s="157"/>
      <c r="N15" s="157"/>
      <c r="O15" s="157"/>
    </row>
    <row r="16">
      <c r="A16" s="13" t="s">
        <v>60</v>
      </c>
      <c r="B16" s="19" t="s">
        <v>61</v>
      </c>
      <c r="C16" s="15">
        <v>0.0</v>
      </c>
      <c r="D16" s="152">
        <v>1.0</v>
      </c>
      <c r="E16" s="55">
        <v>0.0</v>
      </c>
      <c r="G16" s="156"/>
      <c r="H16" s="154"/>
      <c r="I16" s="155"/>
      <c r="J16" s="159"/>
      <c r="K16" s="159"/>
      <c r="L16" s="157"/>
      <c r="M16" s="158"/>
      <c r="N16" s="159"/>
      <c r="O16" s="157"/>
    </row>
    <row r="17">
      <c r="A17" s="13" t="s">
        <v>62</v>
      </c>
      <c r="B17" s="14" t="s">
        <v>63</v>
      </c>
      <c r="C17" s="15">
        <v>20.0</v>
      </c>
      <c r="D17" s="152">
        <v>0.0</v>
      </c>
      <c r="E17" s="55">
        <v>0.0</v>
      </c>
      <c r="G17" s="156"/>
      <c r="H17" s="154"/>
      <c r="I17" s="160"/>
      <c r="J17" s="157"/>
      <c r="K17" s="158"/>
      <c r="L17" s="158"/>
      <c r="M17" s="157"/>
      <c r="N17" s="157"/>
      <c r="O17" s="157"/>
    </row>
    <row r="18">
      <c r="A18" s="13" t="s">
        <v>64</v>
      </c>
      <c r="B18" s="14" t="s">
        <v>65</v>
      </c>
      <c r="C18" s="15">
        <v>0.0</v>
      </c>
      <c r="D18" s="152">
        <v>1.0</v>
      </c>
      <c r="E18" s="55">
        <v>0.0</v>
      </c>
      <c r="G18" s="156"/>
      <c r="H18" s="154"/>
      <c r="I18" s="155"/>
      <c r="J18" s="157"/>
      <c r="K18" s="157"/>
      <c r="L18" s="158"/>
      <c r="M18" s="157"/>
      <c r="N18" s="157"/>
      <c r="O18" s="159"/>
    </row>
    <row r="19">
      <c r="A19" s="13" t="s">
        <v>66</v>
      </c>
      <c r="B19" s="14" t="s">
        <v>67</v>
      </c>
      <c r="C19" s="15">
        <v>7491.0</v>
      </c>
      <c r="D19" s="152">
        <v>1.0</v>
      </c>
      <c r="E19" s="55">
        <v>2.1015908952391874E-5</v>
      </c>
      <c r="G19" s="156"/>
      <c r="H19" s="154"/>
      <c r="I19" s="155"/>
      <c r="J19" s="157"/>
      <c r="K19" s="157"/>
      <c r="L19" s="158"/>
      <c r="M19" s="157"/>
      <c r="N19" s="157"/>
      <c r="O19" s="159"/>
    </row>
    <row r="20">
      <c r="A20" s="13" t="s">
        <v>68</v>
      </c>
      <c r="B20" s="19" t="s">
        <v>69</v>
      </c>
      <c r="C20" s="15">
        <v>161.0</v>
      </c>
      <c r="D20" s="152">
        <v>1.0</v>
      </c>
      <c r="E20" s="55">
        <v>0.0</v>
      </c>
      <c r="G20" s="156"/>
      <c r="H20" s="154"/>
      <c r="I20" s="160"/>
      <c r="J20" s="157"/>
      <c r="K20" s="158"/>
      <c r="L20" s="158"/>
      <c r="M20" s="157"/>
      <c r="N20" s="158"/>
      <c r="O20" s="157"/>
    </row>
    <row r="21">
      <c r="A21" s="13" t="s">
        <v>70</v>
      </c>
      <c r="B21" s="14" t="s">
        <v>71</v>
      </c>
      <c r="C21" s="15">
        <v>0.0</v>
      </c>
      <c r="D21" s="152">
        <v>1.0</v>
      </c>
      <c r="E21" s="55">
        <v>4.030448292239537E-6</v>
      </c>
      <c r="G21" s="156"/>
      <c r="H21" s="154"/>
      <c r="I21" s="155"/>
      <c r="J21" s="157"/>
      <c r="K21" s="157"/>
      <c r="L21" s="157"/>
      <c r="M21" s="157"/>
      <c r="N21" s="157"/>
      <c r="O21" s="157"/>
    </row>
    <row r="22">
      <c r="A22" s="13" t="s">
        <v>72</v>
      </c>
      <c r="B22" s="19" t="s">
        <v>73</v>
      </c>
      <c r="C22" s="15">
        <v>1930.0</v>
      </c>
      <c r="D22" s="152">
        <v>1.0</v>
      </c>
      <c r="E22" s="55">
        <v>3.287694249812537E-7</v>
      </c>
      <c r="G22" s="156"/>
      <c r="H22" s="154"/>
      <c r="I22" s="155"/>
      <c r="J22" s="157"/>
      <c r="K22" s="158"/>
      <c r="L22" s="158"/>
      <c r="M22" s="157"/>
      <c r="N22" s="157"/>
      <c r="O22" s="157"/>
    </row>
    <row r="23">
      <c r="A23" s="13" t="s">
        <v>74</v>
      </c>
      <c r="B23" s="14" t="s">
        <v>75</v>
      </c>
      <c r="C23" s="15">
        <v>0.0</v>
      </c>
      <c r="D23" s="152">
        <v>1.0</v>
      </c>
      <c r="E23" s="55">
        <v>0.0</v>
      </c>
      <c r="G23" s="156"/>
      <c r="H23" s="154"/>
      <c r="I23" s="155"/>
      <c r="J23" s="157"/>
      <c r="K23" s="157"/>
      <c r="L23" s="157"/>
      <c r="M23" s="157"/>
      <c r="N23" s="157"/>
      <c r="O23" s="157"/>
    </row>
    <row r="24">
      <c r="A24" s="13" t="s">
        <v>76</v>
      </c>
      <c r="B24" s="14" t="s">
        <v>77</v>
      </c>
      <c r="C24" s="15">
        <v>965.0</v>
      </c>
      <c r="D24" s="152">
        <v>1.0</v>
      </c>
      <c r="E24" s="55">
        <v>0.0</v>
      </c>
      <c r="G24" s="156"/>
      <c r="H24" s="154"/>
      <c r="I24" s="155"/>
      <c r="J24" s="157"/>
      <c r="K24" s="157"/>
      <c r="L24" s="158"/>
      <c r="M24" s="157"/>
      <c r="N24" s="157"/>
      <c r="O24" s="159"/>
    </row>
    <row r="25">
      <c r="A25" s="13" t="s">
        <v>78</v>
      </c>
      <c r="B25" s="14" t="s">
        <v>79</v>
      </c>
      <c r="C25" s="15">
        <v>443.0</v>
      </c>
      <c r="D25" s="152">
        <v>1.0</v>
      </c>
      <c r="E25" s="55">
        <v>5.757783274627911E-5</v>
      </c>
      <c r="G25" s="156"/>
      <c r="H25" s="154"/>
      <c r="I25" s="155"/>
      <c r="J25" s="157"/>
      <c r="K25" s="157"/>
      <c r="L25" s="158"/>
      <c r="M25" s="157"/>
      <c r="N25" s="157"/>
      <c r="O25" s="157"/>
    </row>
    <row r="26">
      <c r="A26" s="13" t="s">
        <v>80</v>
      </c>
      <c r="B26" s="14" t="s">
        <v>81</v>
      </c>
      <c r="C26" s="15">
        <v>402.0</v>
      </c>
      <c r="D26" s="152">
        <v>1.0</v>
      </c>
      <c r="E26" s="55">
        <v>0.0</v>
      </c>
      <c r="G26" s="156"/>
      <c r="H26" s="154"/>
      <c r="I26" s="155"/>
      <c r="J26" s="157"/>
      <c r="K26" s="158"/>
      <c r="L26" s="158"/>
      <c r="M26" s="157"/>
      <c r="N26" s="157"/>
      <c r="O26" s="157"/>
    </row>
    <row r="27">
      <c r="A27" s="13" t="s">
        <v>82</v>
      </c>
      <c r="B27" s="14" t="s">
        <v>83</v>
      </c>
      <c r="C27" s="15">
        <v>202080.0</v>
      </c>
      <c r="D27" s="152">
        <v>0.0</v>
      </c>
      <c r="E27" s="55">
        <v>0.0</v>
      </c>
      <c r="G27" s="156"/>
      <c r="H27" s="154"/>
      <c r="I27" s="155"/>
      <c r="J27" s="157"/>
      <c r="K27" s="157"/>
      <c r="L27" s="158"/>
      <c r="M27" s="157"/>
      <c r="N27" s="157"/>
      <c r="O27" s="157"/>
    </row>
    <row r="28">
      <c r="A28" s="13" t="s">
        <v>84</v>
      </c>
      <c r="B28" s="14" t="s">
        <v>85</v>
      </c>
      <c r="C28" s="15">
        <v>0.0</v>
      </c>
      <c r="D28" s="152">
        <v>1.0</v>
      </c>
      <c r="E28" s="55">
        <v>1.4394458186569777E-6</v>
      </c>
      <c r="G28" s="156"/>
      <c r="H28" s="154"/>
      <c r="I28" s="155"/>
      <c r="J28" s="157"/>
      <c r="K28" s="157"/>
      <c r="L28" s="157"/>
      <c r="M28" s="158"/>
      <c r="N28" s="158"/>
      <c r="O28" s="157"/>
    </row>
    <row r="29">
      <c r="A29" s="13" t="s">
        <v>86</v>
      </c>
      <c r="B29" s="14" t="s">
        <v>87</v>
      </c>
      <c r="C29" s="15">
        <v>0.0</v>
      </c>
      <c r="D29" s="152">
        <v>1.0</v>
      </c>
      <c r="E29" s="55">
        <v>5.757783274627911E-7</v>
      </c>
      <c r="G29" s="156"/>
      <c r="H29" s="154"/>
      <c r="I29" s="155"/>
      <c r="J29" s="157"/>
      <c r="K29" s="157"/>
      <c r="L29" s="158"/>
      <c r="M29" s="157"/>
      <c r="N29" s="157"/>
      <c r="O29" s="159"/>
    </row>
    <row r="30">
      <c r="A30" s="13" t="s">
        <v>88</v>
      </c>
      <c r="B30" s="14" t="s">
        <v>89</v>
      </c>
      <c r="C30" s="15">
        <v>6435.0</v>
      </c>
      <c r="D30" s="152">
        <v>0.0</v>
      </c>
      <c r="E30" s="55">
        <v>6.501113095382375E-4</v>
      </c>
      <c r="G30" s="19"/>
      <c r="H30" s="154"/>
      <c r="I30" s="155"/>
      <c r="J30" s="157"/>
      <c r="K30" s="157"/>
      <c r="L30" s="158"/>
      <c r="M30" s="157"/>
      <c r="N30" s="157"/>
      <c r="O30" s="159"/>
    </row>
    <row r="31">
      <c r="A31" s="13" t="s">
        <v>90</v>
      </c>
      <c r="B31" s="14" t="s">
        <v>91</v>
      </c>
      <c r="C31" s="15">
        <v>14500.0</v>
      </c>
      <c r="D31" s="152">
        <v>0.0</v>
      </c>
      <c r="E31" s="55">
        <v>0.5808737353495058</v>
      </c>
      <c r="G31" s="156"/>
      <c r="H31" s="154"/>
      <c r="I31" s="155"/>
      <c r="J31" s="157"/>
      <c r="K31" s="157"/>
      <c r="L31" s="158"/>
      <c r="M31" s="157"/>
      <c r="N31" s="157"/>
      <c r="O31" s="157"/>
    </row>
    <row r="32">
      <c r="A32" s="13" t="s">
        <v>92</v>
      </c>
      <c r="B32" s="14" t="s">
        <v>93</v>
      </c>
      <c r="C32" s="15">
        <v>3208.0</v>
      </c>
      <c r="D32" s="152">
        <v>1.0</v>
      </c>
      <c r="E32" s="55">
        <v>0.0</v>
      </c>
      <c r="G32" s="156"/>
      <c r="H32" s="154"/>
      <c r="I32" s="155"/>
      <c r="J32" s="157"/>
      <c r="K32" s="157"/>
      <c r="L32" s="158"/>
      <c r="M32" s="157"/>
      <c r="N32" s="157"/>
      <c r="O32" s="159"/>
    </row>
    <row r="33">
      <c r="A33" s="13" t="s">
        <v>94</v>
      </c>
      <c r="B33" s="14" t="s">
        <v>95</v>
      </c>
      <c r="C33" s="15">
        <v>169.0</v>
      </c>
      <c r="D33" s="152">
        <v>1.0</v>
      </c>
      <c r="E33" s="55">
        <v>0.0</v>
      </c>
      <c r="G33" s="156"/>
      <c r="H33" s="154"/>
      <c r="I33" s="155"/>
      <c r="J33" s="159"/>
      <c r="K33" s="159"/>
      <c r="L33" s="157"/>
      <c r="M33" s="157"/>
      <c r="N33" s="159"/>
      <c r="O33" s="157"/>
    </row>
    <row r="34">
      <c r="A34" s="13" t="s">
        <v>96</v>
      </c>
      <c r="B34" s="20" t="s">
        <v>97</v>
      </c>
      <c r="C34" s="15">
        <v>37.0</v>
      </c>
      <c r="D34" s="152">
        <v>1.0</v>
      </c>
      <c r="E34" s="55">
        <v>0.0</v>
      </c>
      <c r="G34" s="156"/>
      <c r="H34" s="154"/>
      <c r="I34" s="160"/>
      <c r="J34" s="157"/>
      <c r="K34" s="158"/>
      <c r="L34" s="158"/>
      <c r="M34" s="157"/>
      <c r="N34" s="157"/>
      <c r="O34" s="157"/>
    </row>
    <row r="35">
      <c r="A35" s="13" t="s">
        <v>98</v>
      </c>
      <c r="B35" s="14" t="s">
        <v>99</v>
      </c>
      <c r="C35" s="15">
        <v>1290.0</v>
      </c>
      <c r="D35" s="152">
        <v>1.0</v>
      </c>
      <c r="E35" s="55">
        <v>0.0</v>
      </c>
      <c r="G35" s="156"/>
      <c r="H35" s="154"/>
      <c r="I35" s="155"/>
      <c r="J35" s="159"/>
      <c r="K35" s="159"/>
      <c r="L35" s="157"/>
      <c r="M35" s="158"/>
      <c r="N35" s="159"/>
      <c r="O35" s="157"/>
    </row>
    <row r="36">
      <c r="A36" s="13" t="s">
        <v>100</v>
      </c>
      <c r="B36" s="19" t="s">
        <v>101</v>
      </c>
      <c r="C36" s="15">
        <v>515.0</v>
      </c>
      <c r="D36" s="152">
        <v>1.0</v>
      </c>
      <c r="E36" s="55">
        <v>0.0</v>
      </c>
      <c r="G36" s="156"/>
      <c r="H36" s="154"/>
      <c r="I36" s="155"/>
      <c r="J36" s="159"/>
      <c r="K36" s="159"/>
      <c r="L36" s="157"/>
      <c r="M36" s="157"/>
      <c r="N36" s="159"/>
      <c r="O36" s="157"/>
    </row>
    <row r="37">
      <c r="A37" s="13" t="s">
        <v>102</v>
      </c>
      <c r="B37" s="14" t="s">
        <v>103</v>
      </c>
      <c r="C37" s="15">
        <v>3735.0</v>
      </c>
      <c r="D37" s="152">
        <v>1.0</v>
      </c>
      <c r="E37" s="55">
        <v>0.0</v>
      </c>
      <c r="G37" s="19"/>
      <c r="H37" s="154"/>
      <c r="I37" s="155"/>
      <c r="J37" s="157"/>
      <c r="K37" s="157"/>
      <c r="L37" s="158"/>
      <c r="M37" s="157"/>
      <c r="N37" s="157"/>
      <c r="O37" s="157"/>
    </row>
    <row r="38">
      <c r="A38" s="13" t="s">
        <v>104</v>
      </c>
      <c r="B38" s="14" t="s">
        <v>105</v>
      </c>
      <c r="C38" s="15">
        <v>314.0</v>
      </c>
      <c r="D38" s="152">
        <v>1.0</v>
      </c>
      <c r="E38" s="55">
        <v>0.0</v>
      </c>
      <c r="G38" s="156"/>
      <c r="H38" s="154"/>
      <c r="I38" s="155"/>
      <c r="J38" s="157"/>
      <c r="K38" s="157"/>
      <c r="L38" s="158"/>
      <c r="M38" s="157"/>
      <c r="N38" s="157"/>
      <c r="O38" s="157"/>
    </row>
    <row r="39">
      <c r="A39" s="13" t="s">
        <v>106</v>
      </c>
      <c r="B39" s="14" t="s">
        <v>107</v>
      </c>
      <c r="C39" s="15">
        <v>1288.0</v>
      </c>
      <c r="D39" s="152">
        <v>1.0</v>
      </c>
      <c r="E39" s="55">
        <v>0.0</v>
      </c>
      <c r="G39" s="156"/>
      <c r="H39" s="154"/>
      <c r="I39" s="155"/>
      <c r="J39" s="157"/>
      <c r="K39" s="157"/>
      <c r="L39" s="158"/>
      <c r="M39" s="157"/>
      <c r="N39" s="157"/>
      <c r="O39" s="159"/>
    </row>
    <row r="40">
      <c r="A40" s="13" t="s">
        <v>108</v>
      </c>
      <c r="B40" s="14" t="s">
        <v>109</v>
      </c>
      <c r="C40" s="15">
        <v>2237.0</v>
      </c>
      <c r="D40" s="152">
        <v>1.0</v>
      </c>
      <c r="E40" s="55">
        <v>1.29550123679128E-6</v>
      </c>
      <c r="G40" s="156"/>
      <c r="H40" s="154"/>
      <c r="I40" s="155"/>
      <c r="J40" s="157"/>
      <c r="K40" s="157"/>
      <c r="L40" s="158"/>
      <c r="M40" s="157"/>
      <c r="N40" s="157"/>
      <c r="O40" s="159"/>
    </row>
    <row r="41">
      <c r="A41" s="13" t="s">
        <v>110</v>
      </c>
      <c r="B41" s="14" t="s">
        <v>111</v>
      </c>
      <c r="C41" s="15">
        <v>2450.0</v>
      </c>
      <c r="D41" s="152">
        <v>1.0</v>
      </c>
      <c r="E41" s="55">
        <v>0.0</v>
      </c>
      <c r="G41" s="156"/>
      <c r="H41" s="154"/>
      <c r="I41" s="155"/>
      <c r="J41" s="157"/>
      <c r="K41" s="158"/>
      <c r="L41" s="158"/>
      <c r="M41" s="157"/>
      <c r="N41" s="157"/>
      <c r="O41" s="157"/>
    </row>
    <row r="42">
      <c r="A42" s="13" t="s">
        <v>112</v>
      </c>
      <c r="B42" s="14" t="s">
        <v>113</v>
      </c>
      <c r="C42" s="15">
        <v>307.0</v>
      </c>
      <c r="D42" s="152">
        <v>1.0</v>
      </c>
      <c r="E42" s="55">
        <v>0.0</v>
      </c>
      <c r="G42" s="156"/>
      <c r="H42" s="154"/>
      <c r="I42" s="155"/>
      <c r="J42" s="157"/>
      <c r="K42" s="158"/>
      <c r="L42" s="158"/>
      <c r="M42" s="157"/>
      <c r="N42" s="157"/>
      <c r="O42" s="157"/>
    </row>
    <row r="43">
      <c r="A43" s="13" t="s">
        <v>114</v>
      </c>
      <c r="B43" s="14" t="s">
        <v>115</v>
      </c>
      <c r="C43" s="21">
        <v>2234.0</v>
      </c>
      <c r="D43" s="152">
        <v>1.0</v>
      </c>
      <c r="E43" s="55">
        <v>0.0</v>
      </c>
      <c r="G43" s="156"/>
      <c r="H43" s="154"/>
      <c r="I43" s="160"/>
      <c r="J43" s="157"/>
      <c r="K43" s="158"/>
      <c r="L43" s="158"/>
      <c r="M43" s="157"/>
      <c r="N43" s="157"/>
      <c r="O43" s="157"/>
    </row>
    <row r="44">
      <c r="A44" s="13" t="s">
        <v>116</v>
      </c>
      <c r="B44" s="14" t="s">
        <v>117</v>
      </c>
      <c r="C44" s="15">
        <v>0.0</v>
      </c>
      <c r="D44" s="152">
        <v>1.0</v>
      </c>
      <c r="E44" s="55">
        <v>0.0</v>
      </c>
      <c r="G44" s="14"/>
      <c r="H44" s="154"/>
      <c r="I44" s="155"/>
      <c r="J44" s="157"/>
      <c r="K44" s="158"/>
      <c r="L44" s="158"/>
      <c r="M44" s="157"/>
      <c r="N44" s="157"/>
      <c r="O44" s="157"/>
    </row>
    <row r="45">
      <c r="A45" s="13" t="s">
        <v>118</v>
      </c>
      <c r="B45" s="14" t="s">
        <v>119</v>
      </c>
      <c r="C45" s="15">
        <v>0.0</v>
      </c>
      <c r="D45" s="152">
        <v>1.0</v>
      </c>
      <c r="E45" s="55">
        <v>0.0</v>
      </c>
      <c r="G45" s="156"/>
      <c r="H45" s="12"/>
      <c r="I45" s="24"/>
      <c r="J45" s="157"/>
      <c r="K45" s="157"/>
      <c r="L45" s="159"/>
      <c r="M45" s="159"/>
      <c r="N45" s="159"/>
      <c r="O45" s="159"/>
    </row>
    <row r="46">
      <c r="A46" s="13" t="s">
        <v>120</v>
      </c>
      <c r="B46" s="19" t="s">
        <v>121</v>
      </c>
      <c r="C46" s="161"/>
      <c r="D46" s="152">
        <v>0.0</v>
      </c>
      <c r="E46" s="55">
        <v>0.0</v>
      </c>
      <c r="G46" s="156"/>
      <c r="H46" s="154"/>
      <c r="I46" s="155"/>
      <c r="J46" s="159"/>
      <c r="K46" s="159"/>
      <c r="L46" s="157"/>
      <c r="M46" s="157"/>
      <c r="N46" s="159"/>
      <c r="O46" s="157"/>
    </row>
    <row r="47">
      <c r="A47" s="13" t="s">
        <v>122</v>
      </c>
      <c r="B47" s="14" t="s">
        <v>123</v>
      </c>
      <c r="C47" s="15">
        <v>1129.0</v>
      </c>
      <c r="D47" s="152">
        <v>1.0</v>
      </c>
      <c r="E47" s="55">
        <v>1.4394458186569777E-5</v>
      </c>
      <c r="G47" s="156"/>
      <c r="H47" s="154"/>
      <c r="I47" s="155"/>
      <c r="J47" s="157"/>
      <c r="K47" s="157"/>
      <c r="L47" s="158"/>
      <c r="M47" s="157"/>
      <c r="N47" s="157"/>
      <c r="O47" s="159"/>
    </row>
    <row r="48">
      <c r="A48" s="13" t="s">
        <v>124</v>
      </c>
      <c r="B48" s="14" t="s">
        <v>125</v>
      </c>
      <c r="C48" s="15">
        <v>885.0</v>
      </c>
      <c r="D48" s="152">
        <v>1.0</v>
      </c>
      <c r="E48" s="55">
        <v>0.0</v>
      </c>
      <c r="G48" s="156"/>
      <c r="H48" s="154"/>
      <c r="I48" s="155"/>
      <c r="J48" s="157"/>
      <c r="K48" s="157"/>
      <c r="L48" s="158"/>
      <c r="M48" s="157"/>
      <c r="N48" s="157"/>
      <c r="O48" s="159"/>
    </row>
    <row r="49">
      <c r="A49" s="13" t="s">
        <v>126</v>
      </c>
      <c r="B49" s="19" t="s">
        <v>127</v>
      </c>
      <c r="C49" s="15">
        <v>80.0</v>
      </c>
      <c r="D49" s="152">
        <v>1.0</v>
      </c>
      <c r="E49" s="55">
        <v>0.0</v>
      </c>
      <c r="G49" s="156"/>
      <c r="H49" s="154"/>
      <c r="I49" s="160"/>
      <c r="J49" s="157"/>
      <c r="K49" s="158"/>
      <c r="L49" s="158"/>
      <c r="M49" s="157"/>
      <c r="N49" s="157"/>
      <c r="O49" s="157"/>
    </row>
    <row r="50">
      <c r="A50" s="13" t="s">
        <v>128</v>
      </c>
      <c r="B50" s="14" t="s">
        <v>129</v>
      </c>
      <c r="C50" s="15">
        <v>310.0</v>
      </c>
      <c r="D50" s="152">
        <v>0.0</v>
      </c>
      <c r="E50" s="55">
        <v>0.0</v>
      </c>
      <c r="G50" s="156"/>
      <c r="H50" s="154"/>
      <c r="I50" s="160"/>
      <c r="J50" s="157"/>
      <c r="K50" s="158"/>
      <c r="L50" s="158"/>
      <c r="M50" s="157"/>
      <c r="N50" s="157"/>
      <c r="O50" s="157"/>
    </row>
    <row r="51">
      <c r="A51" s="13" t="s">
        <v>130</v>
      </c>
      <c r="B51" s="14" t="s">
        <v>131</v>
      </c>
      <c r="C51" s="15">
        <v>539.0</v>
      </c>
      <c r="D51" s="152">
        <v>1.0</v>
      </c>
      <c r="E51" s="55">
        <v>0.0</v>
      </c>
      <c r="G51" s="156"/>
      <c r="H51" s="154"/>
      <c r="I51" s="155"/>
      <c r="J51" s="159"/>
      <c r="K51" s="159"/>
      <c r="L51" s="157"/>
      <c r="M51" s="158"/>
      <c r="N51" s="159"/>
      <c r="O51" s="157"/>
    </row>
    <row r="52">
      <c r="A52" s="13" t="s">
        <v>132</v>
      </c>
      <c r="B52" s="14" t="s">
        <v>133</v>
      </c>
      <c r="C52" s="15">
        <v>400.0</v>
      </c>
      <c r="D52" s="152">
        <v>1.0</v>
      </c>
      <c r="E52" s="55">
        <v>0.0</v>
      </c>
      <c r="G52" s="156"/>
      <c r="H52" s="154"/>
      <c r="I52" s="155"/>
      <c r="J52" s="159"/>
      <c r="K52" s="159"/>
      <c r="L52" s="157"/>
      <c r="M52" s="158"/>
      <c r="N52" s="159"/>
      <c r="O52" s="157"/>
    </row>
    <row r="53">
      <c r="A53" s="13" t="s">
        <v>134</v>
      </c>
      <c r="B53" s="14" t="s">
        <v>135</v>
      </c>
      <c r="C53" s="15">
        <v>320.0</v>
      </c>
      <c r="D53" s="152">
        <v>1.0</v>
      </c>
      <c r="E53" s="55">
        <v>0.0</v>
      </c>
      <c r="G53" s="156"/>
      <c r="H53" s="154"/>
      <c r="I53" s="155"/>
      <c r="J53" s="159"/>
      <c r="K53" s="159"/>
      <c r="L53" s="157"/>
      <c r="M53" s="158"/>
      <c r="N53" s="159"/>
      <c r="O53" s="157"/>
    </row>
    <row r="54">
      <c r="A54" s="13" t="s">
        <v>136</v>
      </c>
      <c r="B54" s="14" t="s">
        <v>137</v>
      </c>
      <c r="C54" s="15">
        <v>350.0</v>
      </c>
      <c r="D54" s="152">
        <v>1.0</v>
      </c>
      <c r="E54" s="55">
        <v>0.0</v>
      </c>
      <c r="G54" s="156"/>
      <c r="H54" s="154"/>
      <c r="I54" s="160"/>
      <c r="J54" s="157"/>
      <c r="K54" s="158"/>
      <c r="L54" s="158"/>
      <c r="M54" s="157"/>
      <c r="N54" s="157"/>
      <c r="O54" s="157"/>
    </row>
    <row r="55">
      <c r="A55" s="13" t="s">
        <v>138</v>
      </c>
      <c r="B55" s="14" t="s">
        <v>139</v>
      </c>
      <c r="C55" s="15">
        <v>459.0</v>
      </c>
      <c r="D55" s="152">
        <v>1.0</v>
      </c>
      <c r="E55" s="55">
        <v>0.0</v>
      </c>
      <c r="G55" s="156"/>
      <c r="H55" s="154"/>
      <c r="I55" s="155"/>
      <c r="J55" s="157"/>
      <c r="K55" s="157"/>
      <c r="L55" s="158"/>
      <c r="M55" s="157"/>
      <c r="N55" s="157"/>
      <c r="O55" s="157"/>
    </row>
    <row r="56">
      <c r="A56" s="13" t="s">
        <v>140</v>
      </c>
      <c r="B56" s="14" t="s">
        <v>141</v>
      </c>
      <c r="C56" s="15">
        <v>1771.0</v>
      </c>
      <c r="D56" s="152">
        <v>1.0</v>
      </c>
      <c r="E56" s="55">
        <v>0.0</v>
      </c>
      <c r="G56" s="20"/>
      <c r="H56" s="154"/>
      <c r="I56" s="155"/>
      <c r="J56" s="157"/>
      <c r="K56" s="157"/>
      <c r="L56" s="158"/>
      <c r="M56" s="157"/>
      <c r="N56" s="157"/>
      <c r="O56" s="157"/>
    </row>
    <row r="57">
      <c r="A57" s="13" t="s">
        <v>142</v>
      </c>
      <c r="B57" s="14" t="s">
        <v>143</v>
      </c>
      <c r="C57" s="21">
        <v>832.0</v>
      </c>
      <c r="D57" s="152">
        <v>1.0</v>
      </c>
      <c r="E57" s="55">
        <v>0.0</v>
      </c>
      <c r="G57" s="14"/>
      <c r="H57" s="154"/>
      <c r="I57" s="155"/>
      <c r="J57" s="157"/>
      <c r="K57" s="157"/>
      <c r="L57" s="158"/>
      <c r="M57" s="157"/>
      <c r="N57" s="157"/>
      <c r="O57" s="157"/>
    </row>
    <row r="58">
      <c r="A58" s="13" t="s">
        <v>144</v>
      </c>
      <c r="B58" s="14" t="s">
        <v>145</v>
      </c>
      <c r="C58" s="15">
        <v>7000.0</v>
      </c>
      <c r="D58" s="152">
        <v>1.0</v>
      </c>
      <c r="E58" s="55">
        <v>1.5258125677763965E-4</v>
      </c>
      <c r="G58" s="156"/>
      <c r="H58" s="154"/>
      <c r="I58" s="155"/>
      <c r="J58" s="159"/>
      <c r="K58" s="159"/>
      <c r="L58" s="157"/>
      <c r="M58" s="157"/>
      <c r="N58" s="159"/>
      <c r="O58" s="157"/>
    </row>
    <row r="59">
      <c r="A59" s="13" t="s">
        <v>146</v>
      </c>
      <c r="B59" s="14" t="s">
        <v>147</v>
      </c>
      <c r="C59" s="15">
        <v>54716.0</v>
      </c>
      <c r="D59" s="152">
        <v>1.0</v>
      </c>
      <c r="E59" s="55">
        <v>0.28553998815534737</v>
      </c>
      <c r="G59" s="156"/>
      <c r="H59" s="154"/>
      <c r="I59" s="160"/>
      <c r="J59" s="159"/>
      <c r="K59" s="159"/>
      <c r="L59" s="157"/>
      <c r="M59" s="157"/>
      <c r="N59" s="159"/>
      <c r="O59" s="159"/>
    </row>
    <row r="60">
      <c r="A60" s="13" t="s">
        <v>148</v>
      </c>
      <c r="B60" s="19" t="s">
        <v>149</v>
      </c>
      <c r="C60" s="21">
        <v>2440.0</v>
      </c>
      <c r="D60" s="152">
        <v>0.0</v>
      </c>
      <c r="E60" s="55">
        <v>0.0</v>
      </c>
      <c r="G60" s="156"/>
      <c r="H60" s="154"/>
      <c r="I60" s="160"/>
      <c r="J60" s="157"/>
      <c r="K60" s="158"/>
      <c r="L60" s="158"/>
      <c r="M60" s="157"/>
      <c r="N60" s="157"/>
      <c r="O60" s="157"/>
    </row>
    <row r="61">
      <c r="A61" s="13" t="s">
        <v>150</v>
      </c>
      <c r="B61" s="14" t="s">
        <v>151</v>
      </c>
      <c r="C61" s="15">
        <v>58.0</v>
      </c>
      <c r="D61" s="152">
        <v>0.0</v>
      </c>
      <c r="E61" s="55">
        <v>0.0</v>
      </c>
      <c r="G61" s="19"/>
      <c r="H61" s="154"/>
      <c r="I61" s="155"/>
      <c r="J61" s="157"/>
      <c r="K61" s="157"/>
      <c r="L61" s="158"/>
      <c r="M61" s="157"/>
      <c r="N61" s="157"/>
      <c r="O61" s="157"/>
    </row>
    <row r="62">
      <c r="A62" s="13" t="s">
        <v>152</v>
      </c>
      <c r="B62" s="14" t="s">
        <v>153</v>
      </c>
      <c r="C62" s="21">
        <v>273.0</v>
      </c>
      <c r="D62" s="152">
        <v>0.0</v>
      </c>
      <c r="E62" s="55">
        <v>0.0</v>
      </c>
      <c r="G62" s="156"/>
      <c r="H62" s="154"/>
      <c r="I62" s="155"/>
      <c r="J62" s="157"/>
      <c r="K62" s="158"/>
      <c r="L62" s="158"/>
      <c r="M62" s="157"/>
      <c r="N62" s="157"/>
      <c r="O62" s="157"/>
    </row>
    <row r="63">
      <c r="A63" s="13" t="s">
        <v>154</v>
      </c>
      <c r="B63" s="14" t="s">
        <v>155</v>
      </c>
      <c r="C63" s="15">
        <v>1022.0</v>
      </c>
      <c r="D63" s="152">
        <v>1.0</v>
      </c>
      <c r="E63" s="55">
        <v>0.0</v>
      </c>
      <c r="G63" s="156"/>
      <c r="H63" s="154"/>
      <c r="I63" s="162"/>
      <c r="J63" s="157"/>
      <c r="K63" s="158"/>
      <c r="L63" s="158"/>
      <c r="M63" s="157"/>
      <c r="N63" s="157"/>
      <c r="O63" s="157"/>
    </row>
    <row r="64">
      <c r="A64" s="13" t="s">
        <v>156</v>
      </c>
      <c r="B64" s="14" t="s">
        <v>157</v>
      </c>
      <c r="C64" s="15">
        <v>29751.0</v>
      </c>
      <c r="D64" s="152">
        <v>0.0</v>
      </c>
      <c r="E64" s="55">
        <v>0.009946570606919716</v>
      </c>
      <c r="G64" s="156"/>
      <c r="H64" s="154"/>
      <c r="I64" s="154"/>
      <c r="J64" s="159"/>
      <c r="K64" s="159"/>
      <c r="L64" s="157"/>
      <c r="M64" s="157"/>
      <c r="N64" s="159"/>
      <c r="O64" s="157"/>
    </row>
    <row r="65">
      <c r="A65" s="13" t="s">
        <v>158</v>
      </c>
      <c r="B65" s="14" t="s">
        <v>159</v>
      </c>
      <c r="C65" s="21">
        <v>26.0</v>
      </c>
      <c r="D65" s="152">
        <v>0.0</v>
      </c>
      <c r="E65" s="55">
        <v>0.0</v>
      </c>
      <c r="G65" s="156"/>
      <c r="H65" s="154"/>
      <c r="I65" s="154"/>
      <c r="J65" s="157"/>
      <c r="K65" s="157"/>
      <c r="L65" s="158"/>
      <c r="M65" s="157"/>
      <c r="N65" s="157"/>
      <c r="O65" s="157"/>
    </row>
    <row r="66">
      <c r="A66" s="13" t="s">
        <v>160</v>
      </c>
      <c r="B66" s="14" t="s">
        <v>161</v>
      </c>
      <c r="C66" s="21">
        <v>0.0</v>
      </c>
      <c r="D66" s="152">
        <v>0.0</v>
      </c>
      <c r="E66" s="55">
        <v>0.0</v>
      </c>
      <c r="G66" s="156"/>
      <c r="H66" s="154"/>
      <c r="I66" s="154"/>
      <c r="J66" s="157"/>
      <c r="K66" s="157"/>
      <c r="L66" s="158"/>
      <c r="M66" s="157"/>
      <c r="N66" s="157"/>
      <c r="O66" s="159"/>
    </row>
    <row r="67">
      <c r="A67" s="13" t="s">
        <v>162</v>
      </c>
      <c r="B67" s="14" t="s">
        <v>163</v>
      </c>
      <c r="C67" s="15">
        <v>536.0</v>
      </c>
      <c r="D67" s="152">
        <v>1.0</v>
      </c>
      <c r="E67" s="55">
        <v>1.1515566549255822E-5</v>
      </c>
      <c r="G67" s="156"/>
      <c r="H67" s="154"/>
      <c r="I67" s="162"/>
      <c r="J67" s="157"/>
      <c r="K67" s="158"/>
      <c r="L67" s="158"/>
      <c r="M67" s="157"/>
      <c r="N67" s="157"/>
      <c r="O67" s="157"/>
    </row>
    <row r="68">
      <c r="A68" s="13" t="s">
        <v>164</v>
      </c>
      <c r="B68" s="19" t="s">
        <v>165</v>
      </c>
      <c r="C68" s="15">
        <v>2495.0</v>
      </c>
      <c r="D68" s="152">
        <v>0.0</v>
      </c>
      <c r="E68" s="55">
        <v>0.0</v>
      </c>
      <c r="G68" s="156"/>
      <c r="H68" s="154"/>
      <c r="I68" s="154"/>
      <c r="J68" s="157"/>
      <c r="K68" s="157"/>
      <c r="L68" s="158"/>
      <c r="M68" s="157"/>
      <c r="N68" s="157"/>
      <c r="O68" s="157"/>
    </row>
    <row r="69">
      <c r="A69" s="13" t="s">
        <v>166</v>
      </c>
      <c r="B69" s="19" t="s">
        <v>167</v>
      </c>
      <c r="C69" s="15">
        <v>2413.0</v>
      </c>
      <c r="D69" s="152">
        <v>0.0</v>
      </c>
      <c r="E69" s="55">
        <v>0.0</v>
      </c>
      <c r="G69" s="156"/>
      <c r="H69" s="154"/>
      <c r="I69" s="154"/>
      <c r="J69" s="157"/>
      <c r="K69" s="157"/>
      <c r="L69" s="157"/>
      <c r="M69" s="157"/>
      <c r="N69" s="157"/>
      <c r="O69" s="157"/>
    </row>
    <row r="70">
      <c r="A70" s="13" t="s">
        <v>168</v>
      </c>
      <c r="B70" s="14" t="s">
        <v>169</v>
      </c>
      <c r="C70" s="15">
        <v>499.0</v>
      </c>
      <c r="D70" s="152">
        <v>1.0</v>
      </c>
      <c r="E70" s="55">
        <v>0.0</v>
      </c>
      <c r="G70" s="156"/>
      <c r="H70" s="154"/>
      <c r="I70" s="162"/>
      <c r="J70" s="157"/>
      <c r="K70" s="158"/>
      <c r="L70" s="158"/>
      <c r="M70" s="157"/>
      <c r="N70" s="157"/>
      <c r="O70" s="157"/>
    </row>
    <row r="71">
      <c r="A71" s="13" t="s">
        <v>170</v>
      </c>
      <c r="B71" s="14" t="s">
        <v>171</v>
      </c>
      <c r="C71" s="15">
        <v>0.0</v>
      </c>
      <c r="D71" s="152">
        <v>0.0</v>
      </c>
      <c r="E71" s="55">
        <v>0.0</v>
      </c>
      <c r="G71" s="156"/>
      <c r="H71" s="154"/>
      <c r="I71" s="162"/>
      <c r="J71" s="157"/>
      <c r="K71" s="158"/>
      <c r="L71" s="158"/>
      <c r="M71" s="157"/>
      <c r="N71" s="157"/>
      <c r="O71" s="157"/>
    </row>
    <row r="72">
      <c r="A72" s="13" t="s">
        <v>172</v>
      </c>
      <c r="B72" s="19" t="s">
        <v>173</v>
      </c>
      <c r="C72" s="15">
        <v>0.0</v>
      </c>
      <c r="D72" s="152">
        <v>1.0</v>
      </c>
      <c r="E72" s="55">
        <v>0.0</v>
      </c>
      <c r="G72" s="156"/>
      <c r="H72" s="154"/>
      <c r="I72" s="162"/>
      <c r="J72" s="157"/>
      <c r="K72" s="158"/>
      <c r="L72" s="158"/>
      <c r="M72" s="157"/>
      <c r="N72" s="157"/>
      <c r="O72" s="157"/>
    </row>
    <row r="73">
      <c r="A73" s="13" t="s">
        <v>174</v>
      </c>
      <c r="B73" s="14" t="s">
        <v>175</v>
      </c>
      <c r="C73" s="15">
        <v>225.0</v>
      </c>
      <c r="D73" s="152">
        <v>0.0</v>
      </c>
      <c r="E73" s="55">
        <v>0.0</v>
      </c>
      <c r="G73" s="156"/>
      <c r="H73" s="154"/>
      <c r="I73" s="154"/>
      <c r="J73" s="157"/>
      <c r="K73" s="157"/>
      <c r="L73" s="158"/>
      <c r="M73" s="157"/>
      <c r="N73" s="157"/>
      <c r="O73" s="157"/>
    </row>
    <row r="74">
      <c r="A74" s="13" t="s">
        <v>176</v>
      </c>
      <c r="B74" s="14" t="s">
        <v>177</v>
      </c>
      <c r="C74" s="15">
        <v>0.0</v>
      </c>
      <c r="D74" s="152">
        <v>1.0</v>
      </c>
      <c r="E74" s="55">
        <v>0.0</v>
      </c>
      <c r="G74" s="156"/>
      <c r="H74" s="154"/>
      <c r="I74" s="154"/>
      <c r="J74" s="157"/>
      <c r="K74" s="157"/>
      <c r="L74" s="158"/>
      <c r="M74" s="157"/>
      <c r="N74" s="157"/>
      <c r="O74" s="157"/>
    </row>
    <row r="75">
      <c r="A75" s="13" t="s">
        <v>178</v>
      </c>
      <c r="B75" s="14" t="s">
        <v>179</v>
      </c>
      <c r="C75" s="15">
        <v>579.0</v>
      </c>
      <c r="D75" s="152">
        <v>1.0</v>
      </c>
      <c r="E75" s="55">
        <v>0.0</v>
      </c>
      <c r="G75" s="156"/>
      <c r="H75" s="154"/>
      <c r="I75" s="154"/>
      <c r="J75" s="157"/>
      <c r="K75" s="158"/>
      <c r="L75" s="158"/>
      <c r="M75" s="157"/>
      <c r="N75" s="157"/>
      <c r="O75" s="157"/>
    </row>
    <row r="76">
      <c r="A76" s="13" t="s">
        <v>180</v>
      </c>
      <c r="B76" s="14" t="s">
        <v>181</v>
      </c>
      <c r="C76" s="15">
        <v>1770.0</v>
      </c>
      <c r="D76" s="152">
        <v>0.0</v>
      </c>
      <c r="E76" s="55">
        <v>0.0</v>
      </c>
      <c r="G76" s="156"/>
      <c r="H76" s="154"/>
      <c r="I76" s="162"/>
      <c r="J76" s="157"/>
      <c r="K76" s="158"/>
      <c r="L76" s="158"/>
      <c r="M76" s="157"/>
      <c r="N76" s="157"/>
      <c r="O76" s="157"/>
    </row>
    <row r="77">
      <c r="A77" s="13" t="s">
        <v>182</v>
      </c>
      <c r="B77" s="14" t="s">
        <v>183</v>
      </c>
      <c r="C77" s="15">
        <v>4828.0</v>
      </c>
      <c r="D77" s="152">
        <v>1.0</v>
      </c>
      <c r="E77" s="55">
        <v>2.5520194019216917E-4</v>
      </c>
      <c r="G77" s="156"/>
      <c r="H77" s="154"/>
      <c r="I77" s="154"/>
      <c r="J77" s="157"/>
      <c r="K77" s="157"/>
      <c r="L77" s="158"/>
      <c r="M77" s="157"/>
      <c r="N77" s="157"/>
      <c r="O77" s="159"/>
    </row>
    <row r="78">
      <c r="A78" s="13" t="s">
        <v>184</v>
      </c>
      <c r="B78" s="14" t="s">
        <v>185</v>
      </c>
      <c r="C78" s="15">
        <v>0.0</v>
      </c>
      <c r="D78" s="152">
        <v>1.0</v>
      </c>
      <c r="E78" s="55">
        <v>0.0</v>
      </c>
      <c r="G78" s="156"/>
      <c r="H78" s="154"/>
      <c r="I78" s="162"/>
      <c r="J78" s="159"/>
      <c r="K78" s="159"/>
      <c r="L78" s="158"/>
      <c r="M78" s="157"/>
      <c r="N78" s="159"/>
      <c r="O78" s="157"/>
    </row>
    <row r="79">
      <c r="A79" s="13" t="s">
        <v>186</v>
      </c>
      <c r="B79" s="14" t="s">
        <v>187</v>
      </c>
      <c r="C79" s="15">
        <v>4675.0</v>
      </c>
      <c r="D79" s="152">
        <v>1.0</v>
      </c>
      <c r="E79" s="55">
        <v>0.005415483058951282</v>
      </c>
      <c r="G79" s="156"/>
      <c r="H79" s="154"/>
      <c r="I79" s="162"/>
      <c r="J79" s="159"/>
      <c r="K79" s="159"/>
      <c r="L79" s="158"/>
      <c r="M79" s="157"/>
      <c r="N79" s="159"/>
      <c r="O79" s="157"/>
    </row>
    <row r="80">
      <c r="A80" s="13" t="s">
        <v>188</v>
      </c>
      <c r="B80" s="14" t="s">
        <v>189</v>
      </c>
      <c r="C80" s="15">
        <v>0.0</v>
      </c>
      <c r="D80" s="152">
        <v>1.0</v>
      </c>
      <c r="E80" s="55">
        <v>0.0</v>
      </c>
      <c r="G80" s="156"/>
      <c r="H80" s="154"/>
      <c r="I80" s="162"/>
      <c r="J80" s="157"/>
      <c r="K80" s="158"/>
      <c r="L80" s="158"/>
      <c r="M80" s="157"/>
      <c r="N80" s="157"/>
      <c r="O80" s="157"/>
    </row>
    <row r="81">
      <c r="A81" s="13" t="s">
        <v>190</v>
      </c>
      <c r="B81" s="14" t="s">
        <v>191</v>
      </c>
      <c r="C81" s="15">
        <v>754.0</v>
      </c>
      <c r="D81" s="152">
        <v>1.0</v>
      </c>
      <c r="E81" s="55">
        <v>0.0</v>
      </c>
      <c r="G81" s="156"/>
      <c r="H81" s="154"/>
      <c r="I81" s="162"/>
      <c r="J81" s="157"/>
      <c r="K81" s="158"/>
      <c r="L81" s="158"/>
      <c r="M81" s="157"/>
      <c r="N81" s="157"/>
      <c r="O81" s="157"/>
    </row>
    <row r="82">
      <c r="A82" s="13" t="s">
        <v>192</v>
      </c>
      <c r="B82" s="14" t="s">
        <v>193</v>
      </c>
      <c r="C82" s="15">
        <v>177.0</v>
      </c>
      <c r="D82" s="152">
        <v>1.0</v>
      </c>
      <c r="E82" s="55">
        <v>0.0</v>
      </c>
      <c r="G82" s="156"/>
      <c r="H82" s="154"/>
      <c r="I82" s="162"/>
      <c r="J82" s="157"/>
      <c r="K82" s="158"/>
      <c r="L82" s="158"/>
      <c r="M82" s="157"/>
      <c r="N82" s="157"/>
      <c r="O82" s="157"/>
    </row>
    <row r="83">
      <c r="A83" s="13" t="s">
        <v>194</v>
      </c>
      <c r="B83" s="14" t="s">
        <v>195</v>
      </c>
      <c r="C83" s="15">
        <v>9330.0</v>
      </c>
      <c r="D83" s="152">
        <v>1.0</v>
      </c>
      <c r="E83" s="55">
        <v>2.8788916373139553E-7</v>
      </c>
      <c r="G83" s="156"/>
      <c r="H83" s="12"/>
      <c r="I83" s="12"/>
      <c r="J83" s="157"/>
      <c r="K83" s="157"/>
      <c r="L83" s="159"/>
      <c r="M83" s="159"/>
      <c r="N83" s="159"/>
      <c r="O83" s="159"/>
    </row>
    <row r="84">
      <c r="A84" s="13" t="s">
        <v>196</v>
      </c>
      <c r="B84" s="19" t="s">
        <v>197</v>
      </c>
      <c r="C84" s="15">
        <v>0.0</v>
      </c>
      <c r="D84" s="152">
        <v>0.0</v>
      </c>
      <c r="E84" s="55">
        <v>0.0</v>
      </c>
      <c r="G84" s="156"/>
      <c r="H84" s="154"/>
      <c r="I84" s="162"/>
      <c r="J84" s="157"/>
      <c r="K84" s="158"/>
      <c r="L84" s="158"/>
      <c r="M84" s="157"/>
      <c r="N84" s="158"/>
      <c r="O84" s="157"/>
    </row>
    <row r="85">
      <c r="A85" s="13" t="s">
        <v>198</v>
      </c>
      <c r="B85" s="14" t="s">
        <v>199</v>
      </c>
      <c r="C85" s="15">
        <v>0.0</v>
      </c>
      <c r="D85" s="152">
        <v>0.0</v>
      </c>
      <c r="E85" s="55">
        <v>0.0</v>
      </c>
      <c r="G85" s="156"/>
      <c r="H85" s="154"/>
      <c r="I85" s="154"/>
      <c r="J85" s="159"/>
      <c r="K85" s="159"/>
      <c r="L85" s="163"/>
      <c r="M85" s="157"/>
      <c r="N85" s="159"/>
      <c r="O85" s="157"/>
    </row>
    <row r="86">
      <c r="A86" s="13" t="s">
        <v>200</v>
      </c>
      <c r="B86" s="14" t="s">
        <v>201</v>
      </c>
      <c r="C86" s="15">
        <v>2945.0</v>
      </c>
      <c r="D86" s="152">
        <v>0.0</v>
      </c>
      <c r="E86" s="55">
        <v>7.85361638659247E-6</v>
      </c>
      <c r="G86" s="156"/>
      <c r="H86" s="154"/>
      <c r="I86" s="154"/>
      <c r="J86" s="157"/>
      <c r="K86" s="158"/>
      <c r="L86" s="158"/>
      <c r="M86" s="157"/>
      <c r="N86" s="157"/>
      <c r="O86" s="157"/>
    </row>
    <row r="87">
      <c r="A87" s="13" t="s">
        <v>202</v>
      </c>
      <c r="B87" s="14" t="s">
        <v>203</v>
      </c>
      <c r="C87" s="15">
        <v>2470.0</v>
      </c>
      <c r="D87" s="152">
        <v>1.0</v>
      </c>
      <c r="E87" s="55">
        <v>0.0</v>
      </c>
      <c r="G87" s="156"/>
      <c r="H87" s="154"/>
      <c r="I87" s="154"/>
      <c r="J87" s="157"/>
      <c r="K87" s="157"/>
      <c r="L87" s="158"/>
      <c r="M87" s="157"/>
      <c r="N87" s="157"/>
      <c r="O87" s="157"/>
    </row>
    <row r="88">
      <c r="A88" s="13" t="s">
        <v>204</v>
      </c>
      <c r="B88" s="14" t="s">
        <v>205</v>
      </c>
      <c r="C88" s="15">
        <v>1572.0</v>
      </c>
      <c r="D88" s="152">
        <v>1.0</v>
      </c>
      <c r="E88" s="55">
        <v>0.0</v>
      </c>
      <c r="G88" s="156"/>
      <c r="H88" s="154"/>
      <c r="I88" s="154"/>
      <c r="J88" s="159"/>
      <c r="K88" s="159"/>
      <c r="L88" s="157"/>
      <c r="M88" s="157"/>
      <c r="N88" s="159"/>
      <c r="O88" s="157"/>
    </row>
    <row r="89">
      <c r="A89" s="13" t="s">
        <v>206</v>
      </c>
      <c r="B89" s="14" t="s">
        <v>207</v>
      </c>
      <c r="C89" s="15">
        <v>0.0</v>
      </c>
      <c r="D89" s="152">
        <v>1.0</v>
      </c>
      <c r="E89" s="55">
        <v>0.0</v>
      </c>
      <c r="G89" s="156"/>
      <c r="H89" s="154"/>
      <c r="I89" s="154"/>
      <c r="J89" s="157"/>
      <c r="K89" s="157"/>
      <c r="L89" s="158"/>
      <c r="M89" s="157"/>
      <c r="N89" s="157"/>
      <c r="O89" s="157"/>
    </row>
    <row r="90">
      <c r="A90" s="13" t="s">
        <v>208</v>
      </c>
      <c r="B90" s="14" t="s">
        <v>209</v>
      </c>
      <c r="C90" s="15">
        <v>15134.0</v>
      </c>
      <c r="D90" s="152">
        <v>0.0</v>
      </c>
      <c r="E90" s="55">
        <v>0.0</v>
      </c>
      <c r="G90" s="156"/>
      <c r="H90" s="154"/>
      <c r="I90" s="162"/>
      <c r="J90" s="157"/>
      <c r="K90" s="158"/>
      <c r="L90" s="158"/>
      <c r="M90" s="157"/>
      <c r="N90" s="157"/>
      <c r="O90" s="157"/>
    </row>
    <row r="91">
      <c r="A91" s="13" t="s">
        <v>210</v>
      </c>
      <c r="B91" s="14" t="s">
        <v>211</v>
      </c>
      <c r="C91" s="15">
        <v>910.0</v>
      </c>
      <c r="D91" s="152">
        <v>1.0</v>
      </c>
      <c r="E91" s="55">
        <v>0.0</v>
      </c>
      <c r="G91" s="156"/>
      <c r="H91" s="154"/>
      <c r="I91" s="154"/>
      <c r="J91" s="157"/>
      <c r="K91" s="157"/>
      <c r="L91" s="158"/>
      <c r="M91" s="157"/>
      <c r="N91" s="157"/>
      <c r="O91" s="157"/>
    </row>
    <row r="92">
      <c r="A92" s="13" t="s">
        <v>212</v>
      </c>
      <c r="B92" s="14" t="s">
        <v>213</v>
      </c>
      <c r="C92" s="15">
        <v>0.0</v>
      </c>
      <c r="D92" s="152">
        <v>1.0</v>
      </c>
      <c r="E92" s="55">
        <v>0.0</v>
      </c>
      <c r="G92" s="156"/>
      <c r="H92" s="154"/>
      <c r="I92" s="154"/>
      <c r="J92" s="159"/>
      <c r="K92" s="159"/>
      <c r="L92" s="157"/>
      <c r="M92" s="158"/>
      <c r="N92" s="159"/>
      <c r="O92" s="157"/>
    </row>
    <row r="93">
      <c r="A93" s="13" t="s">
        <v>214</v>
      </c>
      <c r="B93" s="14" t="s">
        <v>215</v>
      </c>
      <c r="C93" s="15">
        <v>853.0</v>
      </c>
      <c r="D93" s="152">
        <v>1.0</v>
      </c>
      <c r="E93" s="55">
        <v>0.0</v>
      </c>
      <c r="G93" s="156"/>
      <c r="H93" s="154"/>
      <c r="I93" s="162"/>
      <c r="J93" s="157"/>
      <c r="K93" s="158"/>
      <c r="L93" s="158"/>
      <c r="M93" s="157"/>
      <c r="N93" s="157"/>
      <c r="O93" s="157"/>
    </row>
    <row r="94">
      <c r="A94" s="13" t="s">
        <v>216</v>
      </c>
      <c r="B94" s="14" t="s">
        <v>217</v>
      </c>
      <c r="C94" s="15">
        <v>0.0</v>
      </c>
      <c r="D94" s="152">
        <v>0.0</v>
      </c>
      <c r="E94" s="55">
        <v>0.0</v>
      </c>
      <c r="G94" s="156"/>
      <c r="H94" s="154"/>
      <c r="I94" s="162"/>
      <c r="J94" s="159"/>
      <c r="K94" s="159"/>
      <c r="L94" s="158"/>
      <c r="M94" s="157"/>
      <c r="N94" s="159"/>
      <c r="O94" s="157"/>
    </row>
    <row r="95">
      <c r="A95" s="13" t="s">
        <v>218</v>
      </c>
      <c r="B95" s="14" t="s">
        <v>219</v>
      </c>
      <c r="C95" s="21">
        <v>83281.0</v>
      </c>
      <c r="D95" s="152">
        <v>0.0</v>
      </c>
      <c r="E95" s="55">
        <v>3.364848545692551E-6</v>
      </c>
      <c r="G95" s="156"/>
      <c r="H95" s="154"/>
      <c r="I95" s="154"/>
      <c r="J95" s="157"/>
      <c r="K95" s="157"/>
      <c r="L95" s="157"/>
      <c r="M95" s="157"/>
      <c r="N95" s="157"/>
      <c r="O95" s="157"/>
    </row>
    <row r="96">
      <c r="A96" s="13" t="s">
        <v>220</v>
      </c>
      <c r="B96" s="14" t="s">
        <v>221</v>
      </c>
      <c r="C96" s="15">
        <v>2092.0</v>
      </c>
      <c r="D96" s="152">
        <v>1.0</v>
      </c>
      <c r="E96" s="55">
        <v>0.0</v>
      </c>
      <c r="G96" s="156"/>
      <c r="H96" s="12"/>
      <c r="I96" s="12"/>
      <c r="J96" s="157"/>
      <c r="K96" s="157"/>
      <c r="L96" s="159"/>
      <c r="M96" s="159"/>
      <c r="N96" s="159"/>
      <c r="O96" s="159"/>
    </row>
    <row r="97">
      <c r="A97" s="13" t="s">
        <v>222</v>
      </c>
      <c r="B97" s="14" t="s">
        <v>223</v>
      </c>
      <c r="C97" s="15">
        <v>1046.0</v>
      </c>
      <c r="D97" s="152">
        <v>0.0</v>
      </c>
      <c r="E97" s="55">
        <v>0.0</v>
      </c>
      <c r="G97" s="156"/>
      <c r="H97" s="154"/>
      <c r="I97" s="154"/>
      <c r="J97" s="159"/>
      <c r="K97" s="159"/>
      <c r="L97" s="157"/>
      <c r="M97" s="157"/>
      <c r="N97" s="159"/>
      <c r="O97" s="157"/>
    </row>
    <row r="98">
      <c r="A98" s="13" t="s">
        <v>224</v>
      </c>
      <c r="B98" s="14" t="s">
        <v>225</v>
      </c>
      <c r="C98" s="15">
        <v>2490.0</v>
      </c>
      <c r="D98" s="152">
        <v>1.0</v>
      </c>
      <c r="E98" s="55">
        <v>0.0</v>
      </c>
      <c r="G98" s="156"/>
      <c r="H98" s="154"/>
      <c r="I98" s="154"/>
      <c r="J98" s="157"/>
      <c r="K98" s="157"/>
      <c r="L98" s="158"/>
      <c r="M98" s="157"/>
      <c r="N98" s="157"/>
      <c r="O98" s="157"/>
    </row>
    <row r="99">
      <c r="A99" s="13" t="s">
        <v>226</v>
      </c>
      <c r="B99" s="14" t="s">
        <v>227</v>
      </c>
      <c r="C99" s="15">
        <v>5152.0</v>
      </c>
      <c r="D99" s="152">
        <v>1.0</v>
      </c>
      <c r="E99" s="55">
        <v>1.237923404045001E-4</v>
      </c>
      <c r="G99" s="156"/>
      <c r="H99" s="154"/>
      <c r="I99" s="154"/>
      <c r="J99" s="159"/>
      <c r="K99" s="159"/>
      <c r="L99" s="157"/>
      <c r="M99" s="157"/>
      <c r="N99" s="159"/>
      <c r="O99" s="157"/>
    </row>
    <row r="100">
      <c r="A100" s="13" t="s">
        <v>228</v>
      </c>
      <c r="B100" s="14" t="s">
        <v>229</v>
      </c>
      <c r="C100" s="15">
        <v>0.0</v>
      </c>
      <c r="D100" s="152">
        <v>1.0</v>
      </c>
      <c r="E100" s="55">
        <v>0.0</v>
      </c>
      <c r="G100" s="156"/>
      <c r="H100" s="154"/>
      <c r="I100" s="154"/>
      <c r="J100" s="157"/>
      <c r="K100" s="158"/>
      <c r="L100" s="158"/>
      <c r="M100" s="157"/>
      <c r="N100" s="157"/>
      <c r="O100" s="157"/>
    </row>
    <row r="101">
      <c r="A101" s="13" t="s">
        <v>230</v>
      </c>
      <c r="B101" s="14" t="s">
        <v>231</v>
      </c>
      <c r="C101" s="15">
        <v>2414.0</v>
      </c>
      <c r="D101" s="152">
        <v>1.0</v>
      </c>
      <c r="E101" s="55">
        <v>0.0</v>
      </c>
      <c r="G101" s="156"/>
      <c r="H101" s="154"/>
      <c r="I101" s="154"/>
      <c r="J101" s="157"/>
      <c r="K101" s="158"/>
      <c r="L101" s="158"/>
      <c r="M101" s="157"/>
      <c r="N101" s="157"/>
      <c r="O101" s="157"/>
    </row>
    <row r="102">
      <c r="A102" s="13" t="s">
        <v>232</v>
      </c>
      <c r="B102" s="14" t="s">
        <v>233</v>
      </c>
      <c r="C102" s="15">
        <v>36289.0</v>
      </c>
      <c r="D102" s="152">
        <v>1.0</v>
      </c>
      <c r="E102" s="55">
        <v>0.043182258701310705</v>
      </c>
      <c r="G102" s="156"/>
      <c r="H102" s="154"/>
      <c r="I102" s="154"/>
      <c r="J102" s="157"/>
      <c r="K102" s="158"/>
      <c r="L102" s="158"/>
      <c r="M102" s="157"/>
      <c r="N102" s="157"/>
      <c r="O102" s="157"/>
    </row>
    <row r="103">
      <c r="A103" s="13" t="s">
        <v>234</v>
      </c>
      <c r="B103" s="14" t="s">
        <v>235</v>
      </c>
      <c r="C103" s="15">
        <v>563.0</v>
      </c>
      <c r="D103" s="152">
        <v>1.0</v>
      </c>
      <c r="E103" s="55">
        <v>0.0</v>
      </c>
      <c r="G103" s="156"/>
      <c r="H103" s="154"/>
      <c r="I103" s="162"/>
      <c r="J103" s="157"/>
      <c r="K103" s="158"/>
      <c r="L103" s="158"/>
      <c r="M103" s="157"/>
      <c r="N103" s="157"/>
      <c r="O103" s="157"/>
    </row>
    <row r="104">
      <c r="A104" s="13" t="s">
        <v>236</v>
      </c>
      <c r="B104" s="19" t="s">
        <v>237</v>
      </c>
      <c r="C104" s="21">
        <v>37653.0</v>
      </c>
      <c r="D104" s="152">
        <v>0.0</v>
      </c>
      <c r="E104" s="55">
        <v>3.043852128132045E-4</v>
      </c>
      <c r="G104" s="156"/>
      <c r="H104" s="154"/>
      <c r="I104" s="154"/>
      <c r="J104" s="159"/>
      <c r="K104" s="159"/>
      <c r="L104" s="157"/>
      <c r="M104" s="157"/>
      <c r="N104" s="159"/>
      <c r="O104" s="157"/>
    </row>
    <row r="105">
      <c r="A105" s="13" t="s">
        <v>238</v>
      </c>
      <c r="B105" s="14" t="s">
        <v>239</v>
      </c>
      <c r="C105" s="15">
        <v>0.0</v>
      </c>
      <c r="D105" s="152">
        <v>1.0</v>
      </c>
      <c r="E105" s="55">
        <v>0.0</v>
      </c>
      <c r="G105" s="156"/>
      <c r="H105" s="154"/>
      <c r="I105" s="154"/>
      <c r="J105" s="157"/>
      <c r="K105" s="158"/>
      <c r="L105" s="158"/>
      <c r="M105" s="157"/>
      <c r="N105" s="157"/>
      <c r="O105" s="157"/>
    </row>
    <row r="106">
      <c r="A106" s="13" t="s">
        <v>240</v>
      </c>
      <c r="B106" s="14" t="s">
        <v>241</v>
      </c>
      <c r="C106" s="15">
        <v>2640.0</v>
      </c>
      <c r="D106" s="152">
        <v>1.0</v>
      </c>
      <c r="E106" s="55">
        <v>0.0</v>
      </c>
      <c r="G106" s="156"/>
      <c r="H106" s="154"/>
      <c r="I106" s="154"/>
      <c r="J106" s="157"/>
      <c r="K106" s="157"/>
      <c r="L106" s="158"/>
      <c r="M106" s="157"/>
      <c r="N106" s="157"/>
      <c r="O106" s="157"/>
    </row>
    <row r="107">
      <c r="A107" s="13" t="s">
        <v>242</v>
      </c>
      <c r="B107" s="14" t="s">
        <v>243</v>
      </c>
      <c r="C107" s="15">
        <v>531.0</v>
      </c>
      <c r="D107" s="152">
        <v>1.0</v>
      </c>
      <c r="E107" s="55">
        <v>0.0</v>
      </c>
      <c r="G107" s="156"/>
      <c r="H107" s="154"/>
      <c r="I107" s="154"/>
      <c r="J107" s="157"/>
      <c r="K107" s="157"/>
      <c r="L107" s="158"/>
      <c r="M107" s="157"/>
      <c r="N107" s="157"/>
      <c r="O107" s="159"/>
    </row>
    <row r="108">
      <c r="A108" s="13" t="s">
        <v>244</v>
      </c>
      <c r="B108" s="14" t="s">
        <v>245</v>
      </c>
      <c r="C108" s="15">
        <v>0.0</v>
      </c>
      <c r="D108" s="152">
        <v>0.0</v>
      </c>
      <c r="E108" s="55">
        <v>0.0</v>
      </c>
      <c r="G108" s="156"/>
      <c r="H108" s="154"/>
      <c r="I108" s="162"/>
      <c r="J108" s="157"/>
      <c r="K108" s="158"/>
      <c r="L108" s="158"/>
      <c r="M108" s="157"/>
      <c r="N108" s="157"/>
      <c r="O108" s="157"/>
    </row>
    <row r="109">
      <c r="A109" s="13" t="s">
        <v>246</v>
      </c>
      <c r="B109" s="14" t="s">
        <v>247</v>
      </c>
      <c r="C109" s="15">
        <v>402.0</v>
      </c>
      <c r="D109" s="152">
        <v>1.0</v>
      </c>
      <c r="E109" s="55">
        <v>0.0</v>
      </c>
      <c r="G109" s="156"/>
      <c r="H109" s="154"/>
      <c r="I109" s="162"/>
      <c r="J109" s="157"/>
      <c r="K109" s="158"/>
      <c r="L109" s="158"/>
      <c r="M109" s="157"/>
      <c r="N109" s="157"/>
      <c r="O109" s="157"/>
    </row>
    <row r="110">
      <c r="A110" s="13" t="s">
        <v>248</v>
      </c>
      <c r="B110" s="14" t="s">
        <v>249</v>
      </c>
      <c r="C110" s="15">
        <v>193.0</v>
      </c>
      <c r="D110" s="152">
        <v>1.0</v>
      </c>
      <c r="E110" s="55">
        <v>0.0</v>
      </c>
      <c r="G110" s="156"/>
      <c r="H110" s="154"/>
      <c r="I110" s="162"/>
      <c r="J110" s="157"/>
      <c r="K110" s="158"/>
      <c r="L110" s="158"/>
      <c r="M110" s="157"/>
      <c r="N110" s="157"/>
      <c r="O110" s="157"/>
    </row>
    <row r="111">
      <c r="A111" s="13" t="s">
        <v>250</v>
      </c>
      <c r="B111" s="14" t="s">
        <v>251</v>
      </c>
      <c r="C111" s="15">
        <v>3333.0</v>
      </c>
      <c r="D111" s="152">
        <v>1.0</v>
      </c>
      <c r="E111" s="55">
        <v>0.0</v>
      </c>
      <c r="G111" s="19"/>
      <c r="H111" s="154"/>
      <c r="I111" s="154"/>
      <c r="J111" s="157"/>
      <c r="K111" s="158"/>
      <c r="L111" s="158"/>
      <c r="M111" s="157"/>
      <c r="N111" s="157"/>
      <c r="O111" s="157"/>
    </row>
    <row r="112">
      <c r="A112" s="13" t="s">
        <v>252</v>
      </c>
      <c r="B112" s="14" t="s">
        <v>253</v>
      </c>
      <c r="C112" s="15">
        <v>2798.0</v>
      </c>
      <c r="D112" s="152">
        <v>1.0</v>
      </c>
      <c r="E112" s="55">
        <v>6.20268718825841E-5</v>
      </c>
      <c r="G112" s="156"/>
      <c r="H112" s="154"/>
      <c r="I112" s="154"/>
      <c r="J112" s="157"/>
      <c r="K112" s="157"/>
      <c r="L112" s="158"/>
      <c r="M112" s="157"/>
      <c r="N112" s="157"/>
      <c r="O112" s="157"/>
    </row>
    <row r="113">
      <c r="A113" s="13" t="s">
        <v>254</v>
      </c>
      <c r="B113" s="14" t="s">
        <v>255</v>
      </c>
      <c r="C113" s="15">
        <v>0.0</v>
      </c>
      <c r="D113" s="152">
        <v>1.0</v>
      </c>
      <c r="E113" s="55">
        <v>0.0</v>
      </c>
      <c r="G113" s="156"/>
      <c r="H113" s="154"/>
      <c r="I113" s="154"/>
      <c r="J113" s="159"/>
      <c r="K113" s="159"/>
      <c r="L113" s="157"/>
      <c r="M113" s="157"/>
      <c r="N113" s="159"/>
      <c r="O113" s="157"/>
    </row>
    <row r="114">
      <c r="A114" s="13" t="s">
        <v>256</v>
      </c>
      <c r="B114" s="14" t="s">
        <v>257</v>
      </c>
      <c r="C114" s="15">
        <v>1340.0</v>
      </c>
      <c r="D114" s="152">
        <v>1.0</v>
      </c>
      <c r="E114" s="55">
        <v>7.105104560890843E-6</v>
      </c>
      <c r="G114" s="156"/>
      <c r="H114" s="154"/>
      <c r="I114" s="154"/>
      <c r="J114" s="157"/>
      <c r="K114" s="157"/>
      <c r="L114" s="158"/>
      <c r="M114" s="157"/>
      <c r="N114" s="157"/>
      <c r="O114" s="157"/>
    </row>
    <row r="115">
      <c r="A115" s="13" t="s">
        <v>258</v>
      </c>
      <c r="B115" s="14" t="s">
        <v>259</v>
      </c>
      <c r="C115" s="15">
        <v>853.0</v>
      </c>
      <c r="D115" s="152">
        <v>1.0</v>
      </c>
      <c r="E115" s="55">
        <v>0.0</v>
      </c>
      <c r="G115" s="156"/>
      <c r="H115" s="154"/>
      <c r="I115" s="162"/>
      <c r="J115" s="157"/>
      <c r="K115" s="158"/>
      <c r="L115" s="158"/>
      <c r="M115" s="157"/>
      <c r="N115" s="157"/>
      <c r="O115" s="157"/>
    </row>
    <row r="116">
      <c r="A116" s="13" t="s">
        <v>260</v>
      </c>
      <c r="B116" s="14" t="s">
        <v>261</v>
      </c>
      <c r="C116" s="15">
        <v>386.0</v>
      </c>
      <c r="D116" s="152">
        <v>1.0</v>
      </c>
      <c r="E116" s="55">
        <v>0.0</v>
      </c>
      <c r="G116" s="156"/>
      <c r="H116" s="154"/>
      <c r="I116" s="162"/>
      <c r="J116" s="157"/>
      <c r="K116" s="157"/>
      <c r="L116" s="158"/>
      <c r="M116" s="157"/>
      <c r="N116" s="157"/>
      <c r="O116" s="157"/>
    </row>
    <row r="117">
      <c r="A117" s="13" t="s">
        <v>262</v>
      </c>
      <c r="B117" s="14" t="s">
        <v>263</v>
      </c>
      <c r="C117" s="15">
        <v>0.0</v>
      </c>
      <c r="D117" s="152">
        <v>0.0</v>
      </c>
      <c r="E117" s="55">
        <v>0.0</v>
      </c>
      <c r="G117" s="156"/>
      <c r="H117" s="154"/>
      <c r="I117" s="154"/>
      <c r="J117" s="159"/>
      <c r="K117" s="159"/>
      <c r="L117" s="157"/>
      <c r="M117" s="157"/>
      <c r="N117" s="159"/>
      <c r="O117" s="157"/>
    </row>
    <row r="118">
      <c r="A118" s="13" t="s">
        <v>264</v>
      </c>
      <c r="B118" s="19" t="s">
        <v>265</v>
      </c>
      <c r="C118" s="15">
        <v>193.0</v>
      </c>
      <c r="D118" s="152">
        <v>0.0</v>
      </c>
      <c r="E118" s="55">
        <v>0.0</v>
      </c>
      <c r="G118" s="156"/>
      <c r="H118" s="154"/>
      <c r="I118" s="162"/>
      <c r="J118" s="157"/>
      <c r="K118" s="158"/>
      <c r="L118" s="158"/>
      <c r="M118" s="157"/>
      <c r="N118" s="157"/>
      <c r="O118" s="157"/>
    </row>
    <row r="119">
      <c r="A119" s="13" t="s">
        <v>266</v>
      </c>
      <c r="B119" s="14" t="s">
        <v>267</v>
      </c>
      <c r="C119" s="21">
        <v>1566.3</v>
      </c>
      <c r="D119" s="152">
        <v>1.0</v>
      </c>
      <c r="E119" s="55">
        <v>0.0</v>
      </c>
      <c r="G119" s="156"/>
      <c r="H119" s="154"/>
      <c r="I119" s="154"/>
      <c r="J119" s="159"/>
      <c r="K119" s="159"/>
      <c r="L119" s="157"/>
      <c r="M119" s="157"/>
      <c r="N119" s="159"/>
      <c r="O119" s="157"/>
    </row>
    <row r="120">
      <c r="A120" s="13" t="s">
        <v>268</v>
      </c>
      <c r="B120" s="14" t="s">
        <v>269</v>
      </c>
      <c r="C120" s="15">
        <v>0.0</v>
      </c>
      <c r="D120" s="152">
        <v>0.0</v>
      </c>
      <c r="E120" s="55">
        <v>0.0</v>
      </c>
      <c r="G120" s="156"/>
      <c r="H120" s="154"/>
      <c r="I120" s="154"/>
      <c r="J120" s="157"/>
      <c r="K120" s="157"/>
      <c r="L120" s="158"/>
      <c r="M120" s="157"/>
      <c r="N120" s="157"/>
      <c r="O120" s="157"/>
    </row>
    <row r="121">
      <c r="A121" s="13" t="s">
        <v>270</v>
      </c>
      <c r="B121" s="19" t="s">
        <v>271</v>
      </c>
      <c r="C121" s="15">
        <v>1424.0</v>
      </c>
      <c r="D121" s="152">
        <v>1.0</v>
      </c>
      <c r="E121" s="55">
        <v>0.0</v>
      </c>
      <c r="G121" s="156"/>
      <c r="H121" s="154"/>
      <c r="I121" s="154"/>
      <c r="J121" s="157"/>
      <c r="K121" s="158"/>
      <c r="L121" s="158"/>
      <c r="M121" s="157"/>
      <c r="N121" s="157"/>
      <c r="O121" s="159"/>
    </row>
    <row r="122">
      <c r="A122" s="13" t="s">
        <v>272</v>
      </c>
      <c r="B122" s="14" t="s">
        <v>273</v>
      </c>
      <c r="C122" s="15">
        <v>3219.0</v>
      </c>
      <c r="D122" s="152">
        <v>1.0</v>
      </c>
      <c r="E122" s="55">
        <v>0.0</v>
      </c>
      <c r="G122" s="156"/>
      <c r="H122" s="154"/>
      <c r="I122" s="154"/>
      <c r="J122" s="157"/>
      <c r="K122" s="158"/>
      <c r="L122" s="158"/>
      <c r="M122" s="157"/>
      <c r="N122" s="157"/>
      <c r="O122" s="157"/>
    </row>
    <row r="123">
      <c r="A123" s="13" t="s">
        <v>274</v>
      </c>
      <c r="B123" s="14" t="s">
        <v>275</v>
      </c>
      <c r="C123" s="15">
        <v>56.0</v>
      </c>
      <c r="D123" s="152">
        <v>1.0</v>
      </c>
      <c r="E123" s="55">
        <v>0.0</v>
      </c>
      <c r="G123" s="156"/>
      <c r="H123" s="154"/>
      <c r="I123" s="162"/>
      <c r="J123" s="157"/>
      <c r="K123" s="158"/>
      <c r="L123" s="157"/>
      <c r="M123" s="158"/>
      <c r="N123" s="158"/>
      <c r="O123" s="157"/>
    </row>
    <row r="124">
      <c r="A124" s="13" t="s">
        <v>276</v>
      </c>
      <c r="B124" s="14" t="s">
        <v>277</v>
      </c>
      <c r="C124" s="15">
        <v>362.0</v>
      </c>
      <c r="D124" s="152">
        <v>1.0</v>
      </c>
      <c r="E124" s="55">
        <v>0.0</v>
      </c>
      <c r="F124" s="19"/>
      <c r="G124" s="19"/>
      <c r="H124" s="154"/>
      <c r="I124" s="162"/>
      <c r="J124" s="157"/>
      <c r="K124" s="158"/>
      <c r="L124" s="158"/>
      <c r="M124" s="157"/>
      <c r="N124" s="157"/>
      <c r="O124" s="157"/>
    </row>
    <row r="125">
      <c r="A125" s="13" t="s">
        <v>278</v>
      </c>
      <c r="B125" s="14" t="s">
        <v>279</v>
      </c>
      <c r="C125" s="15">
        <v>1148.0</v>
      </c>
      <c r="D125" s="152">
        <v>0.0</v>
      </c>
      <c r="E125" s="55">
        <v>4.8941157834337245E-6</v>
      </c>
      <c r="F125" s="19"/>
      <c r="G125" s="19"/>
      <c r="H125" s="154"/>
      <c r="I125" s="162"/>
      <c r="J125" s="157"/>
      <c r="K125" s="158"/>
      <c r="L125" s="158"/>
      <c r="M125" s="157"/>
      <c r="N125" s="157"/>
      <c r="O125" s="157"/>
    </row>
    <row r="126">
      <c r="A126" s="13" t="s">
        <v>280</v>
      </c>
      <c r="B126" s="19" t="s">
        <v>327</v>
      </c>
      <c r="C126" s="15">
        <v>7200.0</v>
      </c>
      <c r="D126" s="152">
        <v>0.0</v>
      </c>
      <c r="E126" s="55">
        <v>0.0</v>
      </c>
      <c r="G126" s="156"/>
      <c r="H126" s="154"/>
      <c r="I126" s="154"/>
      <c r="J126" s="159"/>
      <c r="K126" s="159"/>
      <c r="L126" s="158"/>
      <c r="M126" s="157"/>
      <c r="N126" s="159"/>
      <c r="O126" s="159"/>
    </row>
    <row r="127">
      <c r="A127" s="13" t="s">
        <v>282</v>
      </c>
      <c r="B127" s="14" t="s">
        <v>283</v>
      </c>
      <c r="C127" s="21">
        <v>0.0</v>
      </c>
      <c r="D127" s="152">
        <v>0.0</v>
      </c>
      <c r="E127" s="55">
        <v>0.0</v>
      </c>
      <c r="G127" s="156"/>
      <c r="H127" s="154"/>
      <c r="I127" s="154"/>
      <c r="J127" s="157"/>
      <c r="K127" s="157"/>
      <c r="L127" s="158"/>
      <c r="M127" s="157"/>
      <c r="N127" s="157"/>
      <c r="O127" s="157"/>
    </row>
    <row r="128">
      <c r="A128" s="13" t="s">
        <v>284</v>
      </c>
      <c r="B128" s="14" t="s">
        <v>285</v>
      </c>
      <c r="C128" s="15">
        <v>0.0</v>
      </c>
      <c r="D128" s="152">
        <v>1.0</v>
      </c>
      <c r="E128" s="55">
        <v>0.0</v>
      </c>
      <c r="G128" s="156"/>
      <c r="H128" s="154"/>
      <c r="I128" s="154"/>
      <c r="J128" s="157"/>
      <c r="K128" s="157"/>
      <c r="L128" s="158"/>
      <c r="M128" s="157"/>
      <c r="N128" s="157"/>
      <c r="O128" s="159"/>
    </row>
    <row r="129">
      <c r="A129" s="13" t="s">
        <v>286</v>
      </c>
      <c r="B129" s="14" t="s">
        <v>287</v>
      </c>
      <c r="C129" s="15">
        <v>2782.0</v>
      </c>
      <c r="D129" s="152">
        <v>0.0</v>
      </c>
      <c r="E129" s="55">
        <v>0.0</v>
      </c>
      <c r="G129" s="19"/>
      <c r="H129" s="154"/>
      <c r="I129" s="154"/>
      <c r="J129" s="157"/>
      <c r="K129" s="157"/>
      <c r="L129" s="158"/>
      <c r="M129" s="157"/>
      <c r="N129" s="157"/>
      <c r="O129" s="159"/>
    </row>
    <row r="130">
      <c r="A130" s="13" t="s">
        <v>288</v>
      </c>
      <c r="B130" s="14" t="s">
        <v>289</v>
      </c>
      <c r="C130" s="15">
        <v>1318.0</v>
      </c>
      <c r="D130" s="152">
        <v>1.0</v>
      </c>
      <c r="E130" s="55">
        <v>0.0</v>
      </c>
      <c r="G130" s="156"/>
      <c r="H130" s="154"/>
      <c r="I130" s="154"/>
      <c r="J130" s="157"/>
      <c r="K130" s="157"/>
      <c r="L130" s="158"/>
      <c r="M130" s="157"/>
      <c r="N130" s="157"/>
      <c r="O130" s="157"/>
    </row>
    <row r="131">
      <c r="A131" s="13" t="s">
        <v>290</v>
      </c>
      <c r="B131" s="19" t="s">
        <v>291</v>
      </c>
      <c r="C131" s="15">
        <v>19924.0</v>
      </c>
      <c r="D131" s="152">
        <v>0.0</v>
      </c>
      <c r="E131" s="55">
        <v>7.571485006135703E-6</v>
      </c>
      <c r="G131" s="156"/>
      <c r="H131" s="154"/>
      <c r="I131" s="154"/>
      <c r="J131" s="157"/>
      <c r="K131" s="157"/>
      <c r="L131" s="158"/>
      <c r="M131" s="157"/>
      <c r="N131" s="157"/>
      <c r="O131" s="157"/>
    </row>
    <row r="132">
      <c r="A132" s="13" t="s">
        <v>292</v>
      </c>
      <c r="B132" s="14" t="s">
        <v>293</v>
      </c>
      <c r="C132" s="15">
        <v>660.0</v>
      </c>
      <c r="D132" s="152">
        <v>0.0</v>
      </c>
      <c r="E132" s="55">
        <v>0.0</v>
      </c>
      <c r="G132" s="156"/>
      <c r="H132" s="154"/>
      <c r="I132" s="154"/>
      <c r="J132" s="157"/>
      <c r="K132" s="157"/>
      <c r="L132" s="158"/>
      <c r="M132" s="157"/>
      <c r="N132" s="157"/>
      <c r="O132" s="159"/>
    </row>
    <row r="133">
      <c r="A133" s="13" t="s">
        <v>294</v>
      </c>
      <c r="B133" s="14" t="s">
        <v>295</v>
      </c>
      <c r="C133" s="15">
        <v>0.0</v>
      </c>
      <c r="D133" s="152">
        <v>0.0</v>
      </c>
      <c r="E133" s="55">
        <v>0.0</v>
      </c>
      <c r="G133" s="156"/>
      <c r="H133" s="154"/>
      <c r="I133" s="154"/>
      <c r="J133" s="157"/>
      <c r="K133" s="157"/>
      <c r="L133" s="158"/>
      <c r="M133" s="157"/>
      <c r="N133" s="157"/>
      <c r="O133" s="157"/>
    </row>
    <row r="134">
      <c r="A134" s="13" t="s">
        <v>296</v>
      </c>
      <c r="B134" s="19" t="s">
        <v>297</v>
      </c>
      <c r="C134" s="15">
        <v>2800.0</v>
      </c>
      <c r="D134" s="152">
        <v>1.0</v>
      </c>
      <c r="E134" s="55">
        <v>0.0</v>
      </c>
      <c r="G134" s="156"/>
      <c r="H134" s="154"/>
      <c r="I134" s="162"/>
      <c r="J134" s="157"/>
      <c r="K134" s="158"/>
      <c r="L134" s="158"/>
      <c r="M134" s="157"/>
      <c r="N134" s="157"/>
      <c r="O134" s="157"/>
    </row>
    <row r="135">
      <c r="A135" s="13" t="s">
        <v>298</v>
      </c>
      <c r="B135" s="19" t="s">
        <v>299</v>
      </c>
      <c r="C135" s="21">
        <v>3444.0</v>
      </c>
      <c r="D135" s="152">
        <v>1.0</v>
      </c>
      <c r="E135" s="55">
        <v>3.828925877627561E-4</v>
      </c>
      <c r="G135" s="156"/>
      <c r="H135" s="154"/>
      <c r="I135" s="154"/>
      <c r="J135" s="159"/>
      <c r="K135" s="159"/>
      <c r="L135" s="157"/>
      <c r="M135" s="157"/>
      <c r="N135" s="159"/>
      <c r="O135" s="159"/>
    </row>
    <row r="136">
      <c r="A136" s="13" t="s">
        <v>300</v>
      </c>
      <c r="B136" s="14" t="s">
        <v>301</v>
      </c>
      <c r="C136" s="15">
        <v>1906.0</v>
      </c>
      <c r="D136" s="152">
        <v>1.0</v>
      </c>
      <c r="E136" s="55">
        <v>0.0</v>
      </c>
      <c r="G136" s="156"/>
      <c r="H136" s="154"/>
      <c r="I136" s="154"/>
      <c r="J136" s="157"/>
      <c r="K136" s="157"/>
      <c r="L136" s="158"/>
      <c r="M136" s="157"/>
      <c r="N136" s="157"/>
      <c r="O136" s="157"/>
    </row>
    <row r="137">
      <c r="A137" s="13" t="s">
        <v>302</v>
      </c>
      <c r="B137" s="14" t="s">
        <v>303</v>
      </c>
      <c r="C137" s="15">
        <v>0.0</v>
      </c>
      <c r="D137" s="152">
        <v>1.0</v>
      </c>
      <c r="E137" s="55">
        <v>0.0</v>
      </c>
      <c r="G137" s="156"/>
      <c r="H137" s="154"/>
      <c r="I137" s="154"/>
      <c r="J137" s="157"/>
      <c r="K137" s="157"/>
      <c r="L137" s="158"/>
      <c r="M137" s="157"/>
      <c r="N137" s="157"/>
      <c r="O137" s="159"/>
    </row>
    <row r="138">
      <c r="A138" s="13" t="s">
        <v>304</v>
      </c>
      <c r="B138" s="14" t="s">
        <v>305</v>
      </c>
      <c r="C138" s="15">
        <v>0.0</v>
      </c>
      <c r="D138" s="152">
        <v>1.0</v>
      </c>
      <c r="E138" s="55">
        <v>0.0</v>
      </c>
      <c r="G138" s="156"/>
      <c r="H138" s="154"/>
      <c r="I138" s="154"/>
      <c r="J138" s="157"/>
      <c r="K138" s="157"/>
      <c r="L138" s="157"/>
      <c r="M138" s="158"/>
      <c r="N138" s="158"/>
      <c r="O138" s="157"/>
    </row>
    <row r="139">
      <c r="B139" s="14"/>
      <c r="C139" s="15"/>
      <c r="D139" s="152"/>
      <c r="G139" s="156"/>
      <c r="H139" s="154"/>
      <c r="I139" s="162"/>
      <c r="J139" s="157"/>
      <c r="K139" s="158"/>
      <c r="L139" s="158"/>
      <c r="M139" s="157"/>
      <c r="N139" s="157"/>
      <c r="O139" s="157"/>
    </row>
    <row r="140">
      <c r="B140" s="14"/>
      <c r="C140" s="15"/>
      <c r="D140" s="152"/>
      <c r="G140" s="156"/>
      <c r="H140" s="154"/>
      <c r="I140" s="154"/>
      <c r="J140" s="157"/>
      <c r="K140" s="157"/>
      <c r="L140" s="158"/>
      <c r="M140" s="157"/>
      <c r="N140" s="157"/>
      <c r="O140" s="159"/>
    </row>
    <row r="141">
      <c r="B141" s="14"/>
      <c r="C141" s="15"/>
      <c r="D141" s="152"/>
      <c r="G141" s="156"/>
      <c r="H141" s="154"/>
      <c r="I141" s="162"/>
      <c r="J141" s="157"/>
      <c r="K141" s="158"/>
      <c r="L141" s="158"/>
      <c r="M141" s="157"/>
      <c r="N141" s="157"/>
      <c r="O141" s="157"/>
    </row>
    <row r="142">
      <c r="B142" s="14"/>
      <c r="C142" s="15"/>
      <c r="D142" s="152"/>
      <c r="G142" s="156"/>
      <c r="H142" s="154"/>
      <c r="I142" s="154"/>
      <c r="J142" s="157"/>
      <c r="K142" s="158"/>
      <c r="L142" s="157"/>
      <c r="M142" s="158"/>
      <c r="N142" s="158"/>
      <c r="O142" s="157"/>
    </row>
    <row r="143">
      <c r="B143" s="14"/>
      <c r="C143" s="15"/>
      <c r="D143" s="152"/>
      <c r="G143" s="156"/>
      <c r="H143" s="154"/>
      <c r="I143" s="154"/>
      <c r="J143" s="157"/>
      <c r="K143" s="157"/>
      <c r="L143" s="158"/>
      <c r="M143" s="157"/>
      <c r="N143" s="157"/>
      <c r="O143" s="159"/>
    </row>
    <row r="144">
      <c r="B144" s="14"/>
      <c r="C144" s="15"/>
      <c r="D144" s="152"/>
      <c r="G144" s="156"/>
      <c r="H144" s="154"/>
      <c r="I144" s="154"/>
      <c r="J144" s="157"/>
      <c r="K144" s="157"/>
      <c r="L144" s="157"/>
      <c r="M144" s="157"/>
      <c r="N144" s="157"/>
      <c r="O144" s="157"/>
    </row>
    <row r="145">
      <c r="B145" s="14"/>
      <c r="C145" s="15"/>
      <c r="D145" s="152"/>
      <c r="G145" s="156"/>
      <c r="H145" s="154"/>
      <c r="I145" s="154"/>
      <c r="J145" s="157"/>
      <c r="K145" s="158"/>
      <c r="L145" s="157"/>
      <c r="M145" s="158"/>
      <c r="N145" s="158"/>
      <c r="O145" s="157"/>
    </row>
    <row r="146">
      <c r="B146" s="14"/>
      <c r="C146" s="15"/>
      <c r="D146" s="152"/>
      <c r="G146" s="156"/>
      <c r="H146" s="12"/>
      <c r="I146" s="12"/>
      <c r="J146" s="157"/>
      <c r="K146" s="157"/>
      <c r="L146" s="159"/>
      <c r="M146" s="159"/>
      <c r="N146" s="159"/>
      <c r="O146" s="159"/>
    </row>
    <row r="147">
      <c r="B147" s="14"/>
      <c r="C147" s="15"/>
      <c r="D147" s="152"/>
      <c r="G147" s="156"/>
      <c r="H147" s="154"/>
      <c r="I147" s="154"/>
      <c r="J147" s="157"/>
      <c r="K147" s="158"/>
      <c r="L147" s="158"/>
      <c r="M147" s="157"/>
      <c r="N147" s="157"/>
      <c r="O147" s="157"/>
    </row>
    <row r="148">
      <c r="B148" s="14"/>
      <c r="C148" s="15"/>
      <c r="D148" s="152"/>
      <c r="G148" s="156"/>
      <c r="H148" s="154"/>
      <c r="I148" s="154"/>
      <c r="J148" s="157"/>
      <c r="K148" s="157"/>
      <c r="L148" s="158"/>
      <c r="M148" s="157"/>
      <c r="N148" s="157"/>
      <c r="O148" s="157"/>
    </row>
    <row r="149">
      <c r="B149" s="14"/>
      <c r="C149" s="15"/>
      <c r="D149" s="152"/>
      <c r="G149" s="156"/>
      <c r="H149" s="154"/>
      <c r="I149" s="162"/>
      <c r="J149" s="157"/>
      <c r="K149" s="158"/>
      <c r="L149" s="158"/>
      <c r="M149" s="157"/>
      <c r="N149" s="157"/>
      <c r="O149" s="157"/>
    </row>
    <row r="150">
      <c r="B150" s="14"/>
      <c r="C150" s="15"/>
      <c r="D150" s="152"/>
      <c r="G150" s="156"/>
      <c r="H150" s="154"/>
      <c r="I150" s="162"/>
      <c r="J150" s="157"/>
      <c r="K150" s="158"/>
      <c r="L150" s="157"/>
      <c r="M150" s="158"/>
      <c r="N150" s="158"/>
      <c r="O150" s="157"/>
    </row>
    <row r="151">
      <c r="B151" s="14"/>
      <c r="C151" s="15"/>
      <c r="D151" s="152"/>
      <c r="G151" s="19"/>
      <c r="H151" s="154"/>
      <c r="I151" s="154"/>
      <c r="J151" s="157"/>
      <c r="K151" s="157"/>
      <c r="L151" s="158"/>
      <c r="M151" s="157"/>
      <c r="N151" s="157"/>
      <c r="O151" s="159"/>
    </row>
    <row r="152">
      <c r="B152" s="14"/>
      <c r="C152" s="15"/>
      <c r="D152" s="152"/>
      <c r="G152" s="156"/>
      <c r="H152" s="154"/>
      <c r="I152" s="154"/>
      <c r="J152" s="159"/>
      <c r="K152" s="159"/>
      <c r="L152" s="157"/>
      <c r="M152" s="158"/>
      <c r="N152" s="159"/>
      <c r="O152" s="157"/>
    </row>
    <row r="153">
      <c r="B153" s="14"/>
      <c r="C153" s="15"/>
      <c r="D153" s="152"/>
      <c r="G153" s="156"/>
      <c r="H153" s="154"/>
      <c r="I153" s="154"/>
      <c r="J153" s="157"/>
      <c r="K153" s="157"/>
      <c r="L153" s="158"/>
      <c r="M153" s="157"/>
      <c r="N153" s="157"/>
      <c r="O153" s="159"/>
    </row>
    <row r="154">
      <c r="B154" s="14"/>
      <c r="C154" s="15"/>
      <c r="D154" s="152"/>
      <c r="G154" s="156"/>
      <c r="H154" s="154"/>
      <c r="I154" s="154"/>
      <c r="J154" s="159"/>
      <c r="K154" s="159"/>
      <c r="L154" s="158"/>
      <c r="M154" s="157"/>
      <c r="N154" s="159"/>
      <c r="O154" s="157"/>
    </row>
    <row r="155">
      <c r="B155" s="14"/>
      <c r="C155" s="15"/>
      <c r="D155" s="152"/>
      <c r="G155" s="156"/>
      <c r="H155" s="154"/>
      <c r="I155" s="154"/>
      <c r="J155" s="159"/>
      <c r="K155" s="159"/>
      <c r="L155" s="157"/>
      <c r="M155" s="157"/>
      <c r="N155" s="159"/>
      <c r="O155" s="157"/>
    </row>
    <row r="156">
      <c r="B156" s="14"/>
      <c r="C156" s="15"/>
      <c r="D156" s="152"/>
      <c r="G156" s="156"/>
      <c r="H156" s="154"/>
      <c r="I156" s="162"/>
      <c r="J156" s="157"/>
      <c r="K156" s="158"/>
      <c r="L156" s="158"/>
      <c r="M156" s="157"/>
      <c r="N156" s="157"/>
      <c r="O156" s="157"/>
    </row>
    <row r="157">
      <c r="B157" s="14"/>
      <c r="C157" s="15"/>
      <c r="D157" s="152"/>
      <c r="G157" s="156"/>
      <c r="H157" s="154"/>
      <c r="I157" s="162"/>
      <c r="J157" s="157"/>
      <c r="K157" s="158"/>
      <c r="L157" s="158"/>
      <c r="M157" s="157"/>
      <c r="N157" s="157"/>
      <c r="O157" s="157"/>
    </row>
    <row r="158">
      <c r="B158" s="14"/>
      <c r="C158" s="15"/>
      <c r="D158" s="152"/>
      <c r="G158" s="156"/>
      <c r="H158" s="154"/>
      <c r="I158" s="162"/>
      <c r="J158" s="157"/>
      <c r="K158" s="158"/>
      <c r="L158" s="158"/>
      <c r="M158" s="157"/>
      <c r="N158" s="157"/>
      <c r="O158" s="157"/>
    </row>
    <row r="159">
      <c r="B159" s="14"/>
      <c r="C159" s="15"/>
      <c r="D159" s="152"/>
      <c r="G159" s="156"/>
      <c r="H159" s="154"/>
      <c r="I159" s="162"/>
      <c r="J159" s="157"/>
      <c r="K159" s="158"/>
      <c r="L159" s="158"/>
      <c r="M159" s="157"/>
      <c r="N159" s="157"/>
      <c r="O159" s="157"/>
    </row>
    <row r="160">
      <c r="B160" s="14"/>
      <c r="C160" s="15"/>
      <c r="D160" s="152"/>
      <c r="G160" s="156"/>
      <c r="H160" s="154"/>
      <c r="I160" s="154"/>
      <c r="J160" s="159"/>
      <c r="K160" s="159"/>
      <c r="L160" s="157"/>
      <c r="M160" s="158"/>
      <c r="N160" s="159"/>
      <c r="O160" s="157"/>
    </row>
    <row r="161">
      <c r="B161" s="14"/>
      <c r="C161" s="15"/>
      <c r="D161" s="152"/>
      <c r="G161" s="156"/>
      <c r="H161" s="154"/>
      <c r="I161" s="154"/>
      <c r="J161" s="159"/>
      <c r="K161" s="159"/>
      <c r="L161" s="157"/>
      <c r="M161" s="158"/>
      <c r="N161" s="159"/>
      <c r="O161" s="157"/>
    </row>
    <row r="162">
      <c r="B162" s="14"/>
      <c r="C162" s="15"/>
      <c r="D162" s="152"/>
      <c r="G162" s="156"/>
      <c r="H162" s="154"/>
      <c r="I162" s="154"/>
      <c r="J162" s="157"/>
      <c r="K162" s="157"/>
      <c r="L162" s="158"/>
      <c r="M162" s="157"/>
      <c r="N162" s="157"/>
      <c r="O162" s="159"/>
    </row>
    <row r="163">
      <c r="B163" s="14"/>
      <c r="C163" s="15"/>
      <c r="D163" s="152"/>
      <c r="G163" s="156"/>
      <c r="H163" s="154"/>
      <c r="I163" s="154"/>
      <c r="J163" s="157"/>
      <c r="K163" s="158"/>
      <c r="L163" s="158"/>
      <c r="M163" s="157"/>
      <c r="N163" s="157"/>
      <c r="O163" s="157"/>
    </row>
    <row r="164">
      <c r="B164" s="14"/>
      <c r="C164" s="15"/>
      <c r="D164" s="152"/>
      <c r="G164" s="156"/>
      <c r="H164" s="154"/>
      <c r="I164" s="162"/>
      <c r="J164" s="157"/>
      <c r="K164" s="158"/>
      <c r="L164" s="158"/>
      <c r="M164" s="157"/>
      <c r="N164" s="157"/>
      <c r="O164" s="157"/>
    </row>
    <row r="165">
      <c r="B165" s="14"/>
      <c r="C165" s="15"/>
      <c r="D165" s="152"/>
      <c r="G165" s="156"/>
      <c r="H165" s="154"/>
      <c r="I165" s="162"/>
      <c r="J165" s="157"/>
      <c r="K165" s="158"/>
      <c r="L165" s="158"/>
      <c r="M165" s="157"/>
      <c r="N165" s="157"/>
      <c r="O165" s="157"/>
    </row>
    <row r="166">
      <c r="B166" s="14"/>
      <c r="C166" s="15"/>
      <c r="D166" s="152"/>
      <c r="G166" s="156"/>
      <c r="H166" s="154"/>
      <c r="I166" s="154"/>
      <c r="J166" s="157"/>
      <c r="K166" s="158"/>
      <c r="L166" s="158"/>
      <c r="M166" s="157"/>
      <c r="N166" s="157"/>
      <c r="O166" s="157"/>
    </row>
    <row r="167">
      <c r="B167" s="14"/>
      <c r="C167" s="15"/>
      <c r="D167" s="152"/>
      <c r="G167" s="156"/>
      <c r="H167" s="154"/>
      <c r="I167" s="154"/>
      <c r="J167" s="157"/>
      <c r="K167" s="157"/>
      <c r="L167" s="158"/>
      <c r="M167" s="157"/>
      <c r="N167" s="157"/>
      <c r="O167" s="159"/>
    </row>
    <row r="168">
      <c r="B168" s="14"/>
      <c r="C168" s="15"/>
      <c r="D168" s="152"/>
      <c r="G168" s="156"/>
      <c r="H168" s="154"/>
      <c r="I168" s="154"/>
      <c r="J168" s="157"/>
      <c r="K168" s="158"/>
      <c r="L168" s="158"/>
      <c r="M168" s="157"/>
      <c r="N168" s="157"/>
      <c r="O168" s="157"/>
    </row>
    <row r="169">
      <c r="B169" s="14"/>
      <c r="C169" s="15"/>
      <c r="D169" s="152"/>
      <c r="G169" s="156"/>
      <c r="H169" s="154"/>
      <c r="I169" s="154"/>
      <c r="J169" s="159"/>
      <c r="K169" s="159"/>
      <c r="L169" s="157"/>
      <c r="M169" s="157"/>
      <c r="N169" s="159"/>
      <c r="O169" s="157"/>
    </row>
    <row r="170">
      <c r="B170" s="14"/>
      <c r="C170" s="15"/>
      <c r="D170" s="152"/>
      <c r="G170" s="156"/>
      <c r="H170" s="154"/>
      <c r="I170" s="154"/>
      <c r="J170" s="159"/>
      <c r="K170" s="159"/>
      <c r="L170" s="157"/>
      <c r="M170" s="157"/>
      <c r="N170" s="159"/>
      <c r="O170" s="157"/>
    </row>
    <row r="171">
      <c r="B171" s="14"/>
      <c r="C171" s="15"/>
      <c r="D171" s="152"/>
      <c r="G171" s="156"/>
      <c r="H171" s="154"/>
      <c r="I171" s="154"/>
      <c r="J171" s="157"/>
      <c r="K171" s="157"/>
      <c r="L171" s="158"/>
      <c r="M171" s="157"/>
      <c r="N171" s="157"/>
      <c r="O171" s="159"/>
    </row>
    <row r="172">
      <c r="B172" s="14"/>
      <c r="C172" s="15"/>
      <c r="D172" s="152"/>
      <c r="G172" s="156"/>
      <c r="H172" s="154"/>
      <c r="I172" s="162"/>
      <c r="J172" s="159"/>
      <c r="K172" s="159"/>
      <c r="L172" s="157"/>
      <c r="M172" s="158"/>
      <c r="N172" s="159"/>
      <c r="O172" s="157"/>
    </row>
    <row r="173">
      <c r="B173" s="14"/>
      <c r="C173" s="15"/>
      <c r="D173" s="152"/>
      <c r="G173" s="156"/>
      <c r="H173" s="154"/>
      <c r="I173" s="154"/>
      <c r="J173" s="157"/>
      <c r="K173" s="158"/>
      <c r="L173" s="158"/>
      <c r="M173" s="157"/>
      <c r="N173" s="157"/>
      <c r="O173" s="157"/>
    </row>
    <row r="174">
      <c r="B174" s="14"/>
      <c r="C174" s="15"/>
      <c r="D174" s="152"/>
      <c r="G174" s="156"/>
      <c r="H174" s="154"/>
      <c r="I174" s="162"/>
      <c r="J174" s="157"/>
      <c r="K174" s="158"/>
      <c r="L174" s="158"/>
      <c r="M174" s="157"/>
      <c r="N174" s="157"/>
      <c r="O174" s="157"/>
    </row>
    <row r="175">
      <c r="B175" s="14"/>
      <c r="C175" s="15"/>
      <c r="D175" s="152"/>
      <c r="G175" s="156"/>
      <c r="H175" s="154"/>
      <c r="I175" s="162"/>
      <c r="J175" s="157"/>
      <c r="K175" s="158"/>
      <c r="L175" s="158"/>
      <c r="M175" s="157"/>
      <c r="N175" s="157"/>
      <c r="O175" s="157"/>
    </row>
    <row r="176">
      <c r="B176" s="14"/>
      <c r="C176" s="15"/>
      <c r="D176" s="152"/>
      <c r="G176" s="156"/>
      <c r="H176" s="154"/>
      <c r="I176" s="162"/>
      <c r="J176" s="159"/>
      <c r="K176" s="159"/>
      <c r="L176" s="157"/>
      <c r="M176" s="158"/>
      <c r="N176" s="159"/>
      <c r="O176" s="157"/>
    </row>
    <row r="177">
      <c r="B177" s="14"/>
      <c r="C177" s="15"/>
      <c r="D177" s="152"/>
      <c r="G177" s="156"/>
      <c r="H177" s="154"/>
      <c r="I177" s="162"/>
      <c r="J177" s="157"/>
      <c r="K177" s="158"/>
      <c r="L177" s="158"/>
      <c r="M177" s="157"/>
      <c r="N177" s="157"/>
      <c r="O177" s="157"/>
    </row>
    <row r="178">
      <c r="B178" s="14"/>
      <c r="C178" s="15"/>
      <c r="D178" s="152"/>
      <c r="G178" s="156"/>
      <c r="H178" s="154"/>
      <c r="I178" s="162"/>
      <c r="J178" s="157"/>
      <c r="K178" s="158"/>
      <c r="L178" s="158"/>
      <c r="M178" s="157"/>
      <c r="N178" s="157"/>
      <c r="O178" s="157"/>
    </row>
    <row r="179">
      <c r="B179" s="14"/>
      <c r="C179" s="15"/>
      <c r="D179" s="152"/>
      <c r="G179" s="156"/>
      <c r="H179" s="154"/>
      <c r="I179" s="154"/>
      <c r="J179" s="159"/>
      <c r="K179" s="159"/>
      <c r="L179" s="157"/>
      <c r="M179" s="158"/>
      <c r="N179" s="159"/>
      <c r="O179" s="157"/>
    </row>
    <row r="180">
      <c r="B180" s="14"/>
      <c r="C180" s="15"/>
      <c r="D180" s="152"/>
      <c r="G180" s="156"/>
      <c r="H180" s="154"/>
      <c r="I180" s="154"/>
      <c r="J180" s="157"/>
      <c r="K180" s="157"/>
      <c r="L180" s="158"/>
      <c r="M180" s="157"/>
      <c r="N180" s="157"/>
      <c r="O180" s="159"/>
    </row>
    <row r="181">
      <c r="B181" s="14"/>
      <c r="C181" s="15"/>
      <c r="D181" s="152"/>
      <c r="G181" s="156"/>
      <c r="H181" s="154"/>
      <c r="I181" s="162"/>
      <c r="J181" s="157"/>
      <c r="K181" s="158"/>
      <c r="L181" s="158"/>
      <c r="M181" s="157"/>
      <c r="N181" s="157"/>
      <c r="O181" s="157"/>
    </row>
    <row r="182">
      <c r="B182" s="14"/>
      <c r="C182" s="15"/>
      <c r="D182" s="152"/>
      <c r="G182" s="156"/>
      <c r="H182" s="154"/>
      <c r="I182" s="162"/>
      <c r="J182" s="157"/>
      <c r="K182" s="158"/>
      <c r="L182" s="158"/>
      <c r="M182" s="157"/>
      <c r="N182" s="157"/>
      <c r="O182" s="157"/>
    </row>
    <row r="183">
      <c r="B183" s="14"/>
      <c r="C183" s="15"/>
      <c r="D183" s="152"/>
      <c r="G183" s="156"/>
      <c r="H183" s="154"/>
      <c r="I183" s="154"/>
      <c r="J183" s="159"/>
      <c r="K183" s="159"/>
      <c r="L183" s="157"/>
      <c r="M183" s="158"/>
      <c r="N183" s="159"/>
      <c r="O183" s="157"/>
    </row>
    <row r="184">
      <c r="B184" s="14"/>
      <c r="C184" s="15"/>
      <c r="D184" s="152"/>
      <c r="G184" s="156"/>
      <c r="H184" s="154"/>
      <c r="I184" s="154"/>
      <c r="J184" s="157"/>
      <c r="K184" s="158"/>
      <c r="L184" s="158"/>
      <c r="M184" s="157"/>
      <c r="N184" s="157"/>
      <c r="O184" s="157"/>
    </row>
    <row r="185">
      <c r="B185" s="14"/>
      <c r="C185" s="15"/>
      <c r="D185" s="152"/>
      <c r="G185" s="156"/>
      <c r="H185" s="154"/>
      <c r="I185" s="162"/>
      <c r="J185" s="157"/>
      <c r="K185" s="158"/>
      <c r="L185" s="158"/>
      <c r="M185" s="157"/>
      <c r="N185" s="157"/>
      <c r="O185" s="157"/>
    </row>
    <row r="186">
      <c r="B186" s="14"/>
      <c r="C186" s="15"/>
      <c r="D186" s="152"/>
      <c r="G186" s="156"/>
      <c r="H186" s="154"/>
      <c r="I186" s="154"/>
      <c r="J186" s="157"/>
      <c r="K186" s="158"/>
      <c r="L186" s="158"/>
      <c r="M186" s="157"/>
      <c r="N186" s="157"/>
      <c r="O186" s="157"/>
    </row>
    <row r="187">
      <c r="B187" s="14"/>
      <c r="C187" s="15"/>
      <c r="D187" s="152"/>
      <c r="G187" s="156"/>
      <c r="H187" s="154"/>
      <c r="I187" s="154"/>
      <c r="J187" s="157"/>
      <c r="K187" s="157"/>
      <c r="L187" s="158"/>
      <c r="M187" s="157"/>
      <c r="N187" s="157"/>
      <c r="O187" s="157"/>
    </row>
    <row r="188">
      <c r="B188" s="14"/>
      <c r="C188" s="15"/>
      <c r="D188" s="152"/>
      <c r="G188" s="156"/>
      <c r="H188" s="154"/>
      <c r="I188" s="164"/>
      <c r="J188" s="157"/>
      <c r="K188" s="158"/>
      <c r="L188" s="158"/>
      <c r="M188" s="157"/>
      <c r="N188" s="157"/>
      <c r="O188" s="157"/>
    </row>
    <row r="189">
      <c r="B189" s="14"/>
      <c r="C189" s="15"/>
      <c r="D189" s="152"/>
      <c r="G189" s="156"/>
      <c r="H189" s="154"/>
      <c r="I189" s="162"/>
      <c r="J189" s="157"/>
      <c r="K189" s="158"/>
      <c r="L189" s="158"/>
      <c r="M189" s="157"/>
      <c r="N189" s="157"/>
      <c r="O189" s="157"/>
    </row>
    <row r="190">
      <c r="B190" s="14"/>
      <c r="C190" s="15"/>
      <c r="D190" s="152"/>
      <c r="G190" s="156"/>
      <c r="H190" s="12"/>
      <c r="I190" s="12"/>
      <c r="J190" s="157"/>
      <c r="K190" s="157"/>
      <c r="L190" s="159"/>
      <c r="M190" s="159"/>
      <c r="N190" s="159"/>
      <c r="O190" s="159"/>
    </row>
    <row r="191">
      <c r="B191" s="14"/>
      <c r="C191" s="15"/>
      <c r="D191" s="152"/>
      <c r="G191" s="156"/>
      <c r="H191" s="154"/>
      <c r="I191" s="154"/>
      <c r="J191" s="157"/>
      <c r="K191" s="157"/>
      <c r="L191" s="158"/>
      <c r="M191" s="157"/>
      <c r="N191" s="157"/>
      <c r="O191" s="157"/>
    </row>
    <row r="192">
      <c r="B192" s="14"/>
      <c r="C192" s="15"/>
      <c r="D192" s="152"/>
      <c r="G192" s="19"/>
      <c r="H192" s="154"/>
      <c r="I192" s="154"/>
      <c r="J192" s="157"/>
      <c r="K192" s="158"/>
      <c r="L192" s="158"/>
      <c r="M192" s="157"/>
      <c r="N192" s="157"/>
      <c r="O192" s="157"/>
    </row>
    <row r="193">
      <c r="B193" s="14"/>
      <c r="C193" s="15"/>
      <c r="D193" s="152"/>
      <c r="G193" s="156"/>
      <c r="H193" s="154"/>
      <c r="I193" s="154"/>
      <c r="J193" s="157"/>
      <c r="K193" s="157"/>
      <c r="L193" s="158"/>
      <c r="M193" s="157"/>
      <c r="N193" s="157"/>
      <c r="O193" s="159"/>
    </row>
    <row r="194">
      <c r="B194" s="14"/>
      <c r="C194" s="15"/>
      <c r="D194" s="152"/>
      <c r="G194" s="156"/>
      <c r="H194" s="154"/>
      <c r="I194" s="154"/>
      <c r="J194" s="159"/>
      <c r="K194" s="159"/>
      <c r="L194" s="157"/>
      <c r="M194" s="159"/>
      <c r="N194" s="159"/>
      <c r="O194" s="159"/>
    </row>
    <row r="195">
      <c r="B195" s="14"/>
      <c r="C195" s="15"/>
      <c r="D195" s="152"/>
      <c r="G195" s="156"/>
      <c r="H195" s="154"/>
      <c r="I195" s="154"/>
      <c r="J195" s="159"/>
      <c r="K195" s="159"/>
      <c r="L195" s="157"/>
      <c r="M195" s="157"/>
      <c r="N195" s="159"/>
      <c r="O195" s="157"/>
    </row>
    <row r="196">
      <c r="B196" s="14"/>
      <c r="C196" s="15"/>
      <c r="D196" s="152"/>
      <c r="G196" s="156"/>
      <c r="H196" s="154"/>
      <c r="I196" s="154"/>
      <c r="J196" s="159"/>
      <c r="K196" s="159"/>
      <c r="L196" s="157"/>
      <c r="M196" s="157"/>
      <c r="N196" s="159"/>
      <c r="O196" s="157"/>
    </row>
    <row r="197">
      <c r="B197" s="14"/>
      <c r="C197" s="15"/>
      <c r="D197" s="152"/>
      <c r="G197" s="156"/>
      <c r="H197" s="154"/>
      <c r="I197" s="154"/>
      <c r="J197" s="157"/>
      <c r="K197" s="157"/>
      <c r="L197" s="157"/>
      <c r="M197" s="157"/>
      <c r="N197" s="157"/>
      <c r="O197" s="157"/>
    </row>
    <row r="198">
      <c r="B198" s="14"/>
      <c r="C198" s="15"/>
      <c r="D198" s="152"/>
      <c r="G198" s="156"/>
      <c r="H198" s="154"/>
      <c r="I198" s="154"/>
      <c r="J198" s="159"/>
      <c r="K198" s="159"/>
      <c r="L198" s="157"/>
      <c r="M198" s="158"/>
      <c r="N198" s="159"/>
      <c r="O198" s="157"/>
    </row>
    <row r="199">
      <c r="B199" s="14"/>
      <c r="C199" s="15"/>
      <c r="D199" s="152"/>
      <c r="G199" s="156"/>
      <c r="H199" s="154"/>
      <c r="I199" s="154"/>
      <c r="J199" s="159"/>
      <c r="K199" s="159"/>
      <c r="L199" s="157"/>
      <c r="M199" s="157"/>
      <c r="N199" s="159"/>
      <c r="O199" s="157"/>
    </row>
    <row r="200">
      <c r="B200" s="14"/>
      <c r="C200" s="15"/>
      <c r="D200" s="152"/>
      <c r="G200" s="156"/>
      <c r="H200" s="154"/>
      <c r="I200" s="154"/>
      <c r="J200" s="157"/>
      <c r="K200" s="157"/>
      <c r="L200" s="157"/>
      <c r="M200" s="157"/>
      <c r="N200" s="157"/>
      <c r="O200" s="157"/>
    </row>
    <row r="201">
      <c r="B201" s="14"/>
      <c r="C201" s="15"/>
      <c r="D201" s="152"/>
      <c r="G201" s="156"/>
      <c r="H201" s="154"/>
      <c r="I201" s="154"/>
      <c r="J201" s="157"/>
      <c r="K201" s="157"/>
      <c r="L201" s="158"/>
      <c r="M201" s="157"/>
      <c r="N201" s="157"/>
      <c r="O201" s="157"/>
    </row>
    <row r="202">
      <c r="B202" s="14"/>
      <c r="C202" s="15"/>
      <c r="D202" s="152"/>
      <c r="G202" s="156"/>
      <c r="H202" s="154"/>
      <c r="I202" s="154"/>
      <c r="J202" s="159"/>
      <c r="K202" s="159"/>
      <c r="L202" s="157"/>
      <c r="M202" s="157"/>
      <c r="N202" s="159"/>
      <c r="O202" s="159"/>
    </row>
    <row r="203">
      <c r="B203" s="14"/>
      <c r="C203" s="15"/>
      <c r="D203" s="152"/>
      <c r="G203" s="156"/>
      <c r="H203" s="154"/>
      <c r="I203" s="154"/>
      <c r="J203" s="157"/>
      <c r="K203" s="157"/>
      <c r="L203" s="157"/>
      <c r="M203" s="157"/>
      <c r="N203" s="157"/>
      <c r="O203" s="157"/>
    </row>
    <row r="204">
      <c r="B204" s="14"/>
      <c r="C204" s="15"/>
      <c r="D204" s="152"/>
      <c r="G204" s="156"/>
      <c r="H204" s="154"/>
      <c r="I204" s="162"/>
      <c r="J204" s="157"/>
      <c r="K204" s="158"/>
      <c r="L204" s="158"/>
      <c r="M204" s="157"/>
      <c r="N204" s="157"/>
      <c r="O204" s="157"/>
    </row>
    <row r="205">
      <c r="B205" s="14"/>
      <c r="C205" s="15"/>
      <c r="D205" s="152"/>
      <c r="G205" s="156"/>
      <c r="H205" s="154"/>
      <c r="I205" s="154"/>
      <c r="J205" s="157"/>
      <c r="K205" s="158"/>
      <c r="L205" s="158"/>
      <c r="M205" s="157"/>
      <c r="N205" s="157"/>
      <c r="O205" s="157"/>
    </row>
    <row r="206">
      <c r="B206" s="14"/>
      <c r="C206" s="15"/>
      <c r="D206" s="152"/>
      <c r="G206" s="156"/>
      <c r="H206" s="154"/>
      <c r="I206" s="154"/>
      <c r="J206" s="159"/>
      <c r="K206" s="159"/>
      <c r="L206" s="158"/>
      <c r="M206" s="157"/>
      <c r="N206" s="159"/>
      <c r="O206" s="159"/>
    </row>
    <row r="207">
      <c r="B207" s="14"/>
      <c r="C207" s="15"/>
      <c r="D207" s="152"/>
      <c r="G207" s="156"/>
      <c r="H207" s="154"/>
      <c r="I207" s="154"/>
      <c r="J207" s="157"/>
      <c r="K207" s="157"/>
      <c r="L207" s="157"/>
      <c r="M207" s="158"/>
      <c r="N207" s="158"/>
      <c r="O207" s="157"/>
    </row>
    <row r="208">
      <c r="B208" s="14"/>
      <c r="C208" s="15"/>
      <c r="D208" s="152"/>
      <c r="G208" s="156"/>
      <c r="H208" s="154"/>
      <c r="I208" s="154"/>
      <c r="J208" s="157"/>
      <c r="K208" s="158"/>
      <c r="L208" s="158"/>
      <c r="M208" s="157"/>
      <c r="N208" s="157"/>
      <c r="O208" s="157"/>
    </row>
    <row r="209">
      <c r="B209" s="14"/>
      <c r="C209" s="15"/>
      <c r="D209" s="152"/>
      <c r="G209" s="156"/>
      <c r="H209" s="154"/>
      <c r="I209" s="154"/>
      <c r="J209" s="157"/>
      <c r="K209" s="157"/>
      <c r="L209" s="157"/>
      <c r="M209" s="157"/>
      <c r="N209" s="157"/>
      <c r="O209" s="157"/>
    </row>
    <row r="210">
      <c r="B210" s="14"/>
      <c r="C210" s="15"/>
      <c r="D210" s="152"/>
      <c r="G210" s="156"/>
      <c r="H210" s="154"/>
      <c r="I210" s="154"/>
      <c r="J210" s="159"/>
      <c r="K210" s="159"/>
      <c r="L210" s="157"/>
      <c r="M210" s="157"/>
      <c r="N210" s="159"/>
      <c r="O210" s="159"/>
    </row>
    <row r="211">
      <c r="B211" s="14"/>
      <c r="C211" s="15"/>
      <c r="D211" s="152"/>
      <c r="G211" s="156"/>
      <c r="H211" s="154"/>
      <c r="I211" s="154"/>
      <c r="J211" s="157"/>
      <c r="K211" s="157"/>
      <c r="L211" s="158"/>
      <c r="M211" s="157"/>
      <c r="N211" s="157"/>
      <c r="O211" s="159"/>
    </row>
    <row r="212">
      <c r="B212" s="14"/>
      <c r="C212" s="15"/>
      <c r="D212" s="152"/>
      <c r="G212" s="156"/>
      <c r="H212" s="154"/>
      <c r="I212" s="154"/>
      <c r="J212" s="157"/>
      <c r="K212" s="157"/>
      <c r="L212" s="158"/>
      <c r="M212" s="157"/>
      <c r="N212" s="157"/>
      <c r="O212" s="157"/>
    </row>
    <row r="213">
      <c r="B213" s="14"/>
      <c r="C213" s="15"/>
      <c r="D213" s="152"/>
      <c r="G213" s="156"/>
      <c r="H213" s="154"/>
      <c r="I213" s="162"/>
      <c r="J213" s="157"/>
      <c r="K213" s="158"/>
      <c r="L213" s="158"/>
      <c r="M213" s="157"/>
      <c r="N213" s="157"/>
      <c r="O213" s="157"/>
    </row>
    <row r="214">
      <c r="B214" s="14"/>
      <c r="C214" s="15"/>
      <c r="D214" s="152"/>
      <c r="G214" s="156"/>
      <c r="H214" s="154"/>
      <c r="I214" s="162"/>
      <c r="J214" s="157"/>
      <c r="K214" s="158"/>
      <c r="L214" s="158"/>
      <c r="M214" s="157"/>
      <c r="N214" s="157"/>
      <c r="O214" s="157"/>
    </row>
    <row r="215">
      <c r="B215" s="14"/>
      <c r="C215" s="15"/>
      <c r="D215" s="152"/>
      <c r="G215" s="156"/>
      <c r="H215" s="154"/>
      <c r="I215" s="162"/>
      <c r="J215" s="157"/>
      <c r="K215" s="158"/>
      <c r="L215" s="158"/>
      <c r="M215" s="157"/>
      <c r="N215" s="157"/>
      <c r="O215" s="157"/>
    </row>
    <row r="216">
      <c r="B216" s="14"/>
      <c r="C216" s="15"/>
      <c r="D216" s="152"/>
      <c r="G216" s="156"/>
      <c r="H216" s="154"/>
      <c r="I216" s="154"/>
      <c r="J216" s="159"/>
      <c r="K216" s="159"/>
      <c r="L216" s="158"/>
      <c r="M216" s="157"/>
      <c r="N216" s="159"/>
      <c r="O216" s="159"/>
    </row>
    <row r="217">
      <c r="B217" s="14"/>
      <c r="C217" s="15"/>
      <c r="D217" s="152"/>
      <c r="G217" s="156"/>
      <c r="H217" s="154"/>
      <c r="I217" s="154"/>
      <c r="J217" s="159"/>
      <c r="K217" s="159"/>
      <c r="L217" s="157"/>
      <c r="M217" s="157"/>
      <c r="N217" s="159"/>
      <c r="O217" s="159"/>
    </row>
    <row r="218">
      <c r="B218" s="14"/>
      <c r="C218" s="15"/>
      <c r="D218" s="152"/>
      <c r="G218" s="156"/>
      <c r="H218" s="154"/>
      <c r="I218" s="162"/>
      <c r="J218" s="157"/>
      <c r="K218" s="158"/>
      <c r="L218" s="158"/>
      <c r="M218" s="157"/>
      <c r="N218" s="157"/>
      <c r="O218" s="157"/>
    </row>
    <row r="219">
      <c r="B219" s="14"/>
      <c r="C219" s="15"/>
      <c r="D219" s="152"/>
      <c r="G219" s="156"/>
      <c r="H219" s="154"/>
      <c r="I219" s="154"/>
      <c r="J219" s="159"/>
      <c r="K219" s="159"/>
      <c r="L219" s="157"/>
      <c r="M219" s="157"/>
      <c r="N219" s="159"/>
      <c r="O219" s="159"/>
    </row>
    <row r="220">
      <c r="B220" s="14"/>
      <c r="C220" s="15"/>
      <c r="D220" s="152"/>
      <c r="G220" s="156"/>
      <c r="H220" s="154"/>
      <c r="I220" s="162"/>
      <c r="J220" s="157"/>
      <c r="K220" s="158"/>
      <c r="L220" s="158"/>
      <c r="M220" s="157"/>
      <c r="N220" s="157"/>
      <c r="O220" s="157"/>
    </row>
    <row r="221">
      <c r="B221" s="14"/>
      <c r="C221" s="15"/>
      <c r="D221" s="152"/>
      <c r="G221" s="156"/>
      <c r="H221" s="154"/>
      <c r="I221" s="154"/>
      <c r="J221" s="157"/>
      <c r="K221" s="158"/>
      <c r="L221" s="158"/>
      <c r="M221" s="157"/>
      <c r="N221" s="157"/>
      <c r="O221" s="157"/>
    </row>
    <row r="222">
      <c r="B222" s="14"/>
      <c r="C222" s="15"/>
      <c r="D222" s="152"/>
      <c r="G222" s="156"/>
      <c r="H222" s="154"/>
      <c r="I222" s="154"/>
      <c r="J222" s="157"/>
      <c r="K222" s="157"/>
      <c r="L222" s="158"/>
      <c r="M222" s="157"/>
      <c r="N222" s="157"/>
      <c r="O222" s="157"/>
    </row>
    <row r="223">
      <c r="B223" s="14"/>
      <c r="C223" s="15"/>
      <c r="D223" s="152"/>
      <c r="G223" s="156"/>
      <c r="H223" s="154"/>
      <c r="I223" s="162"/>
      <c r="J223" s="159"/>
      <c r="K223" s="159"/>
      <c r="L223" s="158"/>
      <c r="M223" s="157"/>
      <c r="N223" s="159"/>
      <c r="O223" s="157"/>
    </row>
    <row r="224">
      <c r="B224" s="14"/>
      <c r="C224" s="15"/>
      <c r="D224" s="152"/>
      <c r="G224" s="14"/>
      <c r="H224" s="154"/>
      <c r="I224" s="154"/>
      <c r="J224" s="157"/>
      <c r="K224" s="157"/>
      <c r="L224" s="158"/>
      <c r="M224" s="157"/>
      <c r="N224" s="157"/>
      <c r="O224" s="159"/>
    </row>
    <row r="225">
      <c r="B225" s="14"/>
      <c r="C225" s="15"/>
      <c r="D225" s="152"/>
      <c r="G225" s="156"/>
      <c r="H225" s="154"/>
      <c r="I225" s="162"/>
      <c r="J225" s="157"/>
      <c r="K225" s="158"/>
      <c r="L225" s="158"/>
      <c r="M225" s="157"/>
      <c r="N225" s="157"/>
      <c r="O225" s="157"/>
    </row>
    <row r="226">
      <c r="B226" s="14"/>
      <c r="C226" s="15"/>
      <c r="D226" s="152"/>
      <c r="G226" s="156"/>
      <c r="H226" s="154"/>
      <c r="I226" s="154"/>
      <c r="J226" s="157"/>
      <c r="K226" s="157"/>
      <c r="L226" s="158"/>
      <c r="M226" s="157"/>
      <c r="N226" s="157"/>
      <c r="O226" s="159"/>
    </row>
    <row r="227">
      <c r="B227" s="14"/>
      <c r="C227" s="15"/>
      <c r="D227" s="152"/>
      <c r="G227" s="19"/>
      <c r="H227" s="154"/>
      <c r="I227" s="154"/>
      <c r="J227" s="157"/>
      <c r="K227" s="157"/>
      <c r="L227" s="158"/>
      <c r="M227" s="157"/>
      <c r="N227" s="157"/>
      <c r="O227" s="157"/>
    </row>
    <row r="228">
      <c r="B228" s="14"/>
      <c r="C228" s="15"/>
      <c r="D228" s="152"/>
      <c r="G228" s="156"/>
      <c r="H228" s="154"/>
      <c r="I228" s="154"/>
      <c r="J228" s="157"/>
      <c r="K228" s="157"/>
      <c r="L228" s="158"/>
      <c r="M228" s="157"/>
      <c r="N228" s="157"/>
      <c r="O228" s="159"/>
    </row>
    <row r="229">
      <c r="B229" s="14"/>
      <c r="C229" s="15"/>
      <c r="D229" s="152"/>
      <c r="G229" s="19"/>
      <c r="H229" s="154"/>
      <c r="I229" s="162"/>
      <c r="J229" s="157"/>
      <c r="K229" s="158"/>
      <c r="L229" s="158"/>
      <c r="M229" s="157"/>
      <c r="N229" s="157"/>
      <c r="O229" s="157"/>
    </row>
    <row r="230">
      <c r="B230" s="14"/>
      <c r="C230" s="15"/>
      <c r="D230" s="152"/>
      <c r="G230" s="156"/>
      <c r="H230" s="154"/>
      <c r="I230" s="162"/>
      <c r="J230" s="157"/>
      <c r="K230" s="158"/>
      <c r="L230" s="158"/>
      <c r="M230" s="157"/>
      <c r="N230" s="157"/>
      <c r="O230" s="157"/>
    </row>
    <row r="231">
      <c r="B231" s="14"/>
      <c r="C231" s="15"/>
      <c r="D231" s="152"/>
      <c r="G231" s="156"/>
      <c r="H231" s="154"/>
      <c r="I231" s="154"/>
      <c r="J231" s="159"/>
      <c r="K231" s="159"/>
      <c r="L231" s="158"/>
      <c r="M231" s="157"/>
      <c r="N231" s="159"/>
      <c r="O231" s="157"/>
    </row>
    <row r="232">
      <c r="B232" s="14"/>
      <c r="C232" s="15"/>
      <c r="D232" s="152"/>
      <c r="G232" s="156"/>
      <c r="H232" s="154"/>
      <c r="I232" s="154"/>
      <c r="J232" s="157"/>
      <c r="K232" s="157"/>
      <c r="L232" s="158"/>
      <c r="M232" s="157"/>
      <c r="N232" s="157"/>
      <c r="O232" s="157"/>
    </row>
    <row r="233">
      <c r="B233" s="14"/>
      <c r="C233" s="15"/>
      <c r="D233" s="152"/>
      <c r="G233" s="156"/>
      <c r="H233" s="154"/>
      <c r="I233" s="154"/>
      <c r="J233" s="159"/>
      <c r="K233" s="159"/>
      <c r="L233" s="157"/>
      <c r="M233" s="158"/>
      <c r="N233" s="159"/>
      <c r="O233" s="157"/>
    </row>
    <row r="234">
      <c r="B234" s="14"/>
      <c r="C234" s="15"/>
      <c r="D234" s="152"/>
      <c r="G234" s="156"/>
      <c r="H234" s="154"/>
      <c r="I234" s="154"/>
      <c r="J234" s="157"/>
      <c r="K234" s="157"/>
      <c r="L234" s="157"/>
      <c r="M234" s="157"/>
      <c r="N234" s="158"/>
      <c r="O234" s="157"/>
    </row>
    <row r="235">
      <c r="B235" s="14"/>
      <c r="C235" s="15"/>
      <c r="D235" s="152"/>
      <c r="G235" s="156"/>
      <c r="H235" s="154"/>
      <c r="I235" s="154"/>
      <c r="J235" s="157"/>
      <c r="K235" s="157"/>
      <c r="L235" s="158"/>
      <c r="M235" s="157"/>
      <c r="N235" s="157"/>
      <c r="O235" s="157"/>
    </row>
    <row r="236">
      <c r="B236" s="14"/>
      <c r="C236" s="15"/>
      <c r="D236" s="152"/>
      <c r="G236" s="156"/>
      <c r="H236" s="154"/>
      <c r="I236" s="162"/>
      <c r="J236" s="157"/>
      <c r="K236" s="158"/>
      <c r="L236" s="158"/>
      <c r="M236" s="157"/>
      <c r="N236" s="157"/>
      <c r="O236" s="157"/>
    </row>
    <row r="237">
      <c r="B237" s="14"/>
      <c r="C237" s="15"/>
      <c r="D237" s="152"/>
      <c r="G237" s="19"/>
      <c r="H237" s="154"/>
      <c r="I237" s="162"/>
      <c r="J237" s="157"/>
      <c r="K237" s="158"/>
      <c r="L237" s="158"/>
      <c r="M237" s="157"/>
      <c r="N237" s="157"/>
      <c r="O237" s="157"/>
    </row>
    <row r="238">
      <c r="B238" s="14"/>
      <c r="C238" s="15"/>
      <c r="D238" s="152"/>
      <c r="G238" s="156"/>
      <c r="H238" s="154"/>
      <c r="I238" s="154"/>
      <c r="J238" s="157"/>
      <c r="K238" s="158"/>
      <c r="L238" s="158"/>
      <c r="M238" s="157"/>
      <c r="N238" s="157"/>
      <c r="O238" s="159"/>
    </row>
    <row r="239">
      <c r="B239" s="14"/>
      <c r="C239" s="15"/>
      <c r="D239" s="152"/>
      <c r="G239" s="156"/>
      <c r="H239" s="154"/>
      <c r="I239" s="154"/>
      <c r="J239" s="159"/>
      <c r="K239" s="159"/>
      <c r="L239" s="157"/>
      <c r="M239" s="157"/>
      <c r="N239" s="159"/>
      <c r="O239" s="157"/>
    </row>
    <row r="240">
      <c r="B240" s="14"/>
      <c r="C240" s="15"/>
      <c r="D240" s="152"/>
      <c r="G240" s="156"/>
      <c r="H240" s="154"/>
      <c r="I240" s="154"/>
      <c r="J240" s="159"/>
      <c r="K240" s="159"/>
      <c r="L240" s="157"/>
      <c r="M240" s="157"/>
      <c r="N240" s="159"/>
      <c r="O240" s="157"/>
    </row>
    <row r="241">
      <c r="B241" s="14"/>
      <c r="C241" s="15"/>
      <c r="D241" s="152"/>
      <c r="G241" s="156"/>
      <c r="H241" s="154"/>
      <c r="I241" s="154"/>
      <c r="J241" s="157"/>
      <c r="K241" s="157"/>
      <c r="L241" s="157"/>
      <c r="M241" s="157"/>
      <c r="N241" s="158"/>
      <c r="O241" s="157"/>
    </row>
    <row r="242">
      <c r="B242" s="14"/>
      <c r="C242" s="15"/>
      <c r="D242" s="152"/>
      <c r="G242" s="156"/>
      <c r="H242" s="154"/>
      <c r="I242" s="154"/>
      <c r="J242" s="157"/>
      <c r="K242" s="157"/>
      <c r="L242" s="158"/>
      <c r="M242" s="157"/>
      <c r="N242" s="157"/>
      <c r="O242" s="159"/>
    </row>
    <row r="243">
      <c r="B243" s="14"/>
      <c r="C243" s="15"/>
      <c r="D243" s="152"/>
      <c r="G243" s="156"/>
      <c r="H243" s="154"/>
      <c r="I243" s="162"/>
      <c r="J243" s="157"/>
      <c r="K243" s="158"/>
      <c r="L243" s="158"/>
      <c r="M243" s="157"/>
      <c r="N243" s="157"/>
      <c r="O243" s="157"/>
    </row>
    <row r="244">
      <c r="B244" s="14"/>
      <c r="C244" s="15"/>
      <c r="D244" s="152"/>
      <c r="G244" s="156"/>
      <c r="H244" s="154"/>
      <c r="I244" s="162"/>
      <c r="J244" s="157"/>
      <c r="K244" s="158"/>
      <c r="L244" s="158"/>
      <c r="M244" s="157"/>
      <c r="N244" s="157"/>
      <c r="O244" s="157"/>
    </row>
    <row r="245">
      <c r="B245" s="14"/>
      <c r="C245" s="15"/>
      <c r="D245" s="152"/>
      <c r="G245" s="156"/>
      <c r="H245" s="154"/>
      <c r="I245" s="162"/>
      <c r="J245" s="157"/>
      <c r="K245" s="158"/>
      <c r="L245" s="158"/>
      <c r="M245" s="157"/>
      <c r="N245" s="157"/>
      <c r="O245" s="157"/>
    </row>
    <row r="246">
      <c r="B246" s="14"/>
      <c r="C246" s="15"/>
      <c r="D246" s="152"/>
      <c r="G246" s="19"/>
      <c r="H246" s="154"/>
      <c r="I246" s="162"/>
      <c r="J246" s="157"/>
      <c r="K246" s="158"/>
      <c r="L246" s="158"/>
      <c r="M246" s="157"/>
      <c r="N246" s="157"/>
      <c r="O246" s="157"/>
    </row>
    <row r="247">
      <c r="B247" s="14"/>
      <c r="C247" s="15"/>
      <c r="D247" s="152"/>
      <c r="G247" s="156"/>
      <c r="H247" s="154"/>
      <c r="I247" s="154"/>
      <c r="J247" s="159"/>
      <c r="K247" s="159"/>
      <c r="L247" s="157"/>
      <c r="M247" s="158"/>
      <c r="N247" s="159"/>
      <c r="O247" s="157"/>
    </row>
    <row r="248">
      <c r="B248" s="14"/>
      <c r="C248" s="15"/>
      <c r="D248" s="152"/>
      <c r="G248" s="156"/>
      <c r="H248" s="154"/>
      <c r="I248" s="154"/>
      <c r="J248" s="157"/>
      <c r="K248" s="158"/>
      <c r="L248" s="158"/>
      <c r="M248" s="157"/>
      <c r="N248" s="157"/>
      <c r="O248" s="157"/>
    </row>
    <row r="249">
      <c r="B249" s="14"/>
      <c r="C249" s="15"/>
      <c r="D249" s="152"/>
      <c r="G249" s="156"/>
      <c r="H249" s="154"/>
      <c r="I249" s="154"/>
      <c r="J249" s="157"/>
      <c r="K249" s="158"/>
      <c r="L249" s="158"/>
      <c r="M249" s="157"/>
      <c r="N249" s="157"/>
      <c r="O249" s="159"/>
    </row>
    <row r="250">
      <c r="B250" s="14"/>
      <c r="C250" s="15"/>
      <c r="D250" s="152"/>
      <c r="G250" s="156"/>
      <c r="H250" s="154"/>
      <c r="I250" s="162"/>
      <c r="J250" s="157"/>
      <c r="K250" s="158"/>
      <c r="L250" s="158"/>
      <c r="M250" s="157"/>
      <c r="N250" s="157"/>
      <c r="O250" s="157"/>
    </row>
    <row r="251">
      <c r="B251" s="14"/>
      <c r="C251" s="15"/>
      <c r="D251" s="152"/>
      <c r="G251" s="156"/>
      <c r="H251" s="154"/>
      <c r="I251" s="154"/>
      <c r="J251" s="159"/>
      <c r="K251" s="159"/>
      <c r="L251" s="157"/>
      <c r="M251" s="157"/>
      <c r="N251" s="159"/>
      <c r="O251" s="159"/>
    </row>
    <row r="252">
      <c r="B252" s="14"/>
      <c r="C252" s="15"/>
      <c r="D252" s="152"/>
      <c r="G252" s="19"/>
      <c r="H252" s="154"/>
      <c r="I252" s="162"/>
      <c r="J252" s="157"/>
      <c r="K252" s="158"/>
      <c r="L252" s="158"/>
      <c r="M252" s="157"/>
      <c r="N252" s="157"/>
      <c r="O252" s="157"/>
    </row>
    <row r="253">
      <c r="B253" s="14"/>
      <c r="C253" s="15"/>
      <c r="D253" s="152"/>
      <c r="G253" s="19"/>
      <c r="H253" s="154"/>
      <c r="I253" s="154"/>
      <c r="J253" s="157"/>
      <c r="K253" s="158"/>
      <c r="L253" s="158"/>
      <c r="M253" s="157"/>
      <c r="N253" s="157"/>
      <c r="O253" s="157"/>
    </row>
    <row r="254">
      <c r="B254" s="14"/>
      <c r="C254" s="15"/>
      <c r="D254" s="152"/>
      <c r="G254" s="156"/>
      <c r="H254" s="154"/>
      <c r="I254" s="154"/>
      <c r="J254" s="159"/>
      <c r="K254" s="159"/>
      <c r="L254" s="157"/>
      <c r="M254" s="158"/>
      <c r="N254" s="159"/>
      <c r="O254" s="157"/>
    </row>
    <row r="255">
      <c r="B255" s="14"/>
      <c r="C255" s="15"/>
      <c r="D255" s="152"/>
      <c r="G255" s="156"/>
      <c r="H255" s="154"/>
      <c r="I255" s="154"/>
      <c r="J255" s="159"/>
      <c r="K255" s="159"/>
      <c r="L255" s="157"/>
      <c r="M255" s="157"/>
      <c r="N255" s="159"/>
      <c r="O255" s="157"/>
    </row>
    <row r="256">
      <c r="B256" s="14"/>
      <c r="C256" s="15"/>
      <c r="D256" s="152"/>
      <c r="G256" s="156"/>
      <c r="H256" s="154"/>
      <c r="I256" s="154"/>
      <c r="J256" s="159"/>
      <c r="K256" s="159"/>
      <c r="L256" s="158"/>
      <c r="M256" s="157"/>
      <c r="N256" s="159"/>
      <c r="O256" s="159"/>
    </row>
    <row r="257">
      <c r="B257" s="14"/>
      <c r="C257" s="15"/>
      <c r="D257" s="152"/>
      <c r="G257" s="156"/>
      <c r="H257" s="154"/>
      <c r="I257" s="162"/>
      <c r="J257" s="157"/>
      <c r="K257" s="158"/>
      <c r="L257" s="158"/>
      <c r="M257" s="157"/>
      <c r="N257" s="157"/>
      <c r="O257" s="157"/>
    </row>
    <row r="258">
      <c r="B258" s="14"/>
      <c r="C258" s="15"/>
      <c r="D258" s="152"/>
      <c r="G258" s="156"/>
      <c r="H258" s="154"/>
      <c r="I258" s="162"/>
      <c r="J258" s="157"/>
      <c r="K258" s="158"/>
      <c r="L258" s="158"/>
      <c r="M258" s="157"/>
      <c r="N258" s="157"/>
      <c r="O258" s="157"/>
    </row>
    <row r="259">
      <c r="B259" s="14"/>
      <c r="C259" s="15"/>
      <c r="D259" s="152"/>
      <c r="G259" s="156"/>
      <c r="H259" s="154"/>
      <c r="I259" s="154"/>
      <c r="J259" s="157"/>
      <c r="K259" s="157"/>
      <c r="L259" s="158"/>
      <c r="M259" s="157"/>
      <c r="N259" s="157"/>
      <c r="O259" s="159"/>
    </row>
    <row r="260">
      <c r="B260" s="14"/>
      <c r="C260" s="15"/>
      <c r="D260" s="152"/>
      <c r="G260" s="156"/>
      <c r="H260" s="154"/>
      <c r="I260" s="154"/>
      <c r="J260" s="157"/>
      <c r="K260" s="157"/>
      <c r="L260" s="158"/>
      <c r="M260" s="157"/>
      <c r="N260" s="157"/>
      <c r="O260" s="159"/>
    </row>
    <row r="261">
      <c r="B261" s="14"/>
      <c r="C261" s="15"/>
      <c r="D261" s="152"/>
      <c r="H261" s="12"/>
      <c r="I261" s="12"/>
    </row>
    <row r="262">
      <c r="B262" s="14"/>
      <c r="C262" s="15"/>
      <c r="D262" s="152"/>
      <c r="H262" s="12"/>
      <c r="I262" s="12"/>
    </row>
    <row r="263">
      <c r="B263" s="14"/>
      <c r="C263" s="15"/>
      <c r="D263" s="152"/>
      <c r="H263" s="12"/>
      <c r="I263" s="12"/>
    </row>
    <row r="264">
      <c r="B264" s="14"/>
      <c r="C264" s="15"/>
      <c r="D264" s="152"/>
      <c r="H264" s="12"/>
      <c r="I264" s="12"/>
    </row>
    <row r="265">
      <c r="B265" s="14"/>
      <c r="C265" s="15"/>
      <c r="D265" s="152"/>
      <c r="H265" s="12"/>
      <c r="I265" s="12"/>
    </row>
    <row r="266">
      <c r="B266" s="14"/>
      <c r="C266" s="15"/>
      <c r="D266" s="152"/>
      <c r="H266" s="12"/>
      <c r="I266" s="12"/>
    </row>
    <row r="267">
      <c r="B267" s="14"/>
      <c r="C267" s="15"/>
      <c r="D267" s="152"/>
      <c r="H267" s="12"/>
      <c r="I267" s="12"/>
    </row>
    <row r="268">
      <c r="B268" s="14"/>
      <c r="C268" s="15"/>
      <c r="D268" s="152"/>
      <c r="H268" s="12"/>
      <c r="I268" s="12"/>
    </row>
    <row r="269">
      <c r="B269" s="14"/>
      <c r="C269" s="15"/>
      <c r="D269" s="152"/>
      <c r="H269" s="12"/>
      <c r="I269" s="12"/>
    </row>
    <row r="270">
      <c r="B270" s="14"/>
      <c r="C270" s="15"/>
      <c r="D270" s="152"/>
      <c r="H270" s="12"/>
      <c r="I270" s="12"/>
    </row>
    <row r="271">
      <c r="B271" s="14"/>
      <c r="C271" s="15"/>
      <c r="D271" s="152"/>
      <c r="H271" s="12"/>
      <c r="I271" s="12"/>
    </row>
    <row r="272">
      <c r="B272" s="14"/>
      <c r="C272" s="15"/>
      <c r="D272" s="152"/>
      <c r="H272" s="12"/>
      <c r="I272" s="12"/>
    </row>
    <row r="273">
      <c r="B273" s="14"/>
      <c r="C273" s="15"/>
      <c r="D273" s="152"/>
      <c r="H273" s="12"/>
      <c r="I273" s="12"/>
    </row>
    <row r="274">
      <c r="B274" s="14"/>
      <c r="C274" s="15"/>
      <c r="D274" s="152"/>
      <c r="H274" s="12"/>
      <c r="I274" s="12"/>
    </row>
    <row r="275">
      <c r="B275" s="14"/>
      <c r="C275" s="15"/>
      <c r="D275" s="152"/>
      <c r="H275" s="12"/>
      <c r="I275" s="12"/>
    </row>
    <row r="276">
      <c r="B276" s="14"/>
      <c r="C276" s="15"/>
      <c r="D276" s="152"/>
      <c r="H276" s="12"/>
      <c r="I276" s="12"/>
    </row>
    <row r="277">
      <c r="B277" s="28"/>
      <c r="C277" s="15"/>
      <c r="D277" s="152"/>
      <c r="H277" s="12"/>
      <c r="I277" s="12"/>
    </row>
    <row r="278">
      <c r="B278" s="28"/>
      <c r="C278" s="15"/>
      <c r="D278" s="152"/>
      <c r="H278" s="12"/>
      <c r="I278" s="12"/>
    </row>
    <row r="279">
      <c r="B279" s="28"/>
      <c r="C279" s="15"/>
      <c r="D279" s="152"/>
      <c r="H279" s="12"/>
      <c r="I279" s="12"/>
    </row>
    <row r="280">
      <c r="B280" s="28"/>
      <c r="C280" s="15"/>
      <c r="D280" s="152"/>
      <c r="H280" s="12"/>
      <c r="I280" s="12"/>
    </row>
    <row r="281">
      <c r="B281" s="28"/>
      <c r="C281" s="15"/>
      <c r="D281" s="152"/>
      <c r="H281" s="12"/>
      <c r="I281" s="12"/>
    </row>
    <row r="282">
      <c r="B282" s="28"/>
      <c r="C282" s="15"/>
      <c r="D282" s="152"/>
      <c r="H282" s="12"/>
      <c r="I282" s="12"/>
    </row>
    <row r="283">
      <c r="B283" s="28"/>
      <c r="C283" s="15"/>
      <c r="D283" s="152"/>
      <c r="H283" s="12"/>
      <c r="I283" s="12"/>
    </row>
    <row r="284">
      <c r="B284" s="28"/>
      <c r="C284" s="15"/>
      <c r="D284" s="152"/>
      <c r="H284" s="12"/>
      <c r="I284" s="12"/>
    </row>
    <row r="285">
      <c r="B285" s="28"/>
      <c r="C285" s="15"/>
      <c r="D285" s="152"/>
      <c r="H285" s="12"/>
      <c r="I285" s="12"/>
    </row>
    <row r="286">
      <c r="B286" s="28"/>
      <c r="C286" s="15"/>
      <c r="D286" s="152"/>
      <c r="H286" s="12"/>
      <c r="I286" s="12"/>
    </row>
    <row r="287">
      <c r="B287" s="28"/>
      <c r="C287" s="15"/>
      <c r="D287" s="152"/>
      <c r="H287" s="12"/>
      <c r="I287" s="12"/>
    </row>
    <row r="288">
      <c r="B288" s="28"/>
      <c r="C288" s="15"/>
      <c r="D288" s="152"/>
      <c r="H288" s="12"/>
      <c r="I288" s="12"/>
    </row>
    <row r="289">
      <c r="B289" s="28"/>
      <c r="C289" s="15"/>
      <c r="D289" s="152"/>
      <c r="H289" s="12"/>
      <c r="I289" s="12"/>
    </row>
    <row r="290">
      <c r="B290" s="28"/>
      <c r="C290" s="15"/>
      <c r="D290" s="152"/>
      <c r="H290" s="12"/>
      <c r="I290" s="12"/>
    </row>
    <row r="291">
      <c r="B291" s="28"/>
      <c r="C291" s="15"/>
      <c r="D291" s="152"/>
      <c r="H291" s="12"/>
      <c r="I291" s="12"/>
    </row>
    <row r="292">
      <c r="B292" s="28"/>
      <c r="C292" s="15"/>
      <c r="D292" s="152"/>
      <c r="H292" s="12"/>
      <c r="I292" s="12"/>
    </row>
    <row r="293">
      <c r="B293" s="28"/>
      <c r="C293" s="15"/>
      <c r="D293" s="152"/>
      <c r="H293" s="12"/>
      <c r="I293" s="12"/>
    </row>
    <row r="294">
      <c r="B294" s="28"/>
      <c r="C294" s="15"/>
      <c r="D294" s="152"/>
      <c r="H294" s="12"/>
      <c r="I294" s="12"/>
    </row>
    <row r="295">
      <c r="B295" s="28"/>
      <c r="C295" s="15"/>
      <c r="D295" s="152"/>
      <c r="H295" s="12"/>
      <c r="I295" s="12"/>
    </row>
    <row r="296">
      <c r="B296" s="28"/>
      <c r="C296" s="15"/>
      <c r="D296" s="152"/>
      <c r="H296" s="12"/>
      <c r="I296" s="12"/>
    </row>
    <row r="297">
      <c r="B297" s="28"/>
      <c r="C297" s="15"/>
      <c r="D297" s="152"/>
      <c r="H297" s="12"/>
      <c r="I297" s="12"/>
    </row>
    <row r="298">
      <c r="B298" s="28"/>
      <c r="C298" s="15"/>
      <c r="D298" s="152"/>
      <c r="H298" s="12"/>
      <c r="I298" s="12"/>
    </row>
    <row r="299">
      <c r="B299" s="28"/>
      <c r="C299" s="15"/>
      <c r="D299" s="152"/>
      <c r="H299" s="12"/>
      <c r="I299" s="12"/>
    </row>
    <row r="300">
      <c r="B300" s="28"/>
      <c r="C300" s="15"/>
      <c r="D300" s="152"/>
      <c r="H300" s="12"/>
      <c r="I300" s="12"/>
    </row>
    <row r="301">
      <c r="B301" s="28"/>
      <c r="C301" s="15"/>
      <c r="D301" s="152"/>
      <c r="H301" s="12"/>
      <c r="I301" s="12"/>
    </row>
    <row r="302">
      <c r="B302" s="28"/>
      <c r="C302" s="15"/>
      <c r="D302" s="152"/>
      <c r="H302" s="12"/>
      <c r="I302" s="12"/>
    </row>
    <row r="303">
      <c r="B303" s="28"/>
      <c r="C303" s="15"/>
      <c r="D303" s="152"/>
      <c r="H303" s="12"/>
      <c r="I303" s="12"/>
    </row>
    <row r="304">
      <c r="B304" s="28"/>
      <c r="C304" s="15"/>
      <c r="D304" s="152"/>
      <c r="H304" s="12"/>
      <c r="I304" s="12"/>
    </row>
    <row r="305">
      <c r="B305" s="28"/>
      <c r="C305" s="15"/>
      <c r="D305" s="152"/>
      <c r="H305" s="12"/>
      <c r="I305" s="12"/>
    </row>
    <row r="306">
      <c r="B306" s="28"/>
      <c r="C306" s="15"/>
      <c r="D306" s="152"/>
      <c r="H306" s="12"/>
      <c r="I306" s="12"/>
    </row>
    <row r="307">
      <c r="B307" s="28"/>
      <c r="C307" s="15"/>
      <c r="D307" s="152"/>
      <c r="H307" s="12"/>
      <c r="I307" s="12"/>
    </row>
    <row r="308">
      <c r="B308" s="28"/>
      <c r="C308" s="15"/>
      <c r="D308" s="152"/>
      <c r="H308" s="12"/>
      <c r="I308" s="12"/>
    </row>
    <row r="309">
      <c r="B309" s="28"/>
      <c r="C309" s="15"/>
      <c r="D309" s="152"/>
      <c r="H309" s="12"/>
      <c r="I309" s="12"/>
    </row>
    <row r="310">
      <c r="B310" s="28"/>
      <c r="C310" s="15"/>
      <c r="D310" s="152"/>
      <c r="H310" s="12"/>
      <c r="I310" s="12"/>
    </row>
    <row r="311">
      <c r="B311" s="28"/>
      <c r="C311" s="15"/>
      <c r="D311" s="152"/>
      <c r="H311" s="12"/>
      <c r="I311" s="12"/>
    </row>
    <row r="312">
      <c r="B312" s="28"/>
      <c r="C312" s="15"/>
      <c r="D312" s="152"/>
      <c r="H312" s="12"/>
      <c r="I312" s="12"/>
    </row>
    <row r="313">
      <c r="B313" s="28"/>
      <c r="C313" s="15"/>
      <c r="D313" s="152"/>
      <c r="H313" s="12"/>
      <c r="I313" s="12"/>
    </row>
    <row r="314">
      <c r="B314" s="28"/>
      <c r="C314" s="15"/>
      <c r="D314" s="152"/>
      <c r="H314" s="12"/>
      <c r="I314" s="12"/>
    </row>
    <row r="315">
      <c r="B315" s="28"/>
      <c r="C315" s="15"/>
      <c r="D315" s="152"/>
      <c r="H315" s="12"/>
      <c r="I315" s="12"/>
    </row>
    <row r="316">
      <c r="B316" s="28"/>
      <c r="C316" s="15"/>
      <c r="D316" s="152"/>
      <c r="H316" s="12"/>
      <c r="I316" s="12"/>
    </row>
    <row r="317">
      <c r="B317" s="28"/>
      <c r="C317" s="15"/>
      <c r="D317" s="152"/>
      <c r="H317" s="12"/>
      <c r="I317" s="12"/>
    </row>
    <row r="318">
      <c r="B318" s="28"/>
      <c r="C318" s="15"/>
      <c r="D318" s="152"/>
      <c r="H318" s="12"/>
      <c r="I318" s="12"/>
    </row>
    <row r="319">
      <c r="B319" s="28"/>
      <c r="C319" s="15"/>
      <c r="D319" s="152"/>
      <c r="H319" s="12"/>
      <c r="I319" s="12"/>
    </row>
    <row r="320">
      <c r="B320" s="28"/>
      <c r="C320" s="15"/>
      <c r="D320" s="152"/>
      <c r="H320" s="12"/>
      <c r="I320" s="12"/>
    </row>
    <row r="321">
      <c r="B321" s="28"/>
      <c r="C321" s="15"/>
      <c r="D321" s="152"/>
      <c r="H321" s="12"/>
      <c r="I321" s="12"/>
    </row>
    <row r="322">
      <c r="B322" s="28"/>
      <c r="C322" s="15"/>
      <c r="D322" s="152"/>
      <c r="H322" s="12"/>
      <c r="I322" s="12"/>
    </row>
    <row r="323">
      <c r="B323" s="28"/>
      <c r="C323" s="15"/>
      <c r="D323" s="152"/>
      <c r="H323" s="12"/>
      <c r="I323" s="12"/>
    </row>
    <row r="324">
      <c r="B324" s="28"/>
      <c r="C324" s="15"/>
      <c r="D324" s="152"/>
      <c r="H324" s="12"/>
      <c r="I324" s="12"/>
    </row>
    <row r="325">
      <c r="B325" s="28"/>
      <c r="C325" s="15"/>
      <c r="D325" s="152"/>
      <c r="H325" s="12"/>
      <c r="I325" s="12"/>
    </row>
    <row r="326">
      <c r="B326" s="28"/>
      <c r="C326" s="15"/>
      <c r="D326" s="152"/>
      <c r="H326" s="12"/>
      <c r="I326" s="12"/>
    </row>
    <row r="327">
      <c r="B327" s="28"/>
      <c r="C327" s="15"/>
      <c r="D327" s="152"/>
      <c r="H327" s="12"/>
      <c r="I327" s="12"/>
    </row>
    <row r="328">
      <c r="B328" s="28"/>
      <c r="C328" s="15"/>
      <c r="D328" s="152"/>
      <c r="H328" s="12"/>
      <c r="I328" s="12"/>
    </row>
    <row r="329">
      <c r="B329" s="28"/>
      <c r="C329" s="15"/>
      <c r="D329" s="152"/>
      <c r="H329" s="12"/>
      <c r="I329" s="12"/>
    </row>
    <row r="330">
      <c r="B330" s="28"/>
      <c r="C330" s="15"/>
      <c r="D330" s="152"/>
      <c r="H330" s="12"/>
      <c r="I330" s="12"/>
    </row>
    <row r="331">
      <c r="B331" s="28"/>
      <c r="C331" s="15"/>
      <c r="D331" s="152"/>
      <c r="H331" s="12"/>
      <c r="I331" s="12"/>
    </row>
    <row r="332">
      <c r="B332" s="28"/>
      <c r="C332" s="15"/>
      <c r="D332" s="152"/>
      <c r="H332" s="12"/>
      <c r="I332" s="12"/>
    </row>
    <row r="333">
      <c r="B333" s="28"/>
      <c r="C333" s="15"/>
      <c r="D333" s="152"/>
      <c r="H333" s="12"/>
      <c r="I333" s="12"/>
    </row>
    <row r="334">
      <c r="B334" s="28"/>
      <c r="C334" s="15"/>
      <c r="D334" s="152"/>
      <c r="H334" s="12"/>
      <c r="I334" s="12"/>
    </row>
    <row r="335">
      <c r="B335" s="28"/>
      <c r="C335" s="15"/>
      <c r="D335" s="152"/>
      <c r="H335" s="12"/>
      <c r="I335" s="12"/>
    </row>
    <row r="336">
      <c r="B336" s="28"/>
      <c r="C336" s="15"/>
      <c r="D336" s="152"/>
      <c r="H336" s="12"/>
      <c r="I336" s="12"/>
    </row>
    <row r="337">
      <c r="B337" s="28"/>
      <c r="C337" s="15"/>
      <c r="D337" s="152"/>
      <c r="H337" s="12"/>
      <c r="I337" s="12"/>
    </row>
    <row r="338">
      <c r="B338" s="28"/>
      <c r="C338" s="15"/>
      <c r="D338" s="152"/>
      <c r="H338" s="12"/>
      <c r="I338" s="12"/>
    </row>
    <row r="339">
      <c r="B339" s="28"/>
      <c r="C339" s="15"/>
      <c r="D339" s="152"/>
      <c r="H339" s="12"/>
      <c r="I339" s="12"/>
    </row>
    <row r="340">
      <c r="B340" s="28"/>
      <c r="C340" s="15"/>
      <c r="D340" s="152"/>
      <c r="H340" s="12"/>
      <c r="I340" s="12"/>
    </row>
    <row r="341">
      <c r="B341" s="28"/>
      <c r="C341" s="15"/>
      <c r="D341" s="152"/>
      <c r="H341" s="12"/>
      <c r="I341" s="12"/>
    </row>
    <row r="342">
      <c r="B342" s="28"/>
      <c r="C342" s="15"/>
      <c r="D342" s="152"/>
      <c r="H342" s="12"/>
      <c r="I342" s="12"/>
    </row>
    <row r="343">
      <c r="B343" s="28"/>
      <c r="C343" s="15"/>
      <c r="D343" s="152"/>
      <c r="H343" s="12"/>
      <c r="I343" s="12"/>
    </row>
    <row r="344">
      <c r="B344" s="28"/>
      <c r="C344" s="15"/>
      <c r="D344" s="152"/>
      <c r="H344" s="12"/>
      <c r="I344" s="12"/>
    </row>
    <row r="345">
      <c r="B345" s="28"/>
      <c r="C345" s="15"/>
      <c r="D345" s="152"/>
      <c r="H345" s="12"/>
      <c r="I345" s="12"/>
    </row>
    <row r="346">
      <c r="B346" s="28"/>
      <c r="C346" s="15"/>
      <c r="D346" s="152"/>
      <c r="H346" s="12"/>
      <c r="I346" s="12"/>
    </row>
    <row r="347">
      <c r="B347" s="28"/>
      <c r="C347" s="15"/>
      <c r="D347" s="152"/>
      <c r="H347" s="12"/>
      <c r="I347" s="12"/>
    </row>
    <row r="348">
      <c r="B348" s="28"/>
      <c r="C348" s="15"/>
      <c r="D348" s="152"/>
      <c r="H348" s="12"/>
      <c r="I348" s="12"/>
    </row>
    <row r="349">
      <c r="B349" s="28"/>
      <c r="C349" s="15"/>
      <c r="D349" s="152"/>
      <c r="H349" s="12"/>
      <c r="I349" s="12"/>
    </row>
    <row r="350">
      <c r="B350" s="28"/>
      <c r="C350" s="15"/>
      <c r="D350" s="152"/>
      <c r="H350" s="12"/>
      <c r="I350" s="12"/>
    </row>
    <row r="351">
      <c r="B351" s="28"/>
      <c r="C351" s="15"/>
      <c r="D351" s="152"/>
      <c r="H351" s="12"/>
      <c r="I351" s="12"/>
    </row>
    <row r="352">
      <c r="B352" s="28"/>
      <c r="C352" s="15"/>
      <c r="D352" s="152"/>
      <c r="H352" s="12"/>
      <c r="I352" s="12"/>
    </row>
    <row r="353">
      <c r="B353" s="28"/>
      <c r="C353" s="15"/>
      <c r="D353" s="152"/>
      <c r="H353" s="12"/>
      <c r="I353" s="12"/>
    </row>
    <row r="354">
      <c r="B354" s="28"/>
      <c r="C354" s="15"/>
      <c r="D354" s="152"/>
      <c r="H354" s="12"/>
      <c r="I354" s="12"/>
    </row>
    <row r="355">
      <c r="B355" s="28"/>
      <c r="C355" s="15"/>
      <c r="D355" s="152"/>
      <c r="H355" s="12"/>
      <c r="I355" s="12"/>
    </row>
    <row r="356">
      <c r="B356" s="28"/>
      <c r="C356" s="15"/>
      <c r="D356" s="152"/>
      <c r="H356" s="12"/>
      <c r="I356" s="12"/>
    </row>
    <row r="357">
      <c r="B357" s="28"/>
      <c r="C357" s="15"/>
      <c r="D357" s="152"/>
      <c r="H357" s="12"/>
      <c r="I357" s="12"/>
    </row>
    <row r="358">
      <c r="B358" s="28"/>
      <c r="C358" s="15"/>
      <c r="D358" s="152"/>
      <c r="H358" s="12"/>
      <c r="I358" s="12"/>
    </row>
    <row r="359">
      <c r="B359" s="28"/>
      <c r="C359" s="15"/>
      <c r="D359" s="152"/>
      <c r="H359" s="12"/>
      <c r="I359" s="12"/>
    </row>
    <row r="360">
      <c r="B360" s="28"/>
      <c r="C360" s="15"/>
      <c r="D360" s="152"/>
      <c r="H360" s="12"/>
      <c r="I360" s="12"/>
    </row>
    <row r="361">
      <c r="B361" s="28"/>
      <c r="C361" s="15"/>
      <c r="D361" s="152"/>
      <c r="H361" s="12"/>
      <c r="I361" s="12"/>
    </row>
    <row r="362">
      <c r="B362" s="28"/>
      <c r="C362" s="15"/>
      <c r="D362" s="152"/>
      <c r="H362" s="12"/>
      <c r="I362" s="12"/>
    </row>
    <row r="363">
      <c r="B363" s="28"/>
      <c r="C363" s="15"/>
      <c r="D363" s="152"/>
      <c r="H363" s="12"/>
      <c r="I363" s="12"/>
    </row>
    <row r="364">
      <c r="B364" s="28"/>
      <c r="C364" s="15"/>
      <c r="D364" s="152"/>
      <c r="H364" s="12"/>
      <c r="I364" s="12"/>
    </row>
    <row r="365">
      <c r="B365" s="28"/>
      <c r="C365" s="15"/>
      <c r="D365" s="152"/>
      <c r="H365" s="12"/>
      <c r="I365" s="12"/>
    </row>
    <row r="366">
      <c r="B366" s="28"/>
      <c r="C366" s="15"/>
      <c r="D366" s="152"/>
      <c r="H366" s="12"/>
      <c r="I366" s="12"/>
    </row>
    <row r="367">
      <c r="B367" s="28"/>
      <c r="C367" s="15"/>
      <c r="D367" s="152"/>
      <c r="H367" s="12"/>
      <c r="I367" s="12"/>
    </row>
    <row r="368">
      <c r="B368" s="28"/>
      <c r="C368" s="15"/>
      <c r="D368" s="152"/>
      <c r="H368" s="12"/>
      <c r="I368" s="12"/>
    </row>
    <row r="369">
      <c r="B369" s="28"/>
      <c r="C369" s="15"/>
      <c r="D369" s="152"/>
      <c r="H369" s="12"/>
      <c r="I369" s="12"/>
    </row>
    <row r="370">
      <c r="B370" s="28"/>
      <c r="C370" s="15"/>
      <c r="D370" s="152"/>
      <c r="H370" s="12"/>
      <c r="I370" s="12"/>
    </row>
    <row r="371">
      <c r="B371" s="28"/>
      <c r="C371" s="15"/>
      <c r="D371" s="152"/>
      <c r="H371" s="12"/>
      <c r="I371" s="12"/>
    </row>
    <row r="372">
      <c r="B372" s="28"/>
      <c r="C372" s="15"/>
      <c r="D372" s="152"/>
      <c r="H372" s="12"/>
      <c r="I372" s="12"/>
    </row>
    <row r="373">
      <c r="B373" s="28"/>
      <c r="C373" s="15"/>
      <c r="D373" s="152"/>
      <c r="H373" s="12"/>
      <c r="I373" s="12"/>
    </row>
    <row r="374">
      <c r="B374" s="28"/>
      <c r="C374" s="15"/>
      <c r="D374" s="152"/>
      <c r="H374" s="12"/>
      <c r="I374" s="12"/>
    </row>
    <row r="375">
      <c r="B375" s="28"/>
      <c r="C375" s="15"/>
      <c r="D375" s="152"/>
      <c r="H375" s="12"/>
      <c r="I375" s="12"/>
    </row>
    <row r="376">
      <c r="B376" s="28"/>
      <c r="C376" s="15"/>
      <c r="D376" s="152"/>
      <c r="H376" s="12"/>
      <c r="I376" s="12"/>
    </row>
    <row r="377">
      <c r="B377" s="28"/>
      <c r="C377" s="15"/>
      <c r="D377" s="152"/>
      <c r="H377" s="12"/>
      <c r="I377" s="12"/>
    </row>
    <row r="378">
      <c r="B378" s="28"/>
      <c r="C378" s="15"/>
      <c r="D378" s="152"/>
      <c r="H378" s="12"/>
      <c r="I378" s="12"/>
    </row>
    <row r="379">
      <c r="B379" s="28"/>
      <c r="C379" s="15"/>
      <c r="D379" s="152"/>
      <c r="H379" s="12"/>
      <c r="I379" s="12"/>
    </row>
    <row r="380">
      <c r="B380" s="28"/>
      <c r="C380" s="15"/>
      <c r="D380" s="152"/>
      <c r="H380" s="12"/>
      <c r="I380" s="12"/>
    </row>
    <row r="381">
      <c r="B381" s="28"/>
      <c r="C381" s="15"/>
      <c r="D381" s="152"/>
      <c r="H381" s="12"/>
      <c r="I381" s="12"/>
    </row>
    <row r="382">
      <c r="B382" s="28"/>
      <c r="C382" s="15"/>
      <c r="D382" s="152"/>
      <c r="H382" s="12"/>
      <c r="I382" s="12"/>
    </row>
    <row r="383">
      <c r="B383" s="28"/>
      <c r="C383" s="15"/>
      <c r="D383" s="152"/>
      <c r="H383" s="12"/>
      <c r="I383" s="12"/>
    </row>
    <row r="384">
      <c r="B384" s="28"/>
      <c r="C384" s="15"/>
      <c r="D384" s="152"/>
      <c r="H384" s="12"/>
      <c r="I384" s="12"/>
    </row>
    <row r="385">
      <c r="B385" s="28"/>
      <c r="C385" s="15"/>
      <c r="D385" s="152"/>
      <c r="H385" s="12"/>
      <c r="I385" s="12"/>
    </row>
    <row r="386">
      <c r="B386" s="28"/>
      <c r="C386" s="15"/>
      <c r="D386" s="152"/>
      <c r="H386" s="12"/>
      <c r="I386" s="12"/>
    </row>
    <row r="387">
      <c r="B387" s="28"/>
      <c r="C387" s="15"/>
      <c r="D387" s="152"/>
      <c r="H387" s="12"/>
      <c r="I387" s="12"/>
    </row>
    <row r="388">
      <c r="B388" s="28"/>
      <c r="C388" s="15"/>
      <c r="D388" s="152"/>
      <c r="H388" s="12"/>
      <c r="I388" s="12"/>
    </row>
    <row r="389">
      <c r="B389" s="28"/>
      <c r="C389" s="15"/>
      <c r="D389" s="152"/>
      <c r="H389" s="12"/>
      <c r="I389" s="12"/>
    </row>
    <row r="390">
      <c r="B390" s="28"/>
      <c r="C390" s="15"/>
      <c r="D390" s="152"/>
      <c r="H390" s="12"/>
      <c r="I390" s="12"/>
    </row>
    <row r="391">
      <c r="B391" s="28"/>
      <c r="C391" s="15"/>
      <c r="D391" s="152"/>
      <c r="H391" s="12"/>
      <c r="I391" s="12"/>
    </row>
    <row r="392">
      <c r="B392" s="28"/>
      <c r="C392" s="15"/>
      <c r="D392" s="152"/>
      <c r="H392" s="12"/>
      <c r="I392" s="12"/>
    </row>
    <row r="393">
      <c r="B393" s="28"/>
      <c r="C393" s="15"/>
      <c r="D393" s="152"/>
      <c r="H393" s="12"/>
      <c r="I393" s="12"/>
    </row>
    <row r="394">
      <c r="B394" s="28"/>
      <c r="C394" s="15"/>
      <c r="D394" s="152"/>
      <c r="H394" s="12"/>
      <c r="I394" s="12"/>
    </row>
    <row r="395">
      <c r="B395" s="28"/>
      <c r="C395" s="15"/>
      <c r="D395" s="152"/>
      <c r="H395" s="12"/>
      <c r="I395" s="12"/>
    </row>
    <row r="396">
      <c r="B396" s="28"/>
      <c r="C396" s="15"/>
      <c r="D396" s="152"/>
      <c r="H396" s="12"/>
      <c r="I396" s="12"/>
    </row>
    <row r="397">
      <c r="B397" s="28"/>
      <c r="C397" s="15"/>
      <c r="D397" s="152"/>
      <c r="H397" s="12"/>
      <c r="I397" s="12"/>
    </row>
    <row r="398">
      <c r="B398" s="28"/>
      <c r="C398" s="15"/>
      <c r="D398" s="152"/>
      <c r="H398" s="12"/>
      <c r="I398" s="12"/>
    </row>
    <row r="399">
      <c r="B399" s="28"/>
      <c r="C399" s="15"/>
      <c r="D399" s="152"/>
      <c r="H399" s="12"/>
      <c r="I399" s="12"/>
    </row>
    <row r="400">
      <c r="B400" s="28"/>
      <c r="C400" s="15"/>
      <c r="D400" s="152"/>
      <c r="H400" s="12"/>
      <c r="I400" s="12"/>
    </row>
    <row r="401">
      <c r="B401" s="28"/>
      <c r="C401" s="15"/>
      <c r="D401" s="152"/>
      <c r="H401" s="12"/>
      <c r="I401" s="12"/>
    </row>
    <row r="402">
      <c r="B402" s="28"/>
      <c r="C402" s="15"/>
      <c r="D402" s="152"/>
      <c r="H402" s="12"/>
      <c r="I402" s="12"/>
    </row>
    <row r="403">
      <c r="B403" s="28"/>
      <c r="C403" s="15"/>
      <c r="D403" s="152"/>
      <c r="H403" s="12"/>
      <c r="I403" s="12"/>
    </row>
    <row r="404">
      <c r="B404" s="28"/>
      <c r="C404" s="15"/>
      <c r="D404" s="152"/>
      <c r="H404" s="12"/>
      <c r="I404" s="12"/>
    </row>
    <row r="405">
      <c r="B405" s="28"/>
      <c r="C405" s="15"/>
      <c r="D405" s="152"/>
      <c r="H405" s="12"/>
      <c r="I405" s="12"/>
    </row>
    <row r="406">
      <c r="B406" s="28"/>
      <c r="C406" s="15"/>
      <c r="D406" s="152"/>
      <c r="H406" s="12"/>
      <c r="I406" s="12"/>
    </row>
    <row r="407">
      <c r="B407" s="28"/>
      <c r="C407" s="15"/>
      <c r="D407" s="152"/>
      <c r="H407" s="12"/>
      <c r="I407" s="12"/>
    </row>
    <row r="408">
      <c r="B408" s="28"/>
      <c r="C408" s="15"/>
      <c r="D408" s="152"/>
      <c r="H408" s="12"/>
      <c r="I408" s="12"/>
    </row>
    <row r="409">
      <c r="B409" s="28"/>
      <c r="C409" s="15"/>
      <c r="D409" s="152"/>
      <c r="H409" s="12"/>
      <c r="I409" s="12"/>
    </row>
    <row r="410">
      <c r="B410" s="28"/>
      <c r="C410" s="15"/>
      <c r="D410" s="152"/>
      <c r="H410" s="12"/>
      <c r="I410" s="12"/>
    </row>
    <row r="411">
      <c r="B411" s="28"/>
      <c r="C411" s="15"/>
      <c r="D411" s="152"/>
      <c r="H411" s="12"/>
      <c r="I411" s="12"/>
    </row>
    <row r="412">
      <c r="B412" s="28"/>
      <c r="C412" s="15"/>
      <c r="D412" s="152"/>
      <c r="H412" s="12"/>
      <c r="I412" s="12"/>
    </row>
    <row r="413">
      <c r="B413" s="28"/>
      <c r="C413" s="15"/>
      <c r="D413" s="152"/>
      <c r="H413" s="12"/>
      <c r="I413" s="12"/>
    </row>
    <row r="414">
      <c r="B414" s="28"/>
      <c r="C414" s="15"/>
      <c r="D414" s="152"/>
      <c r="H414" s="12"/>
      <c r="I414" s="12"/>
    </row>
    <row r="415">
      <c r="B415" s="28"/>
      <c r="C415" s="15"/>
      <c r="D415" s="152"/>
      <c r="H415" s="12"/>
      <c r="I415" s="12"/>
    </row>
    <row r="416">
      <c r="B416" s="28"/>
      <c r="C416" s="15"/>
      <c r="D416" s="152"/>
      <c r="H416" s="12"/>
      <c r="I416" s="12"/>
    </row>
    <row r="417">
      <c r="B417" s="28"/>
      <c r="C417" s="15"/>
      <c r="D417" s="152"/>
      <c r="H417" s="12"/>
      <c r="I417" s="12"/>
    </row>
    <row r="418">
      <c r="B418" s="28"/>
      <c r="C418" s="15"/>
      <c r="D418" s="152"/>
      <c r="H418" s="12"/>
      <c r="I418" s="12"/>
    </row>
    <row r="419">
      <c r="B419" s="28"/>
      <c r="C419" s="15"/>
      <c r="D419" s="152"/>
      <c r="H419" s="12"/>
      <c r="I419" s="12"/>
    </row>
    <row r="420">
      <c r="B420" s="28"/>
      <c r="C420" s="15"/>
      <c r="D420" s="152"/>
      <c r="H420" s="12"/>
      <c r="I420" s="12"/>
    </row>
    <row r="421">
      <c r="B421" s="28"/>
      <c r="C421" s="15"/>
      <c r="D421" s="152"/>
      <c r="H421" s="12"/>
      <c r="I421" s="12"/>
    </row>
    <row r="422">
      <c r="B422" s="28"/>
      <c r="C422" s="15"/>
      <c r="D422" s="152"/>
      <c r="H422" s="12"/>
      <c r="I422" s="12"/>
    </row>
    <row r="423">
      <c r="B423" s="28"/>
      <c r="C423" s="15"/>
      <c r="D423" s="152"/>
      <c r="H423" s="12"/>
      <c r="I423" s="12"/>
    </row>
    <row r="424">
      <c r="B424" s="28"/>
      <c r="C424" s="15"/>
      <c r="D424" s="152"/>
      <c r="H424" s="12"/>
      <c r="I424" s="12"/>
    </row>
    <row r="425">
      <c r="B425" s="28"/>
      <c r="C425" s="15"/>
      <c r="D425" s="152"/>
      <c r="H425" s="12"/>
      <c r="I425" s="12"/>
    </row>
    <row r="426">
      <c r="B426" s="28"/>
      <c r="C426" s="15"/>
      <c r="D426" s="152"/>
      <c r="H426" s="12"/>
      <c r="I426" s="12"/>
    </row>
    <row r="427">
      <c r="B427" s="28"/>
      <c r="C427" s="15"/>
      <c r="D427" s="152"/>
      <c r="H427" s="12"/>
      <c r="I427" s="12"/>
    </row>
    <row r="428">
      <c r="B428" s="28"/>
      <c r="C428" s="15"/>
      <c r="D428" s="152"/>
      <c r="H428" s="12"/>
      <c r="I428" s="12"/>
    </row>
    <row r="429">
      <c r="B429" s="28"/>
      <c r="C429" s="15"/>
      <c r="D429" s="152"/>
      <c r="H429" s="12"/>
      <c r="I429" s="12"/>
    </row>
    <row r="430">
      <c r="B430" s="28"/>
      <c r="C430" s="15"/>
      <c r="D430" s="152"/>
      <c r="H430" s="12"/>
      <c r="I430" s="12"/>
    </row>
    <row r="431">
      <c r="B431" s="28"/>
      <c r="C431" s="15"/>
      <c r="D431" s="152"/>
      <c r="H431" s="12"/>
      <c r="I431" s="12"/>
    </row>
    <row r="432">
      <c r="B432" s="28"/>
      <c r="C432" s="15"/>
      <c r="D432" s="152"/>
      <c r="H432" s="12"/>
      <c r="I432" s="12"/>
    </row>
    <row r="433">
      <c r="B433" s="28"/>
      <c r="C433" s="15"/>
      <c r="D433" s="152"/>
      <c r="H433" s="12"/>
      <c r="I433" s="12"/>
    </row>
    <row r="434">
      <c r="B434" s="28"/>
      <c r="C434" s="15"/>
      <c r="D434" s="152"/>
      <c r="H434" s="12"/>
      <c r="I434" s="12"/>
    </row>
    <row r="435">
      <c r="B435" s="28"/>
      <c r="C435" s="15"/>
      <c r="D435" s="152"/>
      <c r="H435" s="12"/>
      <c r="I435" s="12"/>
    </row>
    <row r="436">
      <c r="B436" s="28"/>
      <c r="C436" s="15"/>
      <c r="D436" s="152"/>
      <c r="H436" s="12"/>
      <c r="I436" s="12"/>
    </row>
    <row r="437">
      <c r="B437" s="28"/>
      <c r="C437" s="15"/>
      <c r="D437" s="152"/>
      <c r="H437" s="12"/>
      <c r="I437" s="12"/>
    </row>
    <row r="438">
      <c r="B438" s="28"/>
      <c r="C438" s="15"/>
      <c r="D438" s="152"/>
      <c r="H438" s="12"/>
      <c r="I438" s="12"/>
    </row>
    <row r="439">
      <c r="B439" s="28"/>
      <c r="C439" s="15"/>
      <c r="D439" s="152"/>
      <c r="H439" s="12"/>
      <c r="I439" s="12"/>
    </row>
    <row r="440">
      <c r="B440" s="28"/>
      <c r="C440" s="15"/>
      <c r="D440" s="152"/>
      <c r="H440" s="12"/>
      <c r="I440" s="12"/>
    </row>
    <row r="441">
      <c r="B441" s="28"/>
      <c r="C441" s="15"/>
      <c r="D441" s="152"/>
      <c r="H441" s="12"/>
      <c r="I441" s="12"/>
    </row>
    <row r="442">
      <c r="B442" s="28"/>
      <c r="C442" s="15"/>
      <c r="D442" s="152"/>
      <c r="H442" s="12"/>
      <c r="I442" s="12"/>
    </row>
    <row r="443">
      <c r="B443" s="28"/>
      <c r="C443" s="15"/>
      <c r="D443" s="152"/>
      <c r="H443" s="12"/>
      <c r="I443" s="12"/>
    </row>
    <row r="444">
      <c r="B444" s="28"/>
      <c r="C444" s="15"/>
      <c r="D444" s="152"/>
      <c r="H444" s="12"/>
      <c r="I444" s="12"/>
    </row>
    <row r="445">
      <c r="B445" s="28"/>
      <c r="C445" s="15"/>
      <c r="D445" s="152"/>
      <c r="H445" s="12"/>
      <c r="I445" s="12"/>
    </row>
    <row r="446">
      <c r="B446" s="28"/>
      <c r="C446" s="15"/>
      <c r="D446" s="152"/>
      <c r="H446" s="12"/>
      <c r="I446" s="12"/>
    </row>
    <row r="447">
      <c r="B447" s="28"/>
      <c r="C447" s="15"/>
      <c r="D447" s="152"/>
      <c r="H447" s="12"/>
      <c r="I447" s="12"/>
    </row>
    <row r="448">
      <c r="B448" s="28"/>
      <c r="C448" s="15"/>
      <c r="D448" s="152"/>
      <c r="H448" s="12"/>
      <c r="I448" s="12"/>
    </row>
    <row r="449">
      <c r="B449" s="28"/>
      <c r="C449" s="15"/>
      <c r="D449" s="152"/>
      <c r="H449" s="12"/>
      <c r="I449" s="12"/>
    </row>
    <row r="450">
      <c r="B450" s="28"/>
      <c r="C450" s="15"/>
      <c r="D450" s="152"/>
      <c r="H450" s="12"/>
      <c r="I450" s="12"/>
    </row>
    <row r="451">
      <c r="B451" s="28"/>
      <c r="C451" s="15"/>
      <c r="D451" s="152"/>
      <c r="H451" s="12"/>
      <c r="I451" s="12"/>
    </row>
    <row r="452">
      <c r="B452" s="28"/>
      <c r="C452" s="15"/>
      <c r="D452" s="152"/>
      <c r="H452" s="12"/>
      <c r="I452" s="12"/>
    </row>
    <row r="453">
      <c r="B453" s="28"/>
      <c r="C453" s="15"/>
      <c r="D453" s="152"/>
      <c r="H453" s="12"/>
      <c r="I453" s="12"/>
    </row>
    <row r="454">
      <c r="B454" s="28"/>
      <c r="C454" s="15"/>
      <c r="D454" s="152"/>
      <c r="H454" s="12"/>
      <c r="I454" s="12"/>
    </row>
    <row r="455">
      <c r="B455" s="28"/>
      <c r="C455" s="15"/>
      <c r="D455" s="152"/>
      <c r="H455" s="12"/>
      <c r="I455" s="12"/>
    </row>
    <row r="456">
      <c r="B456" s="28"/>
      <c r="C456" s="15"/>
      <c r="D456" s="152"/>
      <c r="H456" s="12"/>
      <c r="I456" s="12"/>
    </row>
    <row r="457">
      <c r="B457" s="28"/>
      <c r="C457" s="15"/>
      <c r="D457" s="152"/>
      <c r="H457" s="12"/>
      <c r="I457" s="12"/>
    </row>
    <row r="458">
      <c r="B458" s="28"/>
      <c r="C458" s="15"/>
      <c r="D458" s="152"/>
      <c r="H458" s="12"/>
      <c r="I458" s="12"/>
    </row>
    <row r="459">
      <c r="B459" s="28"/>
      <c r="C459" s="15"/>
      <c r="D459" s="152"/>
      <c r="H459" s="12"/>
      <c r="I459" s="12"/>
    </row>
    <row r="460">
      <c r="B460" s="28"/>
      <c r="C460" s="15"/>
      <c r="D460" s="152"/>
      <c r="H460" s="12"/>
      <c r="I460" s="12"/>
    </row>
    <row r="461">
      <c r="B461" s="28"/>
      <c r="C461" s="15"/>
      <c r="D461" s="152"/>
      <c r="H461" s="12"/>
      <c r="I461" s="12"/>
    </row>
    <row r="462">
      <c r="B462" s="28"/>
      <c r="C462" s="15"/>
      <c r="D462" s="152"/>
      <c r="H462" s="12"/>
      <c r="I462" s="12"/>
    </row>
    <row r="463">
      <c r="B463" s="28"/>
      <c r="C463" s="15"/>
      <c r="D463" s="152"/>
      <c r="H463" s="12"/>
      <c r="I463" s="12"/>
    </row>
    <row r="464">
      <c r="B464" s="28"/>
      <c r="C464" s="15"/>
      <c r="D464" s="152"/>
      <c r="H464" s="12"/>
      <c r="I464" s="12"/>
    </row>
    <row r="465">
      <c r="B465" s="28"/>
      <c r="C465" s="15"/>
      <c r="D465" s="152"/>
      <c r="H465" s="12"/>
      <c r="I465" s="12"/>
    </row>
    <row r="466">
      <c r="B466" s="28"/>
      <c r="C466" s="15"/>
      <c r="D466" s="152"/>
      <c r="H466" s="12"/>
      <c r="I466" s="12"/>
    </row>
    <row r="467">
      <c r="B467" s="28"/>
      <c r="C467" s="15"/>
      <c r="D467" s="152"/>
      <c r="H467" s="12"/>
      <c r="I467" s="12"/>
    </row>
    <row r="468">
      <c r="B468" s="28"/>
      <c r="C468" s="15"/>
      <c r="D468" s="152"/>
      <c r="H468" s="12"/>
      <c r="I468" s="12"/>
    </row>
    <row r="469">
      <c r="B469" s="28"/>
      <c r="C469" s="15"/>
      <c r="D469" s="152"/>
      <c r="H469" s="12"/>
      <c r="I469" s="12"/>
    </row>
    <row r="470">
      <c r="B470" s="28"/>
      <c r="C470" s="15"/>
      <c r="D470" s="152"/>
      <c r="H470" s="12"/>
      <c r="I470" s="12"/>
    </row>
    <row r="471">
      <c r="B471" s="28"/>
      <c r="C471" s="15"/>
      <c r="D471" s="152"/>
      <c r="H471" s="12"/>
      <c r="I471" s="12"/>
    </row>
    <row r="472">
      <c r="B472" s="28"/>
      <c r="C472" s="15"/>
      <c r="D472" s="152"/>
      <c r="H472" s="12"/>
      <c r="I472" s="12"/>
    </row>
    <row r="473">
      <c r="B473" s="28"/>
      <c r="C473" s="15"/>
      <c r="D473" s="152"/>
      <c r="H473" s="12"/>
      <c r="I473" s="12"/>
    </row>
    <row r="474">
      <c r="B474" s="28"/>
      <c r="C474" s="15"/>
      <c r="D474" s="152"/>
      <c r="H474" s="12"/>
      <c r="I474" s="12"/>
    </row>
    <row r="475">
      <c r="B475" s="28"/>
      <c r="C475" s="15"/>
      <c r="D475" s="152"/>
      <c r="H475" s="12"/>
      <c r="I475" s="12"/>
    </row>
    <row r="476">
      <c r="B476" s="28"/>
      <c r="C476" s="15"/>
      <c r="D476" s="152"/>
      <c r="H476" s="12"/>
      <c r="I476" s="12"/>
    </row>
    <row r="477">
      <c r="B477" s="28"/>
      <c r="C477" s="15"/>
      <c r="D477" s="152"/>
      <c r="H477" s="12"/>
      <c r="I477" s="12"/>
    </row>
    <row r="478">
      <c r="B478" s="28"/>
      <c r="C478" s="15"/>
      <c r="D478" s="152"/>
      <c r="H478" s="12"/>
      <c r="I478" s="12"/>
    </row>
    <row r="479">
      <c r="B479" s="28"/>
      <c r="C479" s="15"/>
      <c r="D479" s="152"/>
      <c r="H479" s="12"/>
      <c r="I479" s="12"/>
    </row>
    <row r="480">
      <c r="B480" s="28"/>
      <c r="C480" s="15"/>
      <c r="D480" s="152"/>
      <c r="H480" s="12"/>
      <c r="I480" s="12"/>
    </row>
    <row r="481">
      <c r="B481" s="28"/>
      <c r="C481" s="15"/>
      <c r="D481" s="152"/>
      <c r="H481" s="12"/>
      <c r="I481" s="12"/>
    </row>
    <row r="482">
      <c r="B482" s="28"/>
      <c r="C482" s="15"/>
      <c r="D482" s="152"/>
      <c r="H482" s="12"/>
      <c r="I482" s="12"/>
    </row>
    <row r="483">
      <c r="B483" s="28"/>
      <c r="C483" s="15"/>
      <c r="D483" s="152"/>
      <c r="H483" s="12"/>
      <c r="I483" s="12"/>
    </row>
    <row r="484">
      <c r="B484" s="28"/>
      <c r="C484" s="15"/>
      <c r="D484" s="152"/>
      <c r="H484" s="12"/>
      <c r="I484" s="12"/>
    </row>
    <row r="485">
      <c r="B485" s="28"/>
      <c r="C485" s="15"/>
      <c r="D485" s="152"/>
      <c r="H485" s="12"/>
      <c r="I485" s="12"/>
    </row>
    <row r="486">
      <c r="B486" s="28"/>
      <c r="C486" s="15"/>
      <c r="D486" s="152"/>
      <c r="H486" s="12"/>
      <c r="I486" s="12"/>
    </row>
    <row r="487">
      <c r="B487" s="28"/>
      <c r="C487" s="15"/>
      <c r="D487" s="152"/>
      <c r="H487" s="12"/>
      <c r="I487" s="12"/>
    </row>
    <row r="488">
      <c r="B488" s="28"/>
      <c r="C488" s="15"/>
      <c r="D488" s="152"/>
      <c r="H488" s="12"/>
      <c r="I488" s="12"/>
    </row>
    <row r="489">
      <c r="B489" s="28"/>
      <c r="C489" s="15"/>
      <c r="D489" s="152"/>
      <c r="H489" s="12"/>
      <c r="I489" s="12"/>
    </row>
    <row r="490">
      <c r="B490" s="28"/>
      <c r="C490" s="15"/>
      <c r="D490" s="152"/>
      <c r="H490" s="12"/>
      <c r="I490" s="12"/>
    </row>
    <row r="491">
      <c r="B491" s="28"/>
      <c r="C491" s="15"/>
      <c r="D491" s="152"/>
      <c r="H491" s="12"/>
      <c r="I491" s="12"/>
    </row>
    <row r="492">
      <c r="B492" s="28"/>
      <c r="C492" s="15"/>
      <c r="D492" s="152"/>
      <c r="H492" s="12"/>
      <c r="I492" s="12"/>
    </row>
    <row r="493">
      <c r="B493" s="28"/>
      <c r="C493" s="15"/>
      <c r="D493" s="152"/>
      <c r="H493" s="12"/>
      <c r="I493" s="12"/>
    </row>
    <row r="494">
      <c r="B494" s="28"/>
      <c r="C494" s="15"/>
      <c r="D494" s="152"/>
      <c r="H494" s="12"/>
      <c r="I494" s="12"/>
    </row>
    <row r="495">
      <c r="B495" s="28"/>
      <c r="C495" s="15"/>
      <c r="D495" s="152"/>
      <c r="H495" s="12"/>
      <c r="I495" s="12"/>
    </row>
    <row r="496">
      <c r="B496" s="28"/>
      <c r="C496" s="15"/>
      <c r="D496" s="152"/>
      <c r="H496" s="12"/>
      <c r="I496" s="12"/>
    </row>
    <row r="497">
      <c r="B497" s="28"/>
      <c r="C497" s="15"/>
      <c r="D497" s="152"/>
      <c r="H497" s="12"/>
      <c r="I497" s="12"/>
    </row>
    <row r="498">
      <c r="B498" s="28"/>
      <c r="C498" s="15"/>
      <c r="D498" s="152"/>
      <c r="H498" s="12"/>
      <c r="I498" s="12"/>
    </row>
    <row r="499">
      <c r="B499" s="28"/>
      <c r="C499" s="15"/>
      <c r="D499" s="152"/>
      <c r="H499" s="12"/>
      <c r="I499" s="12"/>
    </row>
    <row r="500">
      <c r="B500" s="28"/>
      <c r="C500" s="15"/>
      <c r="D500" s="152"/>
      <c r="H500" s="12"/>
      <c r="I500" s="12"/>
    </row>
    <row r="501">
      <c r="B501" s="28"/>
      <c r="C501" s="15"/>
      <c r="D501" s="152"/>
      <c r="H501" s="12"/>
      <c r="I501" s="12"/>
    </row>
    <row r="502">
      <c r="B502" s="28"/>
      <c r="C502" s="15"/>
      <c r="D502" s="152"/>
      <c r="H502" s="12"/>
      <c r="I502" s="12"/>
    </row>
    <row r="503">
      <c r="B503" s="28"/>
      <c r="C503" s="15"/>
      <c r="D503" s="152"/>
      <c r="H503" s="12"/>
      <c r="I503" s="12"/>
    </row>
    <row r="504">
      <c r="B504" s="28"/>
      <c r="C504" s="15"/>
      <c r="D504" s="152"/>
      <c r="H504" s="12"/>
      <c r="I504" s="12"/>
    </row>
    <row r="505">
      <c r="B505" s="28"/>
      <c r="C505" s="15"/>
      <c r="D505" s="152"/>
      <c r="H505" s="12"/>
      <c r="I505" s="12"/>
    </row>
    <row r="506">
      <c r="B506" s="28"/>
      <c r="C506" s="15"/>
      <c r="D506" s="152"/>
      <c r="H506" s="12"/>
      <c r="I506" s="12"/>
    </row>
    <row r="507">
      <c r="B507" s="28"/>
      <c r="C507" s="15"/>
      <c r="D507" s="152"/>
      <c r="H507" s="12"/>
      <c r="I507" s="12"/>
    </row>
    <row r="508">
      <c r="B508" s="28"/>
      <c r="C508" s="15"/>
      <c r="D508" s="152"/>
      <c r="H508" s="12"/>
      <c r="I508" s="12"/>
    </row>
    <row r="509">
      <c r="B509" s="28"/>
      <c r="C509" s="15"/>
      <c r="D509" s="152"/>
      <c r="H509" s="12"/>
      <c r="I509" s="12"/>
    </row>
    <row r="510">
      <c r="B510" s="28"/>
      <c r="C510" s="15"/>
      <c r="D510" s="152"/>
      <c r="H510" s="12"/>
      <c r="I510" s="12"/>
    </row>
    <row r="511">
      <c r="B511" s="28"/>
      <c r="C511" s="15"/>
      <c r="D511" s="152"/>
      <c r="H511" s="12"/>
      <c r="I511" s="12"/>
    </row>
    <row r="512">
      <c r="B512" s="28"/>
      <c r="C512" s="15"/>
      <c r="D512" s="152"/>
      <c r="H512" s="12"/>
      <c r="I512" s="12"/>
    </row>
    <row r="513">
      <c r="B513" s="28"/>
      <c r="C513" s="15"/>
      <c r="D513" s="152"/>
      <c r="H513" s="12"/>
      <c r="I513" s="12"/>
    </row>
    <row r="514">
      <c r="B514" s="28"/>
      <c r="C514" s="15"/>
      <c r="D514" s="152"/>
      <c r="H514" s="12"/>
      <c r="I514" s="12"/>
    </row>
    <row r="515">
      <c r="B515" s="28"/>
      <c r="C515" s="15"/>
      <c r="D515" s="152"/>
      <c r="H515" s="12"/>
      <c r="I515" s="12"/>
    </row>
    <row r="516">
      <c r="B516" s="28"/>
      <c r="C516" s="15"/>
      <c r="D516" s="152"/>
      <c r="H516" s="12"/>
      <c r="I516" s="12"/>
    </row>
    <row r="517">
      <c r="B517" s="28"/>
      <c r="C517" s="15"/>
      <c r="D517" s="152"/>
      <c r="H517" s="12"/>
      <c r="I517" s="12"/>
    </row>
    <row r="518">
      <c r="B518" s="28"/>
      <c r="C518" s="15"/>
      <c r="D518" s="152"/>
      <c r="H518" s="12"/>
      <c r="I518" s="12"/>
    </row>
    <row r="519">
      <c r="B519" s="28"/>
      <c r="C519" s="15"/>
      <c r="D519" s="152"/>
      <c r="H519" s="12"/>
      <c r="I519" s="12"/>
    </row>
    <row r="520">
      <c r="B520" s="28"/>
      <c r="C520" s="15"/>
      <c r="D520" s="152"/>
      <c r="H520" s="12"/>
      <c r="I520" s="12"/>
    </row>
    <row r="521">
      <c r="B521" s="28"/>
      <c r="C521" s="15"/>
      <c r="D521" s="152"/>
      <c r="H521" s="12"/>
      <c r="I521" s="12"/>
    </row>
    <row r="522">
      <c r="B522" s="28"/>
      <c r="C522" s="15"/>
      <c r="D522" s="152"/>
      <c r="H522" s="12"/>
      <c r="I522" s="12"/>
    </row>
    <row r="523">
      <c r="B523" s="28"/>
      <c r="C523" s="15"/>
      <c r="D523" s="152"/>
      <c r="H523" s="12"/>
      <c r="I523" s="12"/>
    </row>
    <row r="524">
      <c r="B524" s="28"/>
      <c r="C524" s="15"/>
      <c r="D524" s="152"/>
      <c r="H524" s="12"/>
      <c r="I524" s="12"/>
    </row>
    <row r="525">
      <c r="B525" s="28"/>
      <c r="C525" s="15"/>
      <c r="D525" s="152"/>
      <c r="H525" s="12"/>
      <c r="I525" s="12"/>
    </row>
    <row r="526">
      <c r="B526" s="28"/>
      <c r="C526" s="15"/>
      <c r="D526" s="152"/>
      <c r="H526" s="12"/>
      <c r="I526" s="12"/>
    </row>
    <row r="527">
      <c r="B527" s="28"/>
      <c r="C527" s="15"/>
      <c r="D527" s="152"/>
      <c r="H527" s="12"/>
      <c r="I527" s="12"/>
    </row>
    <row r="528">
      <c r="B528" s="28"/>
      <c r="C528" s="15"/>
      <c r="D528" s="152"/>
      <c r="H528" s="12"/>
      <c r="I528" s="12"/>
    </row>
    <row r="529">
      <c r="B529" s="28"/>
      <c r="C529" s="15"/>
      <c r="D529" s="152"/>
      <c r="H529" s="12"/>
      <c r="I529" s="12"/>
    </row>
    <row r="530">
      <c r="B530" s="28"/>
      <c r="C530" s="15"/>
      <c r="D530" s="152"/>
      <c r="H530" s="12"/>
      <c r="I530" s="12"/>
    </row>
    <row r="531">
      <c r="B531" s="28"/>
      <c r="C531" s="15"/>
      <c r="D531" s="152"/>
      <c r="H531" s="12"/>
      <c r="I531" s="12"/>
    </row>
    <row r="532">
      <c r="B532" s="28"/>
      <c r="C532" s="15"/>
      <c r="D532" s="152"/>
      <c r="H532" s="12"/>
      <c r="I532" s="12"/>
    </row>
    <row r="533">
      <c r="B533" s="28"/>
      <c r="C533" s="15"/>
      <c r="D533" s="152"/>
      <c r="H533" s="12"/>
      <c r="I533" s="12"/>
    </row>
    <row r="534">
      <c r="B534" s="28"/>
      <c r="C534" s="15"/>
      <c r="D534" s="152"/>
      <c r="H534" s="12"/>
      <c r="I534" s="12"/>
    </row>
    <row r="535">
      <c r="B535" s="28"/>
      <c r="C535" s="15"/>
      <c r="D535" s="152"/>
      <c r="H535" s="12"/>
      <c r="I535" s="12"/>
    </row>
    <row r="536">
      <c r="B536" s="28"/>
      <c r="C536" s="15"/>
      <c r="D536" s="152"/>
      <c r="H536" s="12"/>
      <c r="I536" s="12"/>
    </row>
    <row r="537">
      <c r="B537" s="28"/>
      <c r="C537" s="15"/>
      <c r="D537" s="152"/>
      <c r="H537" s="12"/>
      <c r="I537" s="12"/>
    </row>
    <row r="538">
      <c r="B538" s="28"/>
      <c r="C538" s="15"/>
      <c r="D538" s="152"/>
      <c r="H538" s="12"/>
      <c r="I538" s="12"/>
    </row>
    <row r="539">
      <c r="B539" s="28"/>
      <c r="C539" s="15"/>
      <c r="D539" s="152"/>
      <c r="H539" s="12"/>
      <c r="I539" s="12"/>
    </row>
    <row r="540">
      <c r="B540" s="28"/>
      <c r="C540" s="15"/>
      <c r="D540" s="152"/>
      <c r="H540" s="12"/>
      <c r="I540" s="12"/>
    </row>
    <row r="541">
      <c r="B541" s="28"/>
      <c r="C541" s="15"/>
      <c r="D541" s="152"/>
      <c r="H541" s="12"/>
      <c r="I541" s="12"/>
    </row>
    <row r="542">
      <c r="B542" s="28"/>
      <c r="C542" s="15"/>
      <c r="D542" s="152"/>
      <c r="H542" s="12"/>
      <c r="I542" s="12"/>
    </row>
    <row r="543">
      <c r="B543" s="28"/>
      <c r="C543" s="15"/>
      <c r="D543" s="152"/>
      <c r="H543" s="12"/>
      <c r="I543" s="12"/>
    </row>
    <row r="544">
      <c r="B544" s="28"/>
      <c r="C544" s="15"/>
      <c r="D544" s="152"/>
      <c r="H544" s="12"/>
      <c r="I544" s="12"/>
    </row>
    <row r="545">
      <c r="B545" s="28"/>
      <c r="C545" s="15"/>
      <c r="D545" s="152"/>
      <c r="H545" s="12"/>
      <c r="I545" s="12"/>
    </row>
    <row r="546">
      <c r="B546" s="28"/>
      <c r="C546" s="15"/>
      <c r="D546" s="152"/>
      <c r="H546" s="12"/>
      <c r="I546" s="12"/>
    </row>
    <row r="547">
      <c r="B547" s="28"/>
      <c r="C547" s="15"/>
      <c r="D547" s="152"/>
      <c r="H547" s="12"/>
      <c r="I547" s="12"/>
    </row>
    <row r="548">
      <c r="B548" s="28"/>
      <c r="C548" s="15"/>
      <c r="D548" s="152"/>
      <c r="H548" s="12"/>
      <c r="I548" s="12"/>
    </row>
    <row r="549">
      <c r="B549" s="28"/>
      <c r="C549" s="15"/>
      <c r="D549" s="152"/>
      <c r="H549" s="12"/>
      <c r="I549" s="12"/>
    </row>
    <row r="550">
      <c r="B550" s="28"/>
      <c r="C550" s="15"/>
      <c r="D550" s="152"/>
      <c r="H550" s="12"/>
      <c r="I550" s="12"/>
    </row>
    <row r="551">
      <c r="B551" s="28"/>
      <c r="C551" s="15"/>
      <c r="D551" s="152"/>
      <c r="H551" s="12"/>
      <c r="I551" s="12"/>
    </row>
    <row r="552">
      <c r="B552" s="28"/>
      <c r="C552" s="15"/>
      <c r="D552" s="152"/>
      <c r="H552" s="12"/>
      <c r="I552" s="12"/>
    </row>
    <row r="553">
      <c r="B553" s="28"/>
      <c r="C553" s="15"/>
      <c r="D553" s="152"/>
      <c r="H553" s="12"/>
      <c r="I553" s="12"/>
    </row>
    <row r="554">
      <c r="B554" s="28"/>
      <c r="C554" s="15"/>
      <c r="D554" s="152"/>
      <c r="H554" s="12"/>
      <c r="I554" s="12"/>
    </row>
    <row r="555">
      <c r="B555" s="28"/>
      <c r="C555" s="15"/>
      <c r="D555" s="152"/>
      <c r="H555" s="12"/>
      <c r="I555" s="12"/>
    </row>
    <row r="556">
      <c r="B556" s="28"/>
      <c r="C556" s="15"/>
      <c r="D556" s="152"/>
      <c r="H556" s="12"/>
      <c r="I556" s="12"/>
    </row>
    <row r="557">
      <c r="B557" s="28"/>
      <c r="C557" s="15"/>
      <c r="D557" s="152"/>
      <c r="H557" s="12"/>
      <c r="I557" s="12"/>
    </row>
    <row r="558">
      <c r="B558" s="28"/>
      <c r="C558" s="15"/>
      <c r="D558" s="152"/>
      <c r="H558" s="12"/>
      <c r="I558" s="12"/>
    </row>
    <row r="559">
      <c r="B559" s="28"/>
      <c r="C559" s="15"/>
      <c r="D559" s="152"/>
      <c r="H559" s="12"/>
      <c r="I559" s="12"/>
    </row>
    <row r="560">
      <c r="B560" s="28"/>
      <c r="C560" s="15"/>
      <c r="D560" s="152"/>
      <c r="H560" s="12"/>
      <c r="I560" s="12"/>
    </row>
    <row r="561">
      <c r="B561" s="28"/>
      <c r="C561" s="15"/>
      <c r="D561" s="152"/>
      <c r="H561" s="12"/>
      <c r="I561" s="12"/>
    </row>
    <row r="562">
      <c r="B562" s="28"/>
      <c r="C562" s="15"/>
      <c r="D562" s="152"/>
      <c r="H562" s="12"/>
      <c r="I562" s="12"/>
    </row>
    <row r="563">
      <c r="B563" s="28"/>
      <c r="C563" s="15"/>
      <c r="D563" s="152"/>
      <c r="H563" s="12"/>
      <c r="I563" s="12"/>
    </row>
    <row r="564">
      <c r="B564" s="28"/>
      <c r="C564" s="15"/>
      <c r="D564" s="152"/>
      <c r="H564" s="12"/>
      <c r="I564" s="12"/>
    </row>
    <row r="565">
      <c r="B565" s="28"/>
      <c r="C565" s="15"/>
      <c r="D565" s="152"/>
      <c r="H565" s="12"/>
      <c r="I565" s="12"/>
    </row>
    <row r="566">
      <c r="B566" s="28"/>
      <c r="C566" s="15"/>
      <c r="D566" s="152"/>
      <c r="H566" s="12"/>
      <c r="I566" s="12"/>
    </row>
    <row r="567">
      <c r="B567" s="28"/>
      <c r="C567" s="15"/>
      <c r="D567" s="152"/>
      <c r="H567" s="12"/>
      <c r="I567" s="12"/>
    </row>
    <row r="568">
      <c r="B568" s="28"/>
      <c r="C568" s="15"/>
      <c r="D568" s="152"/>
      <c r="H568" s="12"/>
      <c r="I568" s="12"/>
    </row>
    <row r="569">
      <c r="B569" s="28"/>
      <c r="C569" s="15"/>
      <c r="D569" s="152"/>
      <c r="H569" s="12"/>
      <c r="I569" s="12"/>
    </row>
    <row r="570">
      <c r="B570" s="28"/>
      <c r="C570" s="15"/>
      <c r="D570" s="152"/>
      <c r="H570" s="12"/>
      <c r="I570" s="12"/>
    </row>
    <row r="571">
      <c r="B571" s="28"/>
      <c r="C571" s="15"/>
      <c r="D571" s="152"/>
      <c r="H571" s="12"/>
      <c r="I571" s="12"/>
    </row>
    <row r="572">
      <c r="B572" s="28"/>
      <c r="C572" s="15"/>
      <c r="D572" s="152"/>
      <c r="H572" s="12"/>
      <c r="I572" s="12"/>
    </row>
    <row r="573">
      <c r="B573" s="28"/>
      <c r="C573" s="15"/>
      <c r="D573" s="152"/>
      <c r="H573" s="12"/>
      <c r="I573" s="12"/>
    </row>
    <row r="574">
      <c r="B574" s="28"/>
      <c r="C574" s="15"/>
      <c r="D574" s="152"/>
      <c r="H574" s="12"/>
      <c r="I574" s="12"/>
    </row>
    <row r="575">
      <c r="B575" s="28"/>
      <c r="C575" s="15"/>
      <c r="D575" s="152"/>
      <c r="H575" s="12"/>
      <c r="I575" s="12"/>
    </row>
    <row r="576">
      <c r="B576" s="28"/>
      <c r="C576" s="15"/>
      <c r="D576" s="152"/>
      <c r="H576" s="12"/>
      <c r="I576" s="12"/>
    </row>
    <row r="577">
      <c r="B577" s="28"/>
      <c r="C577" s="15"/>
      <c r="D577" s="152"/>
      <c r="H577" s="12"/>
      <c r="I577" s="12"/>
    </row>
    <row r="578">
      <c r="B578" s="28"/>
      <c r="C578" s="15"/>
      <c r="D578" s="152"/>
      <c r="H578" s="12"/>
      <c r="I578" s="12"/>
    </row>
    <row r="579">
      <c r="B579" s="28"/>
      <c r="C579" s="15"/>
      <c r="D579" s="152"/>
      <c r="H579" s="12"/>
      <c r="I579" s="12"/>
    </row>
    <row r="580">
      <c r="B580" s="28"/>
      <c r="C580" s="15"/>
      <c r="D580" s="152"/>
      <c r="H580" s="12"/>
      <c r="I580" s="12"/>
    </row>
    <row r="581">
      <c r="B581" s="28"/>
      <c r="C581" s="15"/>
      <c r="D581" s="152"/>
      <c r="H581" s="12"/>
      <c r="I581" s="12"/>
    </row>
    <row r="582">
      <c r="B582" s="28"/>
      <c r="C582" s="15"/>
      <c r="D582" s="152"/>
      <c r="H582" s="12"/>
      <c r="I582" s="12"/>
    </row>
    <row r="583">
      <c r="B583" s="28"/>
      <c r="C583" s="15"/>
      <c r="D583" s="152"/>
      <c r="H583" s="12"/>
      <c r="I583" s="12"/>
    </row>
    <row r="584">
      <c r="B584" s="28"/>
      <c r="C584" s="15"/>
      <c r="D584" s="152"/>
      <c r="H584" s="12"/>
      <c r="I584" s="12"/>
    </row>
    <row r="585">
      <c r="B585" s="28"/>
      <c r="C585" s="15"/>
      <c r="D585" s="152"/>
      <c r="H585" s="12"/>
      <c r="I585" s="12"/>
    </row>
    <row r="586">
      <c r="B586" s="28"/>
      <c r="C586" s="15"/>
      <c r="D586" s="152"/>
      <c r="H586" s="12"/>
      <c r="I586" s="12"/>
    </row>
    <row r="587">
      <c r="B587" s="28"/>
      <c r="C587" s="15"/>
      <c r="D587" s="152"/>
      <c r="H587" s="12"/>
      <c r="I587" s="12"/>
    </row>
    <row r="588">
      <c r="B588" s="28"/>
      <c r="C588" s="15"/>
      <c r="D588" s="152"/>
      <c r="H588" s="12"/>
      <c r="I588" s="12"/>
    </row>
    <row r="589">
      <c r="B589" s="28"/>
      <c r="C589" s="15"/>
      <c r="D589" s="152"/>
      <c r="H589" s="12"/>
      <c r="I589" s="12"/>
    </row>
    <row r="590">
      <c r="B590" s="28"/>
      <c r="C590" s="15"/>
      <c r="D590" s="152"/>
      <c r="H590" s="12"/>
      <c r="I590" s="12"/>
    </row>
    <row r="591">
      <c r="B591" s="28"/>
      <c r="C591" s="15"/>
      <c r="D591" s="152"/>
      <c r="H591" s="12"/>
      <c r="I591" s="12"/>
    </row>
    <row r="592">
      <c r="B592" s="28"/>
      <c r="C592" s="15"/>
      <c r="D592" s="152"/>
      <c r="H592" s="12"/>
      <c r="I592" s="12"/>
    </row>
    <row r="593">
      <c r="B593" s="28"/>
      <c r="C593" s="15"/>
      <c r="D593" s="152"/>
      <c r="H593" s="12"/>
      <c r="I593" s="12"/>
    </row>
    <row r="594">
      <c r="B594" s="28"/>
      <c r="C594" s="15"/>
      <c r="D594" s="152"/>
      <c r="H594" s="12"/>
      <c r="I594" s="12"/>
    </row>
    <row r="595">
      <c r="B595" s="28"/>
      <c r="C595" s="15"/>
      <c r="D595" s="152"/>
      <c r="H595" s="12"/>
      <c r="I595" s="12"/>
    </row>
    <row r="596">
      <c r="B596" s="28"/>
      <c r="C596" s="15"/>
      <c r="D596" s="152"/>
      <c r="H596" s="12"/>
      <c r="I596" s="12"/>
    </row>
    <row r="597">
      <c r="B597" s="28"/>
      <c r="C597" s="15"/>
      <c r="D597" s="152"/>
      <c r="H597" s="12"/>
      <c r="I597" s="12"/>
    </row>
    <row r="598">
      <c r="B598" s="28"/>
      <c r="C598" s="15"/>
      <c r="D598" s="152"/>
      <c r="H598" s="12"/>
      <c r="I598" s="12"/>
    </row>
    <row r="599">
      <c r="B599" s="28"/>
      <c r="C599" s="15"/>
      <c r="D599" s="152"/>
      <c r="H599" s="12"/>
      <c r="I599" s="12"/>
    </row>
    <row r="600">
      <c r="B600" s="28"/>
      <c r="C600" s="15"/>
      <c r="D600" s="152"/>
      <c r="H600" s="12"/>
      <c r="I600" s="12"/>
    </row>
    <row r="601">
      <c r="B601" s="28"/>
      <c r="C601" s="15"/>
      <c r="D601" s="152"/>
      <c r="H601" s="12"/>
      <c r="I601" s="12"/>
    </row>
    <row r="602">
      <c r="B602" s="28"/>
      <c r="C602" s="15"/>
      <c r="D602" s="152"/>
      <c r="H602" s="12"/>
      <c r="I602" s="12"/>
    </row>
    <row r="603">
      <c r="B603" s="28"/>
      <c r="C603" s="15"/>
      <c r="D603" s="152"/>
      <c r="H603" s="12"/>
      <c r="I603" s="12"/>
    </row>
    <row r="604">
      <c r="B604" s="28"/>
      <c r="C604" s="15"/>
      <c r="D604" s="152"/>
      <c r="H604" s="12"/>
      <c r="I604" s="12"/>
    </row>
    <row r="605">
      <c r="B605" s="28"/>
      <c r="C605" s="15"/>
      <c r="D605" s="152"/>
      <c r="H605" s="12"/>
      <c r="I605" s="12"/>
    </row>
    <row r="606">
      <c r="B606" s="28"/>
      <c r="C606" s="15"/>
      <c r="D606" s="152"/>
      <c r="H606" s="12"/>
      <c r="I606" s="12"/>
    </row>
    <row r="607">
      <c r="B607" s="28"/>
      <c r="C607" s="15"/>
      <c r="D607" s="152"/>
      <c r="H607" s="12"/>
      <c r="I607" s="12"/>
    </row>
    <row r="608">
      <c r="B608" s="28"/>
      <c r="C608" s="15"/>
      <c r="D608" s="152"/>
      <c r="H608" s="12"/>
      <c r="I608" s="12"/>
    </row>
    <row r="609">
      <c r="B609" s="28"/>
      <c r="C609" s="15"/>
      <c r="D609" s="152"/>
      <c r="H609" s="12"/>
      <c r="I609" s="12"/>
    </row>
    <row r="610">
      <c r="B610" s="28"/>
      <c r="C610" s="15"/>
      <c r="D610" s="152"/>
      <c r="H610" s="12"/>
      <c r="I610" s="12"/>
    </row>
    <row r="611">
      <c r="B611" s="28"/>
      <c r="C611" s="15"/>
      <c r="D611" s="152"/>
      <c r="H611" s="12"/>
      <c r="I611" s="12"/>
    </row>
    <row r="612">
      <c r="B612" s="28"/>
      <c r="C612" s="15"/>
      <c r="D612" s="152"/>
      <c r="H612" s="12"/>
      <c r="I612" s="12"/>
    </row>
    <row r="613">
      <c r="B613" s="28"/>
      <c r="C613" s="15"/>
      <c r="D613" s="152"/>
      <c r="H613" s="12"/>
      <c r="I613" s="12"/>
    </row>
    <row r="614">
      <c r="B614" s="28"/>
      <c r="C614" s="15"/>
      <c r="D614" s="152"/>
      <c r="H614" s="12"/>
      <c r="I614" s="12"/>
    </row>
    <row r="615">
      <c r="B615" s="28"/>
      <c r="C615" s="15"/>
      <c r="D615" s="152"/>
      <c r="H615" s="12"/>
      <c r="I615" s="12"/>
    </row>
    <row r="616">
      <c r="B616" s="28"/>
      <c r="C616" s="15"/>
      <c r="D616" s="152"/>
      <c r="H616" s="12"/>
      <c r="I616" s="12"/>
    </row>
    <row r="617">
      <c r="B617" s="28"/>
      <c r="C617" s="15"/>
      <c r="D617" s="152"/>
      <c r="H617" s="12"/>
      <c r="I617" s="12"/>
    </row>
    <row r="618">
      <c r="B618" s="28"/>
      <c r="C618" s="15"/>
      <c r="D618" s="152"/>
      <c r="H618" s="12"/>
      <c r="I618" s="12"/>
    </row>
    <row r="619">
      <c r="B619" s="28"/>
      <c r="C619" s="15"/>
      <c r="D619" s="152"/>
      <c r="H619" s="12"/>
      <c r="I619" s="12"/>
    </row>
    <row r="620">
      <c r="B620" s="28"/>
      <c r="C620" s="15"/>
      <c r="D620" s="152"/>
      <c r="H620" s="12"/>
      <c r="I620" s="12"/>
    </row>
    <row r="621">
      <c r="B621" s="28"/>
      <c r="C621" s="15"/>
      <c r="D621" s="152"/>
      <c r="H621" s="12"/>
      <c r="I621" s="12"/>
    </row>
    <row r="622">
      <c r="B622" s="28"/>
      <c r="C622" s="15"/>
      <c r="D622" s="152"/>
      <c r="H622" s="12"/>
      <c r="I622" s="12"/>
    </row>
    <row r="623">
      <c r="B623" s="28"/>
      <c r="C623" s="15"/>
      <c r="D623" s="152"/>
      <c r="H623" s="12"/>
      <c r="I623" s="12"/>
    </row>
    <row r="624">
      <c r="B624" s="28"/>
      <c r="C624" s="15"/>
      <c r="D624" s="152"/>
      <c r="H624" s="12"/>
      <c r="I624" s="12"/>
    </row>
    <row r="625">
      <c r="B625" s="28"/>
      <c r="C625" s="15"/>
      <c r="D625" s="152"/>
      <c r="H625" s="12"/>
      <c r="I625" s="12"/>
    </row>
    <row r="626">
      <c r="B626" s="28"/>
      <c r="C626" s="15"/>
      <c r="D626" s="152"/>
      <c r="H626" s="12"/>
      <c r="I626" s="12"/>
    </row>
    <row r="627">
      <c r="B627" s="28"/>
      <c r="C627" s="15"/>
      <c r="D627" s="152"/>
      <c r="H627" s="12"/>
      <c r="I627" s="12"/>
    </row>
    <row r="628">
      <c r="B628" s="28"/>
      <c r="C628" s="15"/>
      <c r="D628" s="152"/>
      <c r="H628" s="12"/>
      <c r="I628" s="12"/>
    </row>
    <row r="629">
      <c r="B629" s="28"/>
      <c r="C629" s="15"/>
      <c r="D629" s="152"/>
      <c r="H629" s="12"/>
      <c r="I629" s="12"/>
    </row>
    <row r="630">
      <c r="B630" s="28"/>
      <c r="C630" s="15"/>
      <c r="D630" s="152"/>
      <c r="H630" s="12"/>
      <c r="I630" s="12"/>
    </row>
    <row r="631">
      <c r="B631" s="28"/>
      <c r="C631" s="15"/>
      <c r="D631" s="152"/>
      <c r="H631" s="12"/>
      <c r="I631" s="12"/>
    </row>
    <row r="632">
      <c r="B632" s="28"/>
      <c r="C632" s="15"/>
      <c r="D632" s="152"/>
      <c r="H632" s="12"/>
      <c r="I632" s="12"/>
    </row>
    <row r="633">
      <c r="B633" s="28"/>
      <c r="C633" s="15"/>
      <c r="D633" s="152"/>
      <c r="H633" s="12"/>
      <c r="I633" s="12"/>
    </row>
    <row r="634">
      <c r="B634" s="28"/>
      <c r="C634" s="15"/>
      <c r="D634" s="152"/>
      <c r="H634" s="12"/>
      <c r="I634" s="12"/>
    </row>
    <row r="635">
      <c r="B635" s="28"/>
      <c r="C635" s="15"/>
      <c r="D635" s="152"/>
      <c r="H635" s="12"/>
      <c r="I635" s="12"/>
    </row>
    <row r="636">
      <c r="B636" s="28"/>
      <c r="C636" s="15"/>
      <c r="D636" s="152"/>
      <c r="H636" s="12"/>
      <c r="I636" s="12"/>
    </row>
    <row r="637">
      <c r="B637" s="28"/>
      <c r="C637" s="15"/>
      <c r="D637" s="152"/>
      <c r="H637" s="12"/>
      <c r="I637" s="12"/>
    </row>
    <row r="638">
      <c r="B638" s="28"/>
      <c r="C638" s="15"/>
      <c r="D638" s="152"/>
      <c r="H638" s="12"/>
      <c r="I638" s="12"/>
    </row>
    <row r="639">
      <c r="B639" s="28"/>
      <c r="C639" s="15"/>
      <c r="D639" s="152"/>
      <c r="H639" s="12"/>
      <c r="I639" s="12"/>
    </row>
    <row r="640">
      <c r="B640" s="28"/>
      <c r="C640" s="15"/>
      <c r="D640" s="152"/>
      <c r="H640" s="12"/>
      <c r="I640" s="12"/>
    </row>
    <row r="641">
      <c r="B641" s="28"/>
      <c r="C641" s="15"/>
      <c r="D641" s="152"/>
      <c r="H641" s="12"/>
      <c r="I641" s="12"/>
    </row>
    <row r="642">
      <c r="B642" s="28"/>
      <c r="C642" s="15"/>
      <c r="D642" s="152"/>
      <c r="H642" s="12"/>
      <c r="I642" s="12"/>
    </row>
    <row r="643">
      <c r="B643" s="28"/>
      <c r="C643" s="15"/>
      <c r="D643" s="152"/>
      <c r="H643" s="12"/>
      <c r="I643" s="12"/>
    </row>
    <row r="644">
      <c r="B644" s="28"/>
      <c r="C644" s="15"/>
      <c r="D644" s="152"/>
      <c r="H644" s="12"/>
      <c r="I644" s="12"/>
    </row>
    <row r="645">
      <c r="B645" s="28"/>
      <c r="C645" s="15"/>
      <c r="D645" s="152"/>
      <c r="H645" s="12"/>
      <c r="I645" s="12"/>
    </row>
    <row r="646">
      <c r="B646" s="28"/>
      <c r="C646" s="15"/>
      <c r="D646" s="152"/>
      <c r="H646" s="12"/>
      <c r="I646" s="12"/>
    </row>
    <row r="647">
      <c r="B647" s="28"/>
      <c r="C647" s="15"/>
      <c r="D647" s="152"/>
      <c r="H647" s="12"/>
      <c r="I647" s="12"/>
    </row>
    <row r="648">
      <c r="B648" s="28"/>
      <c r="C648" s="15"/>
      <c r="D648" s="152"/>
      <c r="H648" s="12"/>
      <c r="I648" s="12"/>
    </row>
    <row r="649">
      <c r="B649" s="28"/>
      <c r="C649" s="15"/>
      <c r="D649" s="152"/>
      <c r="H649" s="12"/>
      <c r="I649" s="12"/>
    </row>
    <row r="650">
      <c r="B650" s="28"/>
      <c r="C650" s="15"/>
      <c r="D650" s="152"/>
      <c r="H650" s="12"/>
      <c r="I650" s="12"/>
    </row>
    <row r="651">
      <c r="B651" s="28"/>
      <c r="C651" s="15"/>
      <c r="D651" s="152"/>
      <c r="H651" s="12"/>
      <c r="I651" s="12"/>
    </row>
    <row r="652">
      <c r="B652" s="28"/>
      <c r="C652" s="15"/>
      <c r="D652" s="152"/>
      <c r="H652" s="12"/>
      <c r="I652" s="12"/>
    </row>
    <row r="653">
      <c r="B653" s="28"/>
      <c r="C653" s="15"/>
      <c r="D653" s="152"/>
      <c r="H653" s="12"/>
      <c r="I653" s="12"/>
    </row>
    <row r="654">
      <c r="B654" s="28"/>
      <c r="C654" s="15"/>
      <c r="D654" s="152"/>
      <c r="H654" s="12"/>
      <c r="I654" s="12"/>
    </row>
    <row r="655">
      <c r="B655" s="28"/>
      <c r="C655" s="15"/>
      <c r="D655" s="152"/>
      <c r="H655" s="12"/>
      <c r="I655" s="12"/>
    </row>
    <row r="656">
      <c r="B656" s="28"/>
      <c r="C656" s="15"/>
      <c r="D656" s="152"/>
      <c r="H656" s="12"/>
      <c r="I656" s="12"/>
    </row>
    <row r="657">
      <c r="B657" s="28"/>
      <c r="C657" s="15"/>
      <c r="D657" s="152"/>
      <c r="H657" s="12"/>
      <c r="I657" s="12"/>
    </row>
    <row r="658">
      <c r="B658" s="28"/>
      <c r="C658" s="15"/>
      <c r="D658" s="152"/>
      <c r="H658" s="12"/>
      <c r="I658" s="12"/>
    </row>
    <row r="659">
      <c r="B659" s="28"/>
      <c r="C659" s="15"/>
      <c r="D659" s="152"/>
      <c r="H659" s="12"/>
      <c r="I659" s="12"/>
    </row>
    <row r="660">
      <c r="B660" s="28"/>
      <c r="C660" s="15"/>
      <c r="D660" s="152"/>
      <c r="H660" s="12"/>
      <c r="I660" s="12"/>
    </row>
    <row r="661">
      <c r="B661" s="28"/>
      <c r="C661" s="15"/>
      <c r="D661" s="152"/>
      <c r="H661" s="12"/>
      <c r="I661" s="12"/>
    </row>
    <row r="662">
      <c r="B662" s="28"/>
      <c r="C662" s="15"/>
      <c r="D662" s="152"/>
      <c r="H662" s="12"/>
      <c r="I662" s="12"/>
    </row>
    <row r="663">
      <c r="B663" s="28"/>
      <c r="C663" s="15"/>
      <c r="D663" s="152"/>
      <c r="H663" s="12"/>
      <c r="I663" s="12"/>
    </row>
    <row r="664">
      <c r="B664" s="28"/>
      <c r="C664" s="15"/>
      <c r="D664" s="152"/>
      <c r="H664" s="12"/>
      <c r="I664" s="12"/>
    </row>
    <row r="665">
      <c r="B665" s="28"/>
      <c r="C665" s="15"/>
      <c r="D665" s="152"/>
      <c r="H665" s="12"/>
      <c r="I665" s="12"/>
    </row>
    <row r="666">
      <c r="B666" s="28"/>
      <c r="C666" s="15"/>
      <c r="D666" s="152"/>
      <c r="H666" s="12"/>
      <c r="I666" s="12"/>
    </row>
    <row r="667">
      <c r="B667" s="28"/>
      <c r="C667" s="15"/>
      <c r="D667" s="152"/>
      <c r="H667" s="12"/>
      <c r="I667" s="12"/>
    </row>
    <row r="668">
      <c r="B668" s="28"/>
      <c r="C668" s="15"/>
      <c r="D668" s="152"/>
      <c r="H668" s="12"/>
      <c r="I668" s="12"/>
    </row>
    <row r="669">
      <c r="B669" s="28"/>
      <c r="C669" s="15"/>
      <c r="D669" s="152"/>
      <c r="H669" s="12"/>
      <c r="I669" s="12"/>
    </row>
    <row r="670">
      <c r="B670" s="28"/>
      <c r="C670" s="15"/>
      <c r="D670" s="152"/>
      <c r="H670" s="12"/>
      <c r="I670" s="12"/>
    </row>
    <row r="671">
      <c r="B671" s="28"/>
      <c r="C671" s="15"/>
      <c r="D671" s="152"/>
      <c r="H671" s="12"/>
      <c r="I671" s="12"/>
    </row>
    <row r="672">
      <c r="B672" s="28"/>
      <c r="C672" s="15"/>
      <c r="D672" s="152"/>
      <c r="H672" s="12"/>
      <c r="I672" s="12"/>
    </row>
    <row r="673">
      <c r="B673" s="28"/>
      <c r="C673" s="15"/>
      <c r="D673" s="152"/>
      <c r="H673" s="12"/>
      <c r="I673" s="12"/>
    </row>
    <row r="674">
      <c r="B674" s="28"/>
      <c r="C674" s="15"/>
      <c r="D674" s="152"/>
      <c r="H674" s="12"/>
      <c r="I674" s="12"/>
    </row>
    <row r="675">
      <c r="B675" s="28"/>
      <c r="C675" s="15"/>
      <c r="D675" s="152"/>
      <c r="H675" s="12"/>
      <c r="I675" s="12"/>
    </row>
    <row r="676">
      <c r="B676" s="28"/>
      <c r="C676" s="15"/>
      <c r="D676" s="152"/>
      <c r="H676" s="12"/>
      <c r="I676" s="12"/>
    </row>
    <row r="677">
      <c r="B677" s="28"/>
      <c r="C677" s="15"/>
      <c r="D677" s="152"/>
      <c r="H677" s="12"/>
      <c r="I677" s="12"/>
    </row>
    <row r="678">
      <c r="B678" s="28"/>
      <c r="C678" s="15"/>
      <c r="D678" s="152"/>
      <c r="H678" s="12"/>
      <c r="I678" s="12"/>
    </row>
    <row r="679">
      <c r="B679" s="28"/>
      <c r="C679" s="15"/>
      <c r="D679" s="152"/>
      <c r="H679" s="12"/>
      <c r="I679" s="12"/>
    </row>
    <row r="680">
      <c r="B680" s="28"/>
      <c r="C680" s="15"/>
      <c r="D680" s="152"/>
      <c r="H680" s="12"/>
      <c r="I680" s="12"/>
    </row>
    <row r="681">
      <c r="B681" s="28"/>
      <c r="C681" s="15"/>
      <c r="D681" s="152"/>
      <c r="H681" s="12"/>
      <c r="I681" s="12"/>
    </row>
    <row r="682">
      <c r="B682" s="28"/>
      <c r="C682" s="15"/>
      <c r="D682" s="152"/>
      <c r="H682" s="12"/>
      <c r="I682" s="12"/>
    </row>
    <row r="683">
      <c r="B683" s="28"/>
      <c r="C683" s="15"/>
      <c r="D683" s="152"/>
      <c r="H683" s="12"/>
      <c r="I683" s="12"/>
    </row>
    <row r="684">
      <c r="B684" s="28"/>
      <c r="C684" s="15"/>
      <c r="D684" s="152"/>
      <c r="H684" s="12"/>
      <c r="I684" s="12"/>
    </row>
    <row r="685">
      <c r="B685" s="28"/>
      <c r="C685" s="15"/>
      <c r="D685" s="152"/>
      <c r="H685" s="12"/>
      <c r="I685" s="12"/>
    </row>
    <row r="686">
      <c r="B686" s="28"/>
      <c r="C686" s="15"/>
      <c r="D686" s="152"/>
      <c r="H686" s="12"/>
      <c r="I686" s="12"/>
    </row>
    <row r="687">
      <c r="B687" s="28"/>
      <c r="C687" s="15"/>
      <c r="D687" s="152"/>
      <c r="H687" s="12"/>
      <c r="I687" s="12"/>
    </row>
    <row r="688">
      <c r="B688" s="28"/>
      <c r="C688" s="15"/>
      <c r="D688" s="152"/>
      <c r="H688" s="12"/>
      <c r="I688" s="12"/>
    </row>
    <row r="689">
      <c r="B689" s="28"/>
      <c r="C689" s="15"/>
      <c r="D689" s="152"/>
      <c r="H689" s="12"/>
      <c r="I689" s="12"/>
    </row>
    <row r="690">
      <c r="B690" s="28"/>
      <c r="C690" s="15"/>
      <c r="D690" s="152"/>
      <c r="H690" s="12"/>
      <c r="I690" s="12"/>
    </row>
    <row r="691">
      <c r="B691" s="28"/>
      <c r="C691" s="15"/>
      <c r="D691" s="152"/>
      <c r="H691" s="12"/>
      <c r="I691" s="12"/>
    </row>
    <row r="692">
      <c r="B692" s="28"/>
      <c r="C692" s="15"/>
      <c r="D692" s="152"/>
      <c r="H692" s="12"/>
      <c r="I692" s="12"/>
    </row>
    <row r="693">
      <c r="B693" s="28"/>
      <c r="C693" s="15"/>
      <c r="D693" s="152"/>
      <c r="H693" s="12"/>
      <c r="I693" s="12"/>
    </row>
    <row r="694">
      <c r="B694" s="28"/>
      <c r="C694" s="15"/>
      <c r="D694" s="152"/>
      <c r="H694" s="12"/>
      <c r="I694" s="12"/>
    </row>
    <row r="695">
      <c r="B695" s="28"/>
      <c r="C695" s="15"/>
      <c r="D695" s="152"/>
      <c r="H695" s="12"/>
      <c r="I695" s="12"/>
    </row>
    <row r="696">
      <c r="B696" s="28"/>
      <c r="C696" s="15"/>
      <c r="D696" s="152"/>
      <c r="H696" s="12"/>
      <c r="I696" s="12"/>
    </row>
    <row r="697">
      <c r="B697" s="28"/>
      <c r="C697" s="15"/>
      <c r="D697" s="152"/>
      <c r="H697" s="12"/>
      <c r="I697" s="12"/>
    </row>
    <row r="698">
      <c r="B698" s="28"/>
      <c r="C698" s="15"/>
      <c r="D698" s="152"/>
      <c r="H698" s="12"/>
      <c r="I698" s="12"/>
    </row>
    <row r="699">
      <c r="B699" s="28"/>
      <c r="C699" s="15"/>
      <c r="D699" s="152"/>
      <c r="H699" s="12"/>
      <c r="I699" s="12"/>
    </row>
    <row r="700">
      <c r="B700" s="28"/>
      <c r="C700" s="15"/>
      <c r="D700" s="152"/>
      <c r="H700" s="12"/>
      <c r="I700" s="12"/>
    </row>
    <row r="701">
      <c r="B701" s="28"/>
      <c r="C701" s="15"/>
      <c r="D701" s="152"/>
      <c r="H701" s="12"/>
      <c r="I701" s="12"/>
    </row>
    <row r="702">
      <c r="B702" s="28"/>
      <c r="C702" s="15"/>
      <c r="D702" s="152"/>
      <c r="H702" s="12"/>
      <c r="I702" s="12"/>
    </row>
    <row r="703">
      <c r="B703" s="28"/>
      <c r="C703" s="15"/>
      <c r="D703" s="152"/>
      <c r="H703" s="12"/>
      <c r="I703" s="12"/>
    </row>
    <row r="704">
      <c r="B704" s="28"/>
      <c r="C704" s="15"/>
      <c r="D704" s="152"/>
      <c r="H704" s="12"/>
      <c r="I704" s="12"/>
    </row>
    <row r="705">
      <c r="B705" s="28"/>
      <c r="C705" s="15"/>
      <c r="D705" s="152"/>
      <c r="H705" s="12"/>
      <c r="I705" s="12"/>
    </row>
    <row r="706">
      <c r="B706" s="28"/>
      <c r="C706" s="15"/>
      <c r="D706" s="152"/>
      <c r="H706" s="12"/>
      <c r="I706" s="12"/>
    </row>
    <row r="707">
      <c r="B707" s="28"/>
      <c r="C707" s="15"/>
      <c r="D707" s="152"/>
      <c r="H707" s="12"/>
      <c r="I707" s="12"/>
    </row>
    <row r="708">
      <c r="B708" s="28"/>
      <c r="C708" s="15"/>
      <c r="D708" s="152"/>
      <c r="H708" s="12"/>
      <c r="I708" s="12"/>
    </row>
    <row r="709">
      <c r="B709" s="28"/>
      <c r="C709" s="15"/>
      <c r="D709" s="152"/>
      <c r="H709" s="12"/>
      <c r="I709" s="12"/>
    </row>
    <row r="710">
      <c r="B710" s="28"/>
      <c r="C710" s="15"/>
      <c r="D710" s="152"/>
      <c r="H710" s="12"/>
      <c r="I710" s="12"/>
    </row>
    <row r="711">
      <c r="B711" s="28"/>
      <c r="C711" s="15"/>
      <c r="D711" s="152"/>
      <c r="H711" s="12"/>
      <c r="I711" s="12"/>
    </row>
    <row r="712">
      <c r="B712" s="28"/>
      <c r="C712" s="15"/>
      <c r="D712" s="152"/>
      <c r="H712" s="12"/>
      <c r="I712" s="12"/>
    </row>
    <row r="713">
      <c r="B713" s="28"/>
      <c r="C713" s="15"/>
      <c r="D713" s="152"/>
      <c r="H713" s="12"/>
      <c r="I713" s="12"/>
    </row>
    <row r="714">
      <c r="B714" s="28"/>
      <c r="C714" s="15"/>
      <c r="D714" s="152"/>
      <c r="H714" s="12"/>
      <c r="I714" s="12"/>
    </row>
    <row r="715">
      <c r="B715" s="28"/>
      <c r="C715" s="15"/>
      <c r="D715" s="152"/>
      <c r="H715" s="12"/>
      <c r="I715" s="12"/>
    </row>
    <row r="716">
      <c r="B716" s="28"/>
      <c r="C716" s="15"/>
      <c r="D716" s="152"/>
      <c r="H716" s="12"/>
      <c r="I716" s="12"/>
    </row>
    <row r="717">
      <c r="B717" s="28"/>
      <c r="C717" s="15"/>
      <c r="D717" s="152"/>
      <c r="H717" s="12"/>
      <c r="I717" s="12"/>
    </row>
    <row r="718">
      <c r="B718" s="28"/>
      <c r="C718" s="15"/>
      <c r="D718" s="152"/>
      <c r="H718" s="12"/>
      <c r="I718" s="12"/>
    </row>
    <row r="719">
      <c r="B719" s="28"/>
      <c r="C719" s="15"/>
      <c r="D719" s="152"/>
      <c r="H719" s="12"/>
      <c r="I719" s="12"/>
    </row>
    <row r="720">
      <c r="B720" s="28"/>
      <c r="C720" s="15"/>
      <c r="D720" s="152"/>
      <c r="H720" s="12"/>
      <c r="I720" s="12"/>
    </row>
    <row r="721">
      <c r="B721" s="28"/>
      <c r="C721" s="15"/>
      <c r="D721" s="152"/>
      <c r="H721" s="12"/>
      <c r="I721" s="12"/>
    </row>
    <row r="722">
      <c r="B722" s="28"/>
      <c r="C722" s="15"/>
      <c r="D722" s="152"/>
      <c r="H722" s="12"/>
      <c r="I722" s="12"/>
    </row>
    <row r="723">
      <c r="B723" s="28"/>
      <c r="C723" s="15"/>
      <c r="D723" s="152"/>
      <c r="H723" s="12"/>
      <c r="I723" s="12"/>
    </row>
    <row r="724">
      <c r="B724" s="28"/>
      <c r="C724" s="15"/>
      <c r="D724" s="152"/>
      <c r="H724" s="12"/>
      <c r="I724" s="12"/>
    </row>
    <row r="725">
      <c r="B725" s="28"/>
      <c r="C725" s="15"/>
      <c r="D725" s="152"/>
      <c r="H725" s="12"/>
      <c r="I725" s="12"/>
    </row>
    <row r="726">
      <c r="B726" s="28"/>
      <c r="C726" s="15"/>
      <c r="D726" s="152"/>
      <c r="H726" s="12"/>
      <c r="I726" s="12"/>
    </row>
    <row r="727">
      <c r="B727" s="28"/>
      <c r="C727" s="15"/>
      <c r="D727" s="152"/>
      <c r="H727" s="12"/>
      <c r="I727" s="12"/>
    </row>
    <row r="728">
      <c r="B728" s="28"/>
      <c r="C728" s="15"/>
      <c r="D728" s="152"/>
      <c r="H728" s="12"/>
      <c r="I728" s="12"/>
    </row>
    <row r="729">
      <c r="B729" s="28"/>
      <c r="C729" s="15"/>
      <c r="D729" s="152"/>
      <c r="H729" s="12"/>
      <c r="I729" s="12"/>
    </row>
    <row r="730">
      <c r="B730" s="28"/>
      <c r="C730" s="15"/>
      <c r="D730" s="152"/>
      <c r="H730" s="12"/>
      <c r="I730" s="12"/>
    </row>
    <row r="731">
      <c r="B731" s="28"/>
      <c r="C731" s="15"/>
      <c r="D731" s="152"/>
      <c r="H731" s="12"/>
      <c r="I731" s="12"/>
    </row>
    <row r="732">
      <c r="B732" s="28"/>
      <c r="C732" s="15"/>
      <c r="D732" s="152"/>
      <c r="H732" s="12"/>
      <c r="I732" s="12"/>
    </row>
    <row r="733">
      <c r="B733" s="28"/>
      <c r="C733" s="15"/>
      <c r="D733" s="152"/>
      <c r="H733" s="12"/>
      <c r="I733" s="12"/>
    </row>
    <row r="734">
      <c r="B734" s="28"/>
      <c r="C734" s="15"/>
      <c r="D734" s="152"/>
      <c r="H734" s="12"/>
      <c r="I734" s="12"/>
    </row>
    <row r="735">
      <c r="B735" s="28"/>
      <c r="C735" s="15"/>
      <c r="D735" s="152"/>
      <c r="H735" s="12"/>
      <c r="I735" s="12"/>
    </row>
    <row r="736">
      <c r="B736" s="28"/>
      <c r="C736" s="15"/>
      <c r="D736" s="152"/>
      <c r="H736" s="12"/>
      <c r="I736" s="12"/>
    </row>
    <row r="737">
      <c r="B737" s="28"/>
      <c r="C737" s="15"/>
      <c r="D737" s="152"/>
      <c r="H737" s="12"/>
      <c r="I737" s="12"/>
    </row>
    <row r="738">
      <c r="B738" s="28"/>
      <c r="C738" s="15"/>
      <c r="D738" s="152"/>
      <c r="H738" s="12"/>
      <c r="I738" s="12"/>
    </row>
    <row r="739">
      <c r="B739" s="28"/>
      <c r="C739" s="15"/>
      <c r="D739" s="152"/>
      <c r="H739" s="12"/>
      <c r="I739" s="12"/>
    </row>
    <row r="740">
      <c r="B740" s="28"/>
      <c r="C740" s="15"/>
      <c r="D740" s="152"/>
      <c r="H740" s="12"/>
      <c r="I740" s="12"/>
    </row>
    <row r="741">
      <c r="B741" s="28"/>
      <c r="C741" s="15"/>
      <c r="D741" s="152"/>
      <c r="H741" s="12"/>
      <c r="I741" s="12"/>
    </row>
    <row r="742">
      <c r="B742" s="28"/>
      <c r="C742" s="15"/>
      <c r="D742" s="152"/>
      <c r="H742" s="12"/>
      <c r="I742" s="12"/>
    </row>
    <row r="743">
      <c r="B743" s="28"/>
      <c r="C743" s="15"/>
      <c r="D743" s="152"/>
      <c r="H743" s="12"/>
      <c r="I743" s="12"/>
    </row>
    <row r="744">
      <c r="B744" s="28"/>
      <c r="C744" s="15"/>
      <c r="D744" s="152"/>
      <c r="H744" s="12"/>
      <c r="I744" s="12"/>
    </row>
    <row r="745">
      <c r="B745" s="28"/>
      <c r="C745" s="15"/>
      <c r="D745" s="152"/>
      <c r="H745" s="12"/>
      <c r="I745" s="12"/>
    </row>
    <row r="746">
      <c r="B746" s="28"/>
      <c r="C746" s="15"/>
      <c r="D746" s="152"/>
      <c r="H746" s="12"/>
      <c r="I746" s="12"/>
    </row>
    <row r="747">
      <c r="B747" s="28"/>
      <c r="C747" s="15"/>
      <c r="D747" s="152"/>
      <c r="H747" s="12"/>
      <c r="I747" s="12"/>
    </row>
    <row r="748">
      <c r="B748" s="28"/>
      <c r="C748" s="15"/>
      <c r="D748" s="152"/>
      <c r="H748" s="12"/>
      <c r="I748" s="12"/>
    </row>
    <row r="749">
      <c r="B749" s="28"/>
      <c r="C749" s="15"/>
      <c r="D749" s="152"/>
      <c r="H749" s="12"/>
      <c r="I749" s="12"/>
    </row>
    <row r="750">
      <c r="B750" s="28"/>
      <c r="C750" s="15"/>
      <c r="D750" s="152"/>
      <c r="H750" s="12"/>
      <c r="I750" s="12"/>
    </row>
    <row r="751">
      <c r="B751" s="28"/>
      <c r="C751" s="15"/>
      <c r="D751" s="152"/>
      <c r="H751" s="12"/>
      <c r="I751" s="12"/>
    </row>
    <row r="752">
      <c r="B752" s="28"/>
      <c r="C752" s="15"/>
      <c r="D752" s="152"/>
      <c r="H752" s="12"/>
      <c r="I752" s="12"/>
    </row>
    <row r="753">
      <c r="B753" s="28"/>
      <c r="C753" s="15"/>
      <c r="D753" s="152"/>
      <c r="H753" s="12"/>
      <c r="I753" s="12"/>
    </row>
    <row r="754">
      <c r="B754" s="28"/>
      <c r="C754" s="15"/>
      <c r="D754" s="152"/>
      <c r="H754" s="12"/>
      <c r="I754" s="12"/>
    </row>
    <row r="755">
      <c r="B755" s="28"/>
      <c r="C755" s="15"/>
      <c r="D755" s="152"/>
      <c r="H755" s="12"/>
      <c r="I755" s="12"/>
    </row>
    <row r="756">
      <c r="B756" s="28"/>
      <c r="C756" s="15"/>
      <c r="D756" s="152"/>
      <c r="H756" s="12"/>
      <c r="I756" s="12"/>
    </row>
    <row r="757">
      <c r="B757" s="28"/>
      <c r="C757" s="15"/>
      <c r="D757" s="152"/>
      <c r="H757" s="12"/>
      <c r="I757" s="12"/>
    </row>
    <row r="758">
      <c r="B758" s="28"/>
      <c r="C758" s="15"/>
      <c r="D758" s="152"/>
      <c r="H758" s="12"/>
      <c r="I758" s="12"/>
    </row>
    <row r="759">
      <c r="B759" s="28"/>
      <c r="C759" s="15"/>
      <c r="D759" s="152"/>
      <c r="H759" s="12"/>
      <c r="I759" s="12"/>
    </row>
    <row r="760">
      <c r="B760" s="28"/>
      <c r="C760" s="15"/>
      <c r="D760" s="152"/>
      <c r="H760" s="12"/>
      <c r="I760" s="12"/>
    </row>
    <row r="761">
      <c r="B761" s="28"/>
      <c r="C761" s="15"/>
      <c r="D761" s="152"/>
      <c r="H761" s="12"/>
      <c r="I761" s="12"/>
    </row>
    <row r="762">
      <c r="B762" s="28"/>
      <c r="C762" s="15"/>
      <c r="D762" s="152"/>
      <c r="H762" s="12"/>
      <c r="I762" s="12"/>
    </row>
    <row r="763">
      <c r="B763" s="28"/>
      <c r="C763" s="15"/>
      <c r="D763" s="152"/>
      <c r="H763" s="12"/>
      <c r="I763" s="12"/>
    </row>
    <row r="764">
      <c r="B764" s="28"/>
      <c r="C764" s="15"/>
      <c r="D764" s="152"/>
      <c r="H764" s="12"/>
      <c r="I764" s="12"/>
    </row>
    <row r="765">
      <c r="B765" s="28"/>
      <c r="C765" s="15"/>
      <c r="D765" s="152"/>
      <c r="H765" s="12"/>
      <c r="I765" s="12"/>
    </row>
    <row r="766">
      <c r="B766" s="28"/>
      <c r="C766" s="15"/>
      <c r="D766" s="152"/>
      <c r="H766" s="12"/>
      <c r="I766" s="12"/>
    </row>
    <row r="767">
      <c r="B767" s="28"/>
      <c r="C767" s="15"/>
      <c r="D767" s="152"/>
      <c r="H767" s="12"/>
      <c r="I767" s="12"/>
    </row>
    <row r="768">
      <c r="B768" s="28"/>
      <c r="C768" s="15"/>
      <c r="D768" s="152"/>
      <c r="H768" s="12"/>
      <c r="I768" s="12"/>
    </row>
    <row r="769">
      <c r="B769" s="28"/>
      <c r="C769" s="15"/>
      <c r="D769" s="152"/>
      <c r="H769" s="12"/>
      <c r="I769" s="12"/>
    </row>
    <row r="770">
      <c r="B770" s="28"/>
      <c r="C770" s="15"/>
      <c r="D770" s="152"/>
      <c r="H770" s="12"/>
      <c r="I770" s="12"/>
    </row>
    <row r="771">
      <c r="B771" s="28"/>
      <c r="C771" s="15"/>
      <c r="D771" s="152"/>
      <c r="H771" s="12"/>
      <c r="I771" s="12"/>
    </row>
    <row r="772">
      <c r="B772" s="28"/>
      <c r="C772" s="15"/>
      <c r="D772" s="152"/>
      <c r="H772" s="12"/>
      <c r="I772" s="12"/>
    </row>
    <row r="773">
      <c r="B773" s="28"/>
      <c r="C773" s="15"/>
      <c r="D773" s="152"/>
      <c r="H773" s="12"/>
      <c r="I773" s="12"/>
    </row>
    <row r="774">
      <c r="B774" s="28"/>
      <c r="C774" s="15"/>
      <c r="D774" s="152"/>
      <c r="H774" s="12"/>
      <c r="I774" s="12"/>
    </row>
    <row r="775">
      <c r="B775" s="28"/>
      <c r="C775" s="15"/>
      <c r="D775" s="152"/>
      <c r="H775" s="12"/>
      <c r="I775" s="12"/>
    </row>
    <row r="776">
      <c r="B776" s="28"/>
      <c r="C776" s="15"/>
      <c r="D776" s="152"/>
      <c r="H776" s="12"/>
      <c r="I776" s="12"/>
    </row>
    <row r="777">
      <c r="B777" s="28"/>
      <c r="C777" s="15"/>
      <c r="D777" s="152"/>
      <c r="H777" s="12"/>
      <c r="I777" s="12"/>
    </row>
    <row r="778">
      <c r="B778" s="28"/>
      <c r="C778" s="15"/>
      <c r="D778" s="152"/>
      <c r="H778" s="12"/>
      <c r="I778" s="12"/>
    </row>
    <row r="779">
      <c r="B779" s="28"/>
      <c r="C779" s="15"/>
      <c r="D779" s="152"/>
      <c r="H779" s="12"/>
      <c r="I779" s="12"/>
    </row>
    <row r="780">
      <c r="B780" s="28"/>
      <c r="C780" s="15"/>
      <c r="D780" s="152"/>
      <c r="H780" s="12"/>
      <c r="I780" s="12"/>
    </row>
    <row r="781">
      <c r="B781" s="28"/>
      <c r="C781" s="15"/>
      <c r="D781" s="152"/>
      <c r="H781" s="12"/>
      <c r="I781" s="12"/>
    </row>
    <row r="782">
      <c r="B782" s="28"/>
      <c r="C782" s="15"/>
      <c r="D782" s="152"/>
      <c r="H782" s="12"/>
      <c r="I782" s="12"/>
    </row>
    <row r="783">
      <c r="B783" s="28"/>
      <c r="C783" s="15"/>
      <c r="D783" s="152"/>
      <c r="H783" s="12"/>
      <c r="I783" s="12"/>
    </row>
    <row r="784">
      <c r="B784" s="28"/>
      <c r="C784" s="15"/>
      <c r="D784" s="152"/>
      <c r="H784" s="12"/>
      <c r="I784" s="12"/>
    </row>
    <row r="785">
      <c r="B785" s="28"/>
      <c r="C785" s="15"/>
      <c r="D785" s="152"/>
      <c r="H785" s="12"/>
      <c r="I785" s="12"/>
    </row>
    <row r="786">
      <c r="B786" s="28"/>
      <c r="C786" s="15"/>
      <c r="D786" s="152"/>
      <c r="H786" s="12"/>
      <c r="I786" s="12"/>
    </row>
    <row r="787">
      <c r="B787" s="28"/>
      <c r="C787" s="15"/>
      <c r="D787" s="152"/>
      <c r="H787" s="12"/>
      <c r="I787" s="12"/>
    </row>
    <row r="788">
      <c r="B788" s="28"/>
      <c r="C788" s="15"/>
      <c r="D788" s="152"/>
      <c r="H788" s="12"/>
      <c r="I788" s="12"/>
    </row>
    <row r="789">
      <c r="B789" s="28"/>
      <c r="C789" s="15"/>
      <c r="D789" s="152"/>
      <c r="H789" s="12"/>
      <c r="I789" s="12"/>
    </row>
    <row r="790">
      <c r="B790" s="28"/>
      <c r="C790" s="15"/>
      <c r="D790" s="152"/>
      <c r="H790" s="12"/>
      <c r="I790" s="12"/>
    </row>
    <row r="791">
      <c r="B791" s="28"/>
      <c r="C791" s="15"/>
      <c r="D791" s="152"/>
      <c r="H791" s="12"/>
      <c r="I791" s="12"/>
    </row>
    <row r="792">
      <c r="B792" s="28"/>
      <c r="C792" s="15"/>
      <c r="D792" s="152"/>
      <c r="H792" s="12"/>
      <c r="I792" s="12"/>
    </row>
    <row r="793">
      <c r="B793" s="28"/>
      <c r="C793" s="15"/>
      <c r="D793" s="152"/>
      <c r="H793" s="12"/>
      <c r="I793" s="12"/>
    </row>
    <row r="794">
      <c r="B794" s="28"/>
      <c r="C794" s="15"/>
      <c r="D794" s="152"/>
      <c r="H794" s="12"/>
      <c r="I794" s="12"/>
    </row>
    <row r="795">
      <c r="B795" s="28"/>
      <c r="C795" s="15"/>
      <c r="D795" s="152"/>
      <c r="H795" s="12"/>
      <c r="I795" s="12"/>
    </row>
    <row r="796">
      <c r="B796" s="28"/>
      <c r="C796" s="15"/>
      <c r="D796" s="152"/>
      <c r="H796" s="12"/>
      <c r="I796" s="12"/>
    </row>
    <row r="797">
      <c r="B797" s="28"/>
      <c r="C797" s="15"/>
      <c r="D797" s="152"/>
      <c r="H797" s="12"/>
      <c r="I797" s="12"/>
    </row>
    <row r="798">
      <c r="B798" s="28"/>
      <c r="C798" s="15"/>
      <c r="D798" s="152"/>
      <c r="H798" s="12"/>
      <c r="I798" s="12"/>
    </row>
    <row r="799">
      <c r="B799" s="28"/>
      <c r="C799" s="15"/>
      <c r="D799" s="152"/>
      <c r="H799" s="12"/>
      <c r="I799" s="12"/>
    </row>
    <row r="800">
      <c r="B800" s="28"/>
      <c r="C800" s="15"/>
      <c r="D800" s="152"/>
      <c r="H800" s="12"/>
      <c r="I800" s="12"/>
    </row>
    <row r="801">
      <c r="B801" s="28"/>
      <c r="C801" s="15"/>
      <c r="D801" s="152"/>
      <c r="H801" s="12"/>
      <c r="I801" s="12"/>
    </row>
    <row r="802">
      <c r="B802" s="28"/>
      <c r="C802" s="15"/>
      <c r="D802" s="152"/>
      <c r="H802" s="12"/>
      <c r="I802" s="12"/>
    </row>
    <row r="803">
      <c r="B803" s="28"/>
      <c r="C803" s="15"/>
      <c r="D803" s="152"/>
      <c r="H803" s="12"/>
      <c r="I803" s="12"/>
    </row>
    <row r="804">
      <c r="B804" s="28"/>
      <c r="C804" s="15"/>
      <c r="D804" s="152"/>
      <c r="H804" s="12"/>
      <c r="I804" s="12"/>
    </row>
    <row r="805">
      <c r="B805" s="28"/>
      <c r="C805" s="15"/>
      <c r="D805" s="152"/>
      <c r="H805" s="12"/>
      <c r="I805" s="12"/>
    </row>
    <row r="806">
      <c r="B806" s="28"/>
      <c r="C806" s="15"/>
      <c r="D806" s="152"/>
      <c r="H806" s="12"/>
      <c r="I806" s="12"/>
    </row>
    <row r="807">
      <c r="B807" s="28"/>
      <c r="C807" s="15"/>
      <c r="D807" s="152"/>
      <c r="H807" s="12"/>
      <c r="I807" s="12"/>
    </row>
    <row r="808">
      <c r="B808" s="28"/>
      <c r="C808" s="15"/>
      <c r="D808" s="152"/>
      <c r="H808" s="12"/>
      <c r="I808" s="12"/>
    </row>
    <row r="809">
      <c r="B809" s="28"/>
      <c r="C809" s="15"/>
      <c r="D809" s="152"/>
      <c r="H809" s="12"/>
      <c r="I809" s="12"/>
    </row>
    <row r="810">
      <c r="B810" s="28"/>
      <c r="C810" s="15"/>
      <c r="D810" s="152"/>
      <c r="H810" s="12"/>
      <c r="I810" s="12"/>
    </row>
    <row r="811">
      <c r="B811" s="28"/>
      <c r="C811" s="15"/>
      <c r="D811" s="152"/>
      <c r="H811" s="12"/>
      <c r="I811" s="12"/>
    </row>
    <row r="812">
      <c r="B812" s="28"/>
      <c r="C812" s="15"/>
      <c r="D812" s="152"/>
      <c r="H812" s="12"/>
      <c r="I812" s="12"/>
    </row>
    <row r="813">
      <c r="B813" s="28"/>
      <c r="C813" s="15"/>
      <c r="D813" s="152"/>
      <c r="H813" s="12"/>
      <c r="I813" s="12"/>
    </row>
    <row r="814">
      <c r="B814" s="28"/>
      <c r="C814" s="15"/>
      <c r="D814" s="152"/>
      <c r="H814" s="12"/>
      <c r="I814" s="12"/>
    </row>
    <row r="815">
      <c r="B815" s="28"/>
      <c r="C815" s="15"/>
      <c r="D815" s="152"/>
      <c r="H815" s="12"/>
      <c r="I815" s="12"/>
    </row>
    <row r="816">
      <c r="B816" s="28"/>
      <c r="C816" s="15"/>
      <c r="D816" s="152"/>
      <c r="H816" s="12"/>
      <c r="I816" s="12"/>
    </row>
    <row r="817">
      <c r="B817" s="28"/>
      <c r="C817" s="15"/>
      <c r="D817" s="152"/>
      <c r="H817" s="12"/>
      <c r="I817" s="12"/>
    </row>
    <row r="818">
      <c r="B818" s="28"/>
      <c r="C818" s="15"/>
      <c r="D818" s="152"/>
      <c r="H818" s="12"/>
      <c r="I818" s="12"/>
    </row>
    <row r="819">
      <c r="B819" s="28"/>
      <c r="C819" s="15"/>
      <c r="D819" s="152"/>
      <c r="H819" s="12"/>
      <c r="I819" s="12"/>
    </row>
    <row r="820">
      <c r="B820" s="28"/>
      <c r="C820" s="15"/>
      <c r="D820" s="152"/>
      <c r="H820" s="12"/>
      <c r="I820" s="12"/>
    </row>
    <row r="821">
      <c r="B821" s="28"/>
      <c r="C821" s="15"/>
      <c r="D821" s="152"/>
      <c r="H821" s="12"/>
      <c r="I821" s="12"/>
    </row>
    <row r="822">
      <c r="B822" s="28"/>
      <c r="C822" s="15"/>
      <c r="D822" s="152"/>
      <c r="H822" s="12"/>
      <c r="I822" s="12"/>
    </row>
    <row r="823">
      <c r="B823" s="28"/>
      <c r="C823" s="15"/>
      <c r="D823" s="152"/>
      <c r="H823" s="12"/>
      <c r="I823" s="12"/>
    </row>
    <row r="824">
      <c r="B824" s="28"/>
      <c r="C824" s="15"/>
      <c r="D824" s="152"/>
      <c r="H824" s="12"/>
      <c r="I824" s="12"/>
    </row>
    <row r="825">
      <c r="B825" s="28"/>
      <c r="C825" s="15"/>
      <c r="D825" s="152"/>
      <c r="H825" s="12"/>
      <c r="I825" s="12"/>
    </row>
    <row r="826">
      <c r="B826" s="28"/>
      <c r="C826" s="15"/>
      <c r="D826" s="152"/>
      <c r="H826" s="12"/>
      <c r="I826" s="12"/>
    </row>
    <row r="827">
      <c r="B827" s="28"/>
      <c r="C827" s="15"/>
      <c r="D827" s="152"/>
      <c r="H827" s="12"/>
      <c r="I827" s="12"/>
    </row>
    <row r="828">
      <c r="B828" s="28"/>
      <c r="C828" s="15"/>
      <c r="D828" s="152"/>
      <c r="H828" s="12"/>
      <c r="I828" s="12"/>
    </row>
    <row r="829">
      <c r="B829" s="28"/>
      <c r="C829" s="15"/>
      <c r="D829" s="152"/>
      <c r="H829" s="12"/>
      <c r="I829" s="12"/>
    </row>
    <row r="830">
      <c r="B830" s="28"/>
      <c r="C830" s="15"/>
      <c r="D830" s="152"/>
      <c r="H830" s="12"/>
      <c r="I830" s="12"/>
    </row>
    <row r="831">
      <c r="B831" s="28"/>
      <c r="C831" s="15"/>
      <c r="D831" s="152"/>
      <c r="H831" s="12"/>
      <c r="I831" s="12"/>
    </row>
    <row r="832">
      <c r="B832" s="28"/>
      <c r="C832" s="15"/>
      <c r="D832" s="152"/>
      <c r="H832" s="12"/>
      <c r="I832" s="12"/>
    </row>
    <row r="833">
      <c r="B833" s="28"/>
      <c r="C833" s="15"/>
      <c r="D833" s="152"/>
      <c r="H833" s="12"/>
      <c r="I833" s="12"/>
    </row>
    <row r="834">
      <c r="B834" s="28"/>
      <c r="C834" s="15"/>
      <c r="D834" s="152"/>
      <c r="H834" s="12"/>
      <c r="I834" s="12"/>
    </row>
    <row r="835">
      <c r="B835" s="28"/>
      <c r="C835" s="15"/>
      <c r="D835" s="152"/>
      <c r="H835" s="12"/>
      <c r="I835" s="12"/>
    </row>
    <row r="836">
      <c r="B836" s="28"/>
      <c r="C836" s="15"/>
      <c r="D836" s="152"/>
      <c r="H836" s="12"/>
      <c r="I836" s="12"/>
    </row>
    <row r="837">
      <c r="B837" s="28"/>
      <c r="C837" s="15"/>
      <c r="D837" s="152"/>
      <c r="H837" s="12"/>
      <c r="I837" s="12"/>
    </row>
    <row r="838">
      <c r="B838" s="28"/>
      <c r="C838" s="15"/>
      <c r="D838" s="152"/>
      <c r="H838" s="12"/>
      <c r="I838" s="12"/>
    </row>
    <row r="839">
      <c r="B839" s="28"/>
      <c r="C839" s="15"/>
      <c r="D839" s="152"/>
      <c r="H839" s="12"/>
      <c r="I839" s="12"/>
    </row>
    <row r="840">
      <c r="B840" s="28"/>
      <c r="C840" s="15"/>
      <c r="D840" s="152"/>
      <c r="H840" s="12"/>
      <c r="I840" s="12"/>
    </row>
    <row r="841">
      <c r="B841" s="28"/>
      <c r="C841" s="15"/>
      <c r="D841" s="152"/>
      <c r="H841" s="12"/>
      <c r="I841" s="12"/>
    </row>
    <row r="842">
      <c r="B842" s="28"/>
      <c r="C842" s="15"/>
      <c r="D842" s="152"/>
      <c r="H842" s="12"/>
      <c r="I842" s="12"/>
    </row>
    <row r="843">
      <c r="B843" s="28"/>
      <c r="C843" s="15"/>
      <c r="D843" s="152"/>
      <c r="H843" s="12"/>
      <c r="I843" s="12"/>
    </row>
    <row r="844">
      <c r="B844" s="28"/>
      <c r="C844" s="15"/>
      <c r="D844" s="152"/>
      <c r="H844" s="12"/>
      <c r="I844" s="12"/>
    </row>
    <row r="845">
      <c r="B845" s="28"/>
      <c r="C845" s="15"/>
      <c r="D845" s="152"/>
      <c r="H845" s="12"/>
      <c r="I845" s="12"/>
    </row>
    <row r="846">
      <c r="B846" s="28"/>
      <c r="C846" s="15"/>
      <c r="D846" s="152"/>
      <c r="H846" s="12"/>
      <c r="I846" s="12"/>
    </row>
    <row r="847">
      <c r="B847" s="28"/>
      <c r="C847" s="15"/>
      <c r="D847" s="152"/>
      <c r="H847" s="12"/>
      <c r="I847" s="12"/>
    </row>
    <row r="848">
      <c r="B848" s="28"/>
      <c r="C848" s="15"/>
      <c r="D848" s="152"/>
      <c r="H848" s="12"/>
      <c r="I848" s="12"/>
    </row>
    <row r="849">
      <c r="B849" s="28"/>
      <c r="C849" s="15"/>
      <c r="D849" s="152"/>
      <c r="H849" s="12"/>
      <c r="I849" s="12"/>
    </row>
    <row r="850">
      <c r="B850" s="28"/>
      <c r="C850" s="15"/>
      <c r="D850" s="152"/>
      <c r="H850" s="12"/>
      <c r="I850" s="12"/>
    </row>
    <row r="851">
      <c r="B851" s="28"/>
      <c r="C851" s="15"/>
      <c r="D851" s="152"/>
      <c r="H851" s="12"/>
      <c r="I851" s="12"/>
    </row>
    <row r="852">
      <c r="B852" s="28"/>
      <c r="C852" s="15"/>
      <c r="D852" s="152"/>
      <c r="H852" s="12"/>
      <c r="I852" s="12"/>
    </row>
    <row r="853">
      <c r="B853" s="28"/>
      <c r="C853" s="15"/>
      <c r="D853" s="152"/>
      <c r="H853" s="12"/>
      <c r="I853" s="12"/>
    </row>
    <row r="854">
      <c r="B854" s="28"/>
      <c r="C854" s="15"/>
      <c r="D854" s="152"/>
      <c r="H854" s="12"/>
      <c r="I854" s="12"/>
    </row>
    <row r="855">
      <c r="B855" s="28"/>
      <c r="C855" s="15"/>
      <c r="D855" s="152"/>
      <c r="H855" s="12"/>
      <c r="I855" s="12"/>
    </row>
    <row r="856">
      <c r="B856" s="28"/>
      <c r="C856" s="15"/>
      <c r="D856" s="152"/>
      <c r="H856" s="12"/>
      <c r="I856" s="12"/>
    </row>
    <row r="857">
      <c r="B857" s="28"/>
      <c r="C857" s="15"/>
      <c r="D857" s="152"/>
      <c r="H857" s="12"/>
      <c r="I857" s="12"/>
    </row>
    <row r="858">
      <c r="B858" s="28"/>
      <c r="C858" s="15"/>
      <c r="D858" s="152"/>
      <c r="H858" s="12"/>
      <c r="I858" s="12"/>
    </row>
    <row r="859">
      <c r="B859" s="28"/>
      <c r="C859" s="15"/>
      <c r="D859" s="152"/>
      <c r="H859" s="12"/>
      <c r="I859" s="12"/>
    </row>
    <row r="860">
      <c r="B860" s="28"/>
      <c r="C860" s="15"/>
      <c r="D860" s="152"/>
      <c r="H860" s="12"/>
      <c r="I860" s="12"/>
    </row>
    <row r="861">
      <c r="B861" s="28"/>
      <c r="C861" s="15"/>
      <c r="D861" s="152"/>
      <c r="H861" s="12"/>
      <c r="I861" s="12"/>
    </row>
    <row r="862">
      <c r="B862" s="28"/>
      <c r="C862" s="15"/>
      <c r="D862" s="152"/>
      <c r="H862" s="12"/>
      <c r="I862" s="12"/>
    </row>
    <row r="863">
      <c r="B863" s="28"/>
      <c r="C863" s="15"/>
      <c r="D863" s="152"/>
      <c r="H863" s="12"/>
      <c r="I863" s="12"/>
    </row>
    <row r="864">
      <c r="B864" s="28"/>
      <c r="C864" s="15"/>
      <c r="D864" s="152"/>
      <c r="H864" s="12"/>
      <c r="I864" s="12"/>
    </row>
    <row r="865">
      <c r="B865" s="28"/>
      <c r="C865" s="15"/>
      <c r="D865" s="152"/>
      <c r="H865" s="12"/>
      <c r="I865" s="12"/>
    </row>
    <row r="866">
      <c r="B866" s="28"/>
      <c r="C866" s="15"/>
      <c r="D866" s="152"/>
      <c r="H866" s="12"/>
      <c r="I866" s="12"/>
    </row>
    <row r="867">
      <c r="B867" s="28"/>
      <c r="C867" s="15"/>
      <c r="D867" s="152"/>
      <c r="H867" s="12"/>
      <c r="I867" s="12"/>
    </row>
    <row r="868">
      <c r="B868" s="28"/>
      <c r="C868" s="15"/>
      <c r="D868" s="152"/>
      <c r="H868" s="12"/>
      <c r="I868" s="12"/>
    </row>
    <row r="869">
      <c r="B869" s="28"/>
      <c r="C869" s="15"/>
      <c r="D869" s="152"/>
      <c r="H869" s="12"/>
      <c r="I869" s="12"/>
    </row>
    <row r="870">
      <c r="B870" s="28"/>
      <c r="C870" s="15"/>
      <c r="D870" s="152"/>
      <c r="H870" s="12"/>
      <c r="I870" s="12"/>
    </row>
    <row r="871">
      <c r="B871" s="28"/>
      <c r="C871" s="15"/>
      <c r="D871" s="152"/>
      <c r="H871" s="12"/>
      <c r="I871" s="12"/>
    </row>
    <row r="872">
      <c r="B872" s="28"/>
      <c r="C872" s="15"/>
      <c r="D872" s="152"/>
      <c r="H872" s="12"/>
      <c r="I872" s="12"/>
    </row>
    <row r="873">
      <c r="B873" s="28"/>
      <c r="C873" s="15"/>
      <c r="D873" s="152"/>
      <c r="H873" s="12"/>
      <c r="I873" s="12"/>
    </row>
    <row r="874">
      <c r="B874" s="28"/>
      <c r="C874" s="15"/>
      <c r="D874" s="152"/>
      <c r="H874" s="12"/>
      <c r="I874" s="12"/>
    </row>
    <row r="875">
      <c r="B875" s="28"/>
      <c r="C875" s="15"/>
      <c r="D875" s="152"/>
      <c r="H875" s="12"/>
      <c r="I875" s="12"/>
    </row>
    <row r="876">
      <c r="B876" s="28"/>
      <c r="C876" s="15"/>
      <c r="D876" s="152"/>
      <c r="H876" s="12"/>
      <c r="I876" s="12"/>
    </row>
    <row r="877">
      <c r="B877" s="28"/>
      <c r="C877" s="15"/>
      <c r="D877" s="152"/>
      <c r="H877" s="12"/>
      <c r="I877" s="12"/>
    </row>
    <row r="878">
      <c r="B878" s="28"/>
      <c r="C878" s="15"/>
      <c r="D878" s="152"/>
      <c r="H878" s="12"/>
      <c r="I878" s="12"/>
    </row>
    <row r="879">
      <c r="B879" s="28"/>
      <c r="C879" s="15"/>
      <c r="D879" s="152"/>
      <c r="H879" s="12"/>
      <c r="I879" s="12"/>
    </row>
    <row r="880">
      <c r="B880" s="28"/>
      <c r="C880" s="15"/>
      <c r="D880" s="152"/>
      <c r="H880" s="12"/>
      <c r="I880" s="12"/>
    </row>
    <row r="881">
      <c r="B881" s="28"/>
      <c r="C881" s="15"/>
      <c r="D881" s="152"/>
      <c r="H881" s="12"/>
      <c r="I881" s="12"/>
    </row>
    <row r="882">
      <c r="B882" s="28"/>
      <c r="C882" s="15"/>
      <c r="D882" s="152"/>
      <c r="H882" s="12"/>
      <c r="I882" s="12"/>
    </row>
    <row r="883">
      <c r="B883" s="28"/>
      <c r="C883" s="15"/>
      <c r="D883" s="152"/>
      <c r="H883" s="12"/>
      <c r="I883" s="12"/>
    </row>
    <row r="884">
      <c r="B884" s="28"/>
      <c r="C884" s="15"/>
      <c r="D884" s="152"/>
      <c r="H884" s="12"/>
      <c r="I884" s="12"/>
    </row>
    <row r="885">
      <c r="B885" s="28"/>
      <c r="C885" s="15"/>
      <c r="D885" s="152"/>
      <c r="H885" s="12"/>
      <c r="I885" s="12"/>
    </row>
    <row r="886">
      <c r="B886" s="28"/>
      <c r="C886" s="15"/>
      <c r="D886" s="152"/>
      <c r="H886" s="12"/>
      <c r="I886" s="12"/>
    </row>
    <row r="887">
      <c r="B887" s="28"/>
      <c r="C887" s="15"/>
      <c r="D887" s="152"/>
      <c r="H887" s="12"/>
      <c r="I887" s="12"/>
    </row>
    <row r="888">
      <c r="B888" s="28"/>
      <c r="C888" s="15"/>
      <c r="D888" s="152"/>
      <c r="H888" s="12"/>
      <c r="I888" s="12"/>
    </row>
    <row r="889">
      <c r="B889" s="28"/>
      <c r="C889" s="15"/>
      <c r="D889" s="152"/>
      <c r="H889" s="12"/>
      <c r="I889" s="12"/>
    </row>
    <row r="890">
      <c r="B890" s="28"/>
      <c r="C890" s="15"/>
      <c r="D890" s="152"/>
      <c r="H890" s="12"/>
      <c r="I890" s="12"/>
    </row>
    <row r="891">
      <c r="B891" s="28"/>
      <c r="C891" s="15"/>
      <c r="D891" s="152"/>
      <c r="H891" s="12"/>
      <c r="I891" s="12"/>
    </row>
    <row r="892">
      <c r="B892" s="28"/>
      <c r="C892" s="15"/>
      <c r="D892" s="152"/>
      <c r="H892" s="12"/>
      <c r="I892" s="12"/>
    </row>
    <row r="893">
      <c r="B893" s="28"/>
      <c r="C893" s="15"/>
      <c r="D893" s="152"/>
      <c r="H893" s="12"/>
      <c r="I893" s="12"/>
    </row>
    <row r="894">
      <c r="B894" s="28"/>
      <c r="C894" s="15"/>
      <c r="D894" s="152"/>
      <c r="H894" s="12"/>
      <c r="I894" s="12"/>
    </row>
    <row r="895">
      <c r="B895" s="28"/>
      <c r="C895" s="15"/>
      <c r="D895" s="152"/>
      <c r="H895" s="12"/>
      <c r="I895" s="12"/>
    </row>
    <row r="896">
      <c r="B896" s="28"/>
      <c r="C896" s="15"/>
      <c r="D896" s="152"/>
      <c r="H896" s="12"/>
      <c r="I896" s="12"/>
    </row>
    <row r="897">
      <c r="B897" s="28"/>
      <c r="C897" s="15"/>
      <c r="D897" s="152"/>
      <c r="H897" s="12"/>
      <c r="I897" s="12"/>
    </row>
    <row r="898">
      <c r="B898" s="28"/>
      <c r="C898" s="15"/>
      <c r="D898" s="152"/>
      <c r="H898" s="12"/>
      <c r="I898" s="12"/>
    </row>
    <row r="899">
      <c r="B899" s="28"/>
      <c r="C899" s="15"/>
      <c r="D899" s="152"/>
      <c r="H899" s="12"/>
      <c r="I899" s="12"/>
    </row>
    <row r="900">
      <c r="B900" s="28"/>
      <c r="C900" s="15"/>
      <c r="D900" s="152"/>
      <c r="H900" s="12"/>
      <c r="I900" s="12"/>
    </row>
    <row r="901">
      <c r="B901" s="28"/>
      <c r="C901" s="15"/>
      <c r="D901" s="152"/>
      <c r="H901" s="12"/>
      <c r="I901" s="12"/>
    </row>
    <row r="902">
      <c r="B902" s="28"/>
      <c r="C902" s="15"/>
      <c r="D902" s="152"/>
      <c r="H902" s="12"/>
      <c r="I902" s="12"/>
    </row>
    <row r="903">
      <c r="B903" s="28"/>
      <c r="C903" s="15"/>
      <c r="D903" s="152"/>
      <c r="H903" s="12"/>
      <c r="I903" s="12"/>
    </row>
    <row r="904">
      <c r="B904" s="28"/>
      <c r="C904" s="15"/>
      <c r="D904" s="152"/>
      <c r="H904" s="12"/>
      <c r="I904" s="12"/>
    </row>
    <row r="905">
      <c r="B905" s="28"/>
      <c r="C905" s="15"/>
      <c r="D905" s="152"/>
      <c r="H905" s="12"/>
      <c r="I905" s="12"/>
    </row>
    <row r="906">
      <c r="B906" s="28"/>
      <c r="C906" s="15"/>
      <c r="D906" s="152"/>
      <c r="H906" s="12"/>
      <c r="I906" s="12"/>
    </row>
    <row r="907">
      <c r="B907" s="28"/>
      <c r="C907" s="15"/>
      <c r="D907" s="152"/>
      <c r="H907" s="12"/>
      <c r="I907" s="12"/>
    </row>
    <row r="908">
      <c r="B908" s="28"/>
      <c r="C908" s="15"/>
      <c r="D908" s="152"/>
      <c r="H908" s="12"/>
      <c r="I908" s="12"/>
    </row>
    <row r="909">
      <c r="B909" s="28"/>
      <c r="C909" s="15"/>
      <c r="D909" s="152"/>
      <c r="H909" s="12"/>
      <c r="I909" s="12"/>
    </row>
    <row r="910">
      <c r="B910" s="28"/>
      <c r="C910" s="15"/>
      <c r="D910" s="152"/>
      <c r="H910" s="12"/>
      <c r="I910" s="12"/>
    </row>
    <row r="911">
      <c r="B911" s="28"/>
      <c r="C911" s="15"/>
      <c r="D911" s="152"/>
      <c r="H911" s="12"/>
      <c r="I911" s="12"/>
    </row>
    <row r="912">
      <c r="B912" s="28"/>
      <c r="C912" s="15"/>
      <c r="D912" s="152"/>
      <c r="H912" s="12"/>
      <c r="I912" s="12"/>
    </row>
    <row r="913">
      <c r="B913" s="28"/>
      <c r="C913" s="15"/>
      <c r="D913" s="152"/>
      <c r="H913" s="12"/>
      <c r="I913" s="12"/>
    </row>
    <row r="914">
      <c r="B914" s="28"/>
      <c r="C914" s="15"/>
      <c r="D914" s="152"/>
      <c r="H914" s="12"/>
      <c r="I914" s="12"/>
    </row>
    <row r="915">
      <c r="B915" s="28"/>
      <c r="C915" s="15"/>
      <c r="D915" s="152"/>
      <c r="H915" s="12"/>
      <c r="I915" s="12"/>
    </row>
    <row r="916">
      <c r="B916" s="28"/>
      <c r="C916" s="15"/>
      <c r="D916" s="152"/>
      <c r="H916" s="12"/>
      <c r="I916" s="12"/>
    </row>
    <row r="917">
      <c r="B917" s="28"/>
      <c r="C917" s="15"/>
      <c r="D917" s="152"/>
      <c r="H917" s="12"/>
      <c r="I917" s="12"/>
    </row>
    <row r="918">
      <c r="B918" s="28"/>
      <c r="C918" s="15"/>
      <c r="D918" s="152"/>
      <c r="H918" s="12"/>
      <c r="I918" s="12"/>
    </row>
    <row r="919">
      <c r="B919" s="28"/>
      <c r="C919" s="15"/>
      <c r="D919" s="152"/>
      <c r="H919" s="12"/>
      <c r="I919" s="12"/>
    </row>
    <row r="920">
      <c r="B920" s="28"/>
      <c r="C920" s="15"/>
      <c r="D920" s="152"/>
      <c r="H920" s="12"/>
      <c r="I920" s="12"/>
    </row>
    <row r="921">
      <c r="B921" s="28"/>
      <c r="C921" s="15"/>
      <c r="D921" s="152"/>
      <c r="H921" s="12"/>
      <c r="I921" s="12"/>
    </row>
    <row r="922">
      <c r="B922" s="28"/>
      <c r="C922" s="15"/>
      <c r="D922" s="152"/>
      <c r="H922" s="12"/>
      <c r="I922" s="12"/>
    </row>
    <row r="923">
      <c r="B923" s="28"/>
      <c r="C923" s="15"/>
      <c r="D923" s="152"/>
      <c r="H923" s="12"/>
      <c r="I923" s="12"/>
    </row>
    <row r="924">
      <c r="B924" s="28"/>
      <c r="C924" s="15"/>
      <c r="D924" s="152"/>
      <c r="H924" s="12"/>
      <c r="I924" s="12"/>
    </row>
    <row r="925">
      <c r="B925" s="28"/>
      <c r="C925" s="15"/>
      <c r="D925" s="152"/>
      <c r="H925" s="12"/>
      <c r="I925" s="12"/>
    </row>
    <row r="926">
      <c r="B926" s="28"/>
      <c r="C926" s="15"/>
      <c r="D926" s="152"/>
      <c r="H926" s="12"/>
      <c r="I926" s="12"/>
    </row>
    <row r="927">
      <c r="B927" s="28"/>
      <c r="C927" s="15"/>
      <c r="D927" s="152"/>
      <c r="H927" s="12"/>
      <c r="I927" s="12"/>
    </row>
    <row r="928">
      <c r="B928" s="28"/>
      <c r="C928" s="15"/>
      <c r="D928" s="152"/>
      <c r="H928" s="12"/>
      <c r="I928" s="12"/>
    </row>
    <row r="929">
      <c r="B929" s="28"/>
      <c r="C929" s="15"/>
      <c r="D929" s="152"/>
      <c r="H929" s="12"/>
      <c r="I929" s="12"/>
    </row>
    <row r="930">
      <c r="B930" s="28"/>
      <c r="C930" s="15"/>
      <c r="D930" s="152"/>
      <c r="H930" s="12"/>
      <c r="I930" s="12"/>
    </row>
    <row r="931">
      <c r="B931" s="28"/>
      <c r="C931" s="15"/>
      <c r="D931" s="152"/>
      <c r="H931" s="12"/>
      <c r="I931" s="12"/>
    </row>
    <row r="932">
      <c r="B932" s="28"/>
      <c r="C932" s="15"/>
      <c r="D932" s="152"/>
      <c r="H932" s="12"/>
      <c r="I932" s="12"/>
    </row>
    <row r="933">
      <c r="B933" s="28"/>
      <c r="C933" s="15"/>
      <c r="D933" s="152"/>
      <c r="H933" s="12"/>
      <c r="I933" s="12"/>
    </row>
    <row r="934">
      <c r="B934" s="28"/>
      <c r="C934" s="15"/>
      <c r="D934" s="152"/>
      <c r="H934" s="12"/>
      <c r="I934" s="12"/>
    </row>
    <row r="935">
      <c r="B935" s="28"/>
      <c r="C935" s="15"/>
      <c r="D935" s="152"/>
      <c r="H935" s="12"/>
      <c r="I935" s="12"/>
    </row>
    <row r="936">
      <c r="B936" s="28"/>
      <c r="C936" s="15"/>
      <c r="D936" s="152"/>
      <c r="H936" s="12"/>
      <c r="I936" s="12"/>
    </row>
    <row r="937">
      <c r="B937" s="28"/>
      <c r="C937" s="15"/>
      <c r="D937" s="152"/>
      <c r="H937" s="12"/>
      <c r="I937" s="12"/>
    </row>
    <row r="938">
      <c r="B938" s="28"/>
      <c r="C938" s="15"/>
      <c r="D938" s="152"/>
      <c r="H938" s="12"/>
      <c r="I938" s="12"/>
    </row>
    <row r="939">
      <c r="B939" s="28"/>
      <c r="C939" s="15"/>
      <c r="D939" s="152"/>
      <c r="H939" s="12"/>
      <c r="I939" s="12"/>
    </row>
    <row r="940">
      <c r="B940" s="28"/>
      <c r="C940" s="15"/>
      <c r="D940" s="152"/>
      <c r="H940" s="12"/>
      <c r="I940" s="12"/>
    </row>
    <row r="941">
      <c r="B941" s="28"/>
      <c r="C941" s="15"/>
      <c r="D941" s="152"/>
      <c r="H941" s="12"/>
      <c r="I941" s="12"/>
    </row>
    <row r="942">
      <c r="B942" s="28"/>
      <c r="C942" s="15"/>
      <c r="D942" s="152"/>
      <c r="H942" s="12"/>
      <c r="I942" s="12"/>
    </row>
    <row r="943">
      <c r="B943" s="28"/>
      <c r="C943" s="15"/>
      <c r="D943" s="152"/>
      <c r="H943" s="12"/>
      <c r="I943" s="12"/>
    </row>
    <row r="944">
      <c r="B944" s="28"/>
      <c r="C944" s="15"/>
      <c r="D944" s="152"/>
      <c r="H944" s="12"/>
      <c r="I944" s="12"/>
    </row>
    <row r="945">
      <c r="B945" s="28"/>
      <c r="C945" s="15"/>
      <c r="D945" s="152"/>
      <c r="H945" s="12"/>
      <c r="I945" s="12"/>
    </row>
    <row r="946">
      <c r="B946" s="28"/>
      <c r="C946" s="15"/>
      <c r="D946" s="152"/>
      <c r="H946" s="12"/>
      <c r="I946" s="12"/>
    </row>
    <row r="947">
      <c r="B947" s="28"/>
      <c r="C947" s="15"/>
      <c r="D947" s="152"/>
      <c r="H947" s="12"/>
      <c r="I947" s="12"/>
    </row>
    <row r="948">
      <c r="B948" s="28"/>
      <c r="C948" s="15"/>
      <c r="D948" s="152"/>
      <c r="H948" s="12"/>
      <c r="I948" s="12"/>
    </row>
    <row r="949">
      <c r="B949" s="28"/>
      <c r="C949" s="15"/>
      <c r="D949" s="152"/>
      <c r="H949" s="12"/>
      <c r="I949" s="12"/>
    </row>
    <row r="950">
      <c r="B950" s="28"/>
      <c r="C950" s="15"/>
      <c r="D950" s="152"/>
      <c r="H950" s="12"/>
      <c r="I950" s="12"/>
    </row>
    <row r="951">
      <c r="B951" s="28"/>
      <c r="C951" s="15"/>
      <c r="D951" s="152"/>
      <c r="H951" s="12"/>
      <c r="I951" s="12"/>
    </row>
    <row r="952">
      <c r="B952" s="28"/>
      <c r="C952" s="15"/>
      <c r="D952" s="152"/>
      <c r="H952" s="12"/>
      <c r="I952" s="12"/>
    </row>
    <row r="953">
      <c r="B953" s="28"/>
      <c r="C953" s="15"/>
      <c r="D953" s="152"/>
      <c r="H953" s="12"/>
      <c r="I953" s="12"/>
    </row>
    <row r="954">
      <c r="B954" s="28"/>
      <c r="C954" s="15"/>
      <c r="D954" s="152"/>
      <c r="H954" s="12"/>
      <c r="I954" s="12"/>
    </row>
    <row r="955">
      <c r="B955" s="28"/>
      <c r="C955" s="15"/>
      <c r="D955" s="152"/>
      <c r="H955" s="12"/>
      <c r="I955" s="12"/>
    </row>
    <row r="956">
      <c r="B956" s="28"/>
      <c r="C956" s="15"/>
      <c r="D956" s="152"/>
      <c r="H956" s="12"/>
      <c r="I956" s="12"/>
    </row>
    <row r="957">
      <c r="B957" s="28"/>
      <c r="C957" s="15"/>
      <c r="D957" s="152"/>
      <c r="H957" s="12"/>
      <c r="I957" s="12"/>
    </row>
    <row r="958">
      <c r="B958" s="28"/>
      <c r="C958" s="15"/>
      <c r="D958" s="152"/>
      <c r="H958" s="12"/>
      <c r="I958" s="12"/>
    </row>
    <row r="959">
      <c r="B959" s="28"/>
      <c r="C959" s="15"/>
      <c r="D959" s="152"/>
      <c r="H959" s="12"/>
      <c r="I959" s="12"/>
    </row>
    <row r="960">
      <c r="B960" s="28"/>
      <c r="C960" s="15"/>
      <c r="D960" s="152"/>
      <c r="H960" s="12"/>
      <c r="I960" s="12"/>
    </row>
    <row r="961">
      <c r="B961" s="28"/>
      <c r="C961" s="15"/>
      <c r="D961" s="152"/>
      <c r="H961" s="12"/>
      <c r="I961" s="12"/>
    </row>
    <row r="962">
      <c r="B962" s="28"/>
      <c r="C962" s="15"/>
      <c r="D962" s="152"/>
      <c r="H962" s="12"/>
      <c r="I962" s="12"/>
    </row>
    <row r="963">
      <c r="B963" s="28"/>
      <c r="C963" s="15"/>
      <c r="D963" s="152"/>
      <c r="H963" s="12"/>
      <c r="I963" s="12"/>
    </row>
    <row r="964">
      <c r="B964" s="28"/>
      <c r="C964" s="15"/>
      <c r="D964" s="152"/>
      <c r="H964" s="12"/>
      <c r="I964" s="12"/>
    </row>
    <row r="965">
      <c r="B965" s="28"/>
      <c r="C965" s="15"/>
      <c r="D965" s="152"/>
      <c r="H965" s="12"/>
      <c r="I965" s="12"/>
    </row>
    <row r="966">
      <c r="B966" s="28"/>
      <c r="C966" s="15"/>
      <c r="D966" s="152"/>
      <c r="H966" s="12"/>
      <c r="I966" s="12"/>
    </row>
    <row r="967">
      <c r="B967" s="28"/>
      <c r="C967" s="15"/>
      <c r="D967" s="152"/>
      <c r="H967" s="12"/>
      <c r="I967" s="12"/>
    </row>
    <row r="968">
      <c r="B968" s="28"/>
      <c r="C968" s="15"/>
      <c r="D968" s="152"/>
      <c r="H968" s="12"/>
      <c r="I968" s="12"/>
    </row>
    <row r="969">
      <c r="B969" s="28"/>
      <c r="C969" s="15"/>
      <c r="D969" s="152"/>
      <c r="H969" s="12"/>
      <c r="I969" s="12"/>
    </row>
    <row r="970">
      <c r="B970" s="28"/>
      <c r="C970" s="15"/>
      <c r="D970" s="152"/>
      <c r="H970" s="12"/>
      <c r="I970" s="12"/>
    </row>
    <row r="971">
      <c r="B971" s="28"/>
      <c r="C971" s="15"/>
      <c r="D971" s="152"/>
      <c r="H971" s="12"/>
      <c r="I971" s="12"/>
    </row>
    <row r="972">
      <c r="B972" s="28"/>
      <c r="C972" s="15"/>
      <c r="D972" s="152"/>
      <c r="H972" s="12"/>
      <c r="I972" s="12"/>
    </row>
    <row r="973">
      <c r="B973" s="28"/>
      <c r="C973" s="15"/>
      <c r="D973" s="152"/>
      <c r="H973" s="12"/>
      <c r="I973" s="12"/>
    </row>
    <row r="974">
      <c r="B974" s="28"/>
      <c r="C974" s="15"/>
      <c r="D974" s="152"/>
      <c r="H974" s="12"/>
      <c r="I974" s="12"/>
    </row>
    <row r="975">
      <c r="B975" s="28"/>
      <c r="C975" s="15"/>
      <c r="D975" s="152"/>
      <c r="H975" s="12"/>
      <c r="I975" s="12"/>
    </row>
    <row r="976">
      <c r="B976" s="28"/>
      <c r="C976" s="15"/>
      <c r="D976" s="152"/>
      <c r="H976" s="12"/>
      <c r="I976" s="12"/>
    </row>
    <row r="977">
      <c r="B977" s="28"/>
      <c r="C977" s="15"/>
      <c r="D977" s="152"/>
      <c r="H977" s="12"/>
      <c r="I977" s="12"/>
    </row>
    <row r="978">
      <c r="C978" s="15"/>
      <c r="D978" s="152"/>
      <c r="H978" s="12"/>
      <c r="I978" s="12"/>
    </row>
    <row r="979">
      <c r="C979" s="15"/>
      <c r="D979" s="152"/>
      <c r="H979" s="12"/>
      <c r="I979" s="12"/>
    </row>
    <row r="980">
      <c r="C980" s="15"/>
      <c r="D980" s="152"/>
      <c r="H980" s="12"/>
      <c r="I980" s="12"/>
    </row>
    <row r="981">
      <c r="C981" s="15"/>
      <c r="D981" s="152"/>
      <c r="H981" s="12"/>
      <c r="I981" s="12"/>
    </row>
    <row r="982">
      <c r="C982" s="15"/>
      <c r="D982" s="152"/>
      <c r="H982" s="12"/>
      <c r="I982" s="12"/>
    </row>
    <row r="983">
      <c r="C983" s="15"/>
      <c r="D983" s="152"/>
      <c r="H983" s="12"/>
      <c r="I983" s="12"/>
    </row>
    <row r="984">
      <c r="C984" s="15"/>
      <c r="D984" s="152"/>
      <c r="H984" s="12"/>
      <c r="I984" s="12"/>
    </row>
    <row r="985">
      <c r="C985" s="15"/>
      <c r="D985" s="152"/>
      <c r="H985" s="12"/>
      <c r="I985" s="12"/>
    </row>
    <row r="986">
      <c r="C986" s="15"/>
      <c r="D986" s="152"/>
      <c r="H986" s="12"/>
      <c r="I986" s="12"/>
    </row>
    <row r="987">
      <c r="C987" s="15"/>
      <c r="D987" s="152"/>
      <c r="H987" s="12"/>
      <c r="I987" s="12"/>
    </row>
    <row r="988">
      <c r="C988" s="15"/>
      <c r="D988" s="152"/>
      <c r="H988" s="12"/>
      <c r="I988" s="12"/>
    </row>
    <row r="989">
      <c r="C989" s="15"/>
      <c r="D989" s="152"/>
      <c r="H989" s="12"/>
      <c r="I989" s="12"/>
    </row>
    <row r="990">
      <c r="C990" s="15"/>
      <c r="D990" s="152"/>
      <c r="H990" s="12"/>
      <c r="I990" s="12"/>
    </row>
    <row r="991">
      <c r="C991" s="15"/>
      <c r="D991" s="152"/>
      <c r="H991" s="12"/>
      <c r="I991" s="12"/>
    </row>
    <row r="992">
      <c r="C992" s="15"/>
      <c r="D992" s="152"/>
      <c r="H992" s="12"/>
      <c r="I992" s="12"/>
    </row>
    <row r="993">
      <c r="C993" s="15"/>
      <c r="D993" s="152"/>
      <c r="H993" s="12"/>
      <c r="I993" s="12"/>
    </row>
    <row r="994">
      <c r="C994" s="15"/>
      <c r="D994" s="152"/>
      <c r="H994" s="12"/>
      <c r="I994" s="12"/>
    </row>
    <row r="995">
      <c r="C995" s="15"/>
      <c r="D995" s="152"/>
      <c r="H995" s="12"/>
      <c r="I995" s="12"/>
    </row>
    <row r="996">
      <c r="C996" s="15"/>
      <c r="D996" s="152"/>
      <c r="H996" s="12"/>
      <c r="I996" s="12"/>
    </row>
    <row r="997">
      <c r="C997" s="15"/>
      <c r="D997" s="152"/>
      <c r="H997" s="12"/>
      <c r="I997" s="12"/>
    </row>
    <row r="998">
      <c r="C998" s="15"/>
      <c r="D998" s="152"/>
      <c r="H998" s="12"/>
      <c r="I998" s="12"/>
    </row>
    <row r="999">
      <c r="C999" s="15"/>
      <c r="D999" s="152"/>
      <c r="H999" s="12"/>
      <c r="I999" s="12"/>
    </row>
    <row r="1000">
      <c r="C1000" s="15"/>
      <c r="D1000" s="152"/>
      <c r="H1000" s="12"/>
      <c r="I1000" s="12"/>
    </row>
    <row r="1001">
      <c r="C1001" s="15"/>
      <c r="D1001" s="152"/>
      <c r="H1001" s="12"/>
      <c r="I1001" s="12"/>
    </row>
  </sheetData>
  <conditionalFormatting sqref="E2:E138">
    <cfRule type="colorScale" priority="1">
      <colorScale>
        <cfvo type="min"/>
        <cfvo type="max"/>
        <color rgb="FFFFFFFF"/>
        <color rgb="FF57BB8A"/>
      </colorScale>
    </cfRule>
  </conditionalFormatting>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23.38"/>
  </cols>
  <sheetData>
    <row r="1">
      <c r="A1" s="50" t="s">
        <v>29</v>
      </c>
      <c r="B1" s="50" t="s">
        <v>30</v>
      </c>
      <c r="C1" s="47" t="s">
        <v>553</v>
      </c>
      <c r="D1" s="10" t="s">
        <v>554</v>
      </c>
      <c r="E1" s="10"/>
      <c r="F1" s="13"/>
      <c r="G1" s="13"/>
      <c r="H1" s="13"/>
      <c r="I1" s="3"/>
      <c r="J1" s="3"/>
      <c r="K1" s="3"/>
      <c r="L1" s="3"/>
      <c r="M1" s="3"/>
      <c r="N1" s="3"/>
      <c r="O1" s="3"/>
      <c r="P1" s="3"/>
      <c r="Q1" s="3"/>
      <c r="R1" s="3"/>
      <c r="S1" s="3"/>
      <c r="T1" s="3"/>
      <c r="U1" s="3"/>
      <c r="V1" s="3"/>
      <c r="W1" s="3"/>
      <c r="X1" s="3"/>
    </row>
    <row r="2">
      <c r="A2" s="13" t="s">
        <v>32</v>
      </c>
      <c r="B2" s="13" t="s">
        <v>33</v>
      </c>
      <c r="C2" s="48">
        <v>0.0</v>
      </c>
      <c r="D2" s="55">
        <f t="shared" ref="D2:D138" si="1">C2/$C$140</f>
        <v>0</v>
      </c>
      <c r="F2" s="13"/>
      <c r="G2" s="13"/>
      <c r="H2" s="48"/>
    </row>
    <row r="3">
      <c r="A3" s="13" t="s">
        <v>34</v>
      </c>
      <c r="B3" s="13" t="s">
        <v>35</v>
      </c>
      <c r="C3" s="48">
        <v>0.0</v>
      </c>
      <c r="D3" s="55">
        <f t="shared" si="1"/>
        <v>0</v>
      </c>
      <c r="F3" s="165"/>
      <c r="G3" s="13"/>
      <c r="H3" s="48"/>
    </row>
    <row r="4">
      <c r="A4" s="13" t="s">
        <v>36</v>
      </c>
      <c r="B4" s="13" t="s">
        <v>37</v>
      </c>
      <c r="C4" s="48">
        <v>0.0</v>
      </c>
      <c r="D4" s="55">
        <f t="shared" si="1"/>
        <v>0</v>
      </c>
      <c r="F4" s="13"/>
      <c r="G4" s="13"/>
      <c r="H4" s="48"/>
    </row>
    <row r="5">
      <c r="A5" s="13" t="s">
        <v>38</v>
      </c>
      <c r="B5" s="13" t="s">
        <v>39</v>
      </c>
      <c r="C5" s="48">
        <v>0.0</v>
      </c>
      <c r="D5" s="55">
        <f t="shared" si="1"/>
        <v>0</v>
      </c>
      <c r="F5" s="13"/>
      <c r="G5" s="13"/>
      <c r="H5" s="48"/>
    </row>
    <row r="6">
      <c r="A6" s="13" t="s">
        <v>40</v>
      </c>
      <c r="B6" s="13" t="s">
        <v>41</v>
      </c>
      <c r="C6" s="48">
        <v>544000.0</v>
      </c>
      <c r="D6" s="55">
        <f t="shared" si="1"/>
        <v>0.003667577367</v>
      </c>
      <c r="F6" s="13"/>
      <c r="G6" s="13"/>
      <c r="H6" s="48"/>
    </row>
    <row r="7">
      <c r="A7" s="13" t="s">
        <v>42</v>
      </c>
      <c r="B7" s="13" t="s">
        <v>43</v>
      </c>
      <c r="C7" s="48">
        <v>0.0</v>
      </c>
      <c r="D7" s="55">
        <f t="shared" si="1"/>
        <v>0</v>
      </c>
      <c r="F7" s="13"/>
      <c r="G7" s="13"/>
      <c r="H7" s="48"/>
    </row>
    <row r="8">
      <c r="A8" s="13" t="s">
        <v>44</v>
      </c>
      <c r="B8" s="13" t="s">
        <v>45</v>
      </c>
      <c r="C8" s="48">
        <v>1047000.0</v>
      </c>
      <c r="D8" s="55">
        <f t="shared" si="1"/>
        <v>0.007058738058</v>
      </c>
      <c r="E8" s="52"/>
      <c r="F8" s="13"/>
      <c r="G8" s="13"/>
      <c r="H8" s="48"/>
    </row>
    <row r="9">
      <c r="A9" s="13" t="s">
        <v>46</v>
      </c>
      <c r="B9" s="13" t="s">
        <v>47</v>
      </c>
      <c r="C9" s="48">
        <v>0.0</v>
      </c>
      <c r="D9" s="55">
        <f t="shared" si="1"/>
        <v>0</v>
      </c>
      <c r="F9" s="13"/>
      <c r="G9" s="13"/>
      <c r="H9" s="48"/>
    </row>
    <row r="10">
      <c r="A10" s="13" t="s">
        <v>48</v>
      </c>
      <c r="B10" s="13" t="s">
        <v>49</v>
      </c>
      <c r="C10" s="48">
        <v>0.0</v>
      </c>
      <c r="D10" s="55">
        <f t="shared" si="1"/>
        <v>0</v>
      </c>
      <c r="F10" s="13"/>
      <c r="G10" s="13"/>
      <c r="H10" s="48"/>
    </row>
    <row r="11">
      <c r="A11" s="13" t="s">
        <v>50</v>
      </c>
      <c r="B11" s="13" t="s">
        <v>51</v>
      </c>
      <c r="C11" s="48">
        <v>11000.0</v>
      </c>
      <c r="D11" s="55">
        <f t="shared" si="1"/>
        <v>0.00007416057177</v>
      </c>
      <c r="F11" s="13"/>
      <c r="G11" s="13"/>
      <c r="H11" s="48"/>
    </row>
    <row r="12">
      <c r="A12" s="13" t="s">
        <v>52</v>
      </c>
      <c r="B12" s="13" t="s">
        <v>53</v>
      </c>
      <c r="C12" s="48">
        <v>0.0</v>
      </c>
      <c r="D12" s="55">
        <f t="shared" si="1"/>
        <v>0</v>
      </c>
      <c r="F12" s="13"/>
      <c r="G12" s="13"/>
      <c r="H12" s="48"/>
    </row>
    <row r="13">
      <c r="A13" s="13" t="s">
        <v>54</v>
      </c>
      <c r="B13" s="13" t="s">
        <v>55</v>
      </c>
      <c r="C13" s="48">
        <v>251000.0</v>
      </c>
      <c r="D13" s="55">
        <f t="shared" si="1"/>
        <v>0.00169220941</v>
      </c>
      <c r="F13" s="13"/>
      <c r="G13" s="13"/>
      <c r="H13" s="48"/>
    </row>
    <row r="14">
      <c r="A14" s="13" t="s">
        <v>56</v>
      </c>
      <c r="B14" s="13" t="s">
        <v>57</v>
      </c>
      <c r="C14" s="48">
        <v>0.0</v>
      </c>
      <c r="D14" s="55">
        <f t="shared" si="1"/>
        <v>0</v>
      </c>
      <c r="F14" s="13"/>
      <c r="G14" s="13"/>
      <c r="H14" s="48"/>
    </row>
    <row r="15">
      <c r="A15" s="13" t="s">
        <v>58</v>
      </c>
      <c r="B15" s="13" t="s">
        <v>59</v>
      </c>
      <c r="C15" s="48">
        <v>0.0</v>
      </c>
      <c r="D15" s="55">
        <f t="shared" si="1"/>
        <v>0</v>
      </c>
      <c r="F15" s="13"/>
      <c r="G15" s="13"/>
      <c r="H15" s="48"/>
    </row>
    <row r="16">
      <c r="A16" s="13" t="s">
        <v>60</v>
      </c>
      <c r="B16" s="13" t="s">
        <v>61</v>
      </c>
      <c r="C16" s="48">
        <v>0.0</v>
      </c>
      <c r="D16" s="55">
        <f t="shared" si="1"/>
        <v>0</v>
      </c>
      <c r="F16" s="13"/>
      <c r="G16" s="13"/>
      <c r="H16" s="48"/>
    </row>
    <row r="17">
      <c r="A17" s="13" t="s">
        <v>62</v>
      </c>
      <c r="B17" s="13" t="s">
        <v>63</v>
      </c>
      <c r="C17" s="48">
        <v>70000.0</v>
      </c>
      <c r="D17" s="55">
        <f t="shared" si="1"/>
        <v>0.0004719309113</v>
      </c>
      <c r="F17" s="13"/>
      <c r="G17" s="13"/>
      <c r="H17" s="48"/>
    </row>
    <row r="18">
      <c r="A18" s="13" t="s">
        <v>64</v>
      </c>
      <c r="B18" s="13" t="s">
        <v>65</v>
      </c>
      <c r="C18" s="48">
        <v>0.0</v>
      </c>
      <c r="D18" s="55">
        <f t="shared" si="1"/>
        <v>0</v>
      </c>
      <c r="F18" s="13"/>
      <c r="G18" s="13"/>
      <c r="H18" s="48"/>
    </row>
    <row r="19">
      <c r="A19" s="13" t="s">
        <v>66</v>
      </c>
      <c r="B19" s="13" t="s">
        <v>67</v>
      </c>
      <c r="C19" s="48">
        <v>2.0383E7</v>
      </c>
      <c r="D19" s="55">
        <f t="shared" si="1"/>
        <v>0.1374195395</v>
      </c>
      <c r="F19" s="13"/>
      <c r="G19" s="13"/>
      <c r="H19" s="48"/>
    </row>
    <row r="20">
      <c r="A20" s="13" t="s">
        <v>68</v>
      </c>
      <c r="B20" s="13" t="s">
        <v>69</v>
      </c>
      <c r="C20" s="48">
        <v>0.0</v>
      </c>
      <c r="D20" s="55">
        <f t="shared" si="1"/>
        <v>0</v>
      </c>
      <c r="F20" s="13"/>
      <c r="G20" s="13"/>
      <c r="H20" s="48"/>
    </row>
    <row r="21">
      <c r="A21" s="13" t="s">
        <v>70</v>
      </c>
      <c r="B21" s="13" t="s">
        <v>71</v>
      </c>
      <c r="C21" s="48">
        <v>0.0</v>
      </c>
      <c r="D21" s="55">
        <f t="shared" si="1"/>
        <v>0</v>
      </c>
      <c r="F21" s="13"/>
      <c r="G21" s="13"/>
      <c r="H21" s="48"/>
    </row>
    <row r="22">
      <c r="A22" s="13" t="s">
        <v>72</v>
      </c>
      <c r="B22" s="13" t="s">
        <v>73</v>
      </c>
      <c r="C22" s="48">
        <v>0.0</v>
      </c>
      <c r="D22" s="55">
        <f t="shared" si="1"/>
        <v>0</v>
      </c>
      <c r="F22" s="13"/>
      <c r="G22" s="13"/>
      <c r="H22" s="48"/>
    </row>
    <row r="23">
      <c r="A23" s="13" t="s">
        <v>74</v>
      </c>
      <c r="B23" s="13" t="s">
        <v>75</v>
      </c>
      <c r="C23" s="48">
        <v>0.0</v>
      </c>
      <c r="D23" s="55">
        <f t="shared" si="1"/>
        <v>0</v>
      </c>
      <c r="F23" s="13"/>
      <c r="G23" s="13"/>
      <c r="H23" s="48"/>
    </row>
    <row r="24">
      <c r="A24" s="13" t="s">
        <v>76</v>
      </c>
      <c r="B24" s="13" t="s">
        <v>77</v>
      </c>
      <c r="C24" s="48">
        <v>0.0</v>
      </c>
      <c r="D24" s="55">
        <f t="shared" si="1"/>
        <v>0</v>
      </c>
      <c r="F24" s="13"/>
      <c r="G24" s="13"/>
      <c r="H24" s="48"/>
    </row>
    <row r="25">
      <c r="A25" s="13" t="s">
        <v>78</v>
      </c>
      <c r="B25" s="13" t="s">
        <v>79</v>
      </c>
      <c r="C25" s="48">
        <v>0.0</v>
      </c>
      <c r="D25" s="55">
        <f t="shared" si="1"/>
        <v>0</v>
      </c>
      <c r="F25" s="13"/>
      <c r="G25" s="13"/>
      <c r="H25" s="48"/>
    </row>
    <row r="26">
      <c r="A26" s="13" t="s">
        <v>80</v>
      </c>
      <c r="B26" s="13" t="s">
        <v>81</v>
      </c>
      <c r="C26" s="48">
        <v>0.0</v>
      </c>
      <c r="D26" s="55">
        <f t="shared" si="1"/>
        <v>0</v>
      </c>
      <c r="F26" s="13"/>
      <c r="G26" s="13"/>
      <c r="H26" s="48"/>
    </row>
    <row r="27">
      <c r="A27" s="13" t="s">
        <v>82</v>
      </c>
      <c r="B27" s="13" t="s">
        <v>83</v>
      </c>
      <c r="C27" s="48">
        <v>8548486.0</v>
      </c>
      <c r="D27" s="55">
        <f t="shared" si="1"/>
        <v>0.05763278268</v>
      </c>
      <c r="F27" s="13"/>
      <c r="G27" s="13"/>
      <c r="H27" s="48"/>
    </row>
    <row r="28">
      <c r="A28" s="13" t="s">
        <v>84</v>
      </c>
      <c r="B28" s="13" t="s">
        <v>85</v>
      </c>
      <c r="C28" s="48">
        <v>0.0</v>
      </c>
      <c r="D28" s="55">
        <f t="shared" si="1"/>
        <v>0</v>
      </c>
      <c r="F28" s="13"/>
      <c r="G28" s="13"/>
      <c r="H28" s="48"/>
    </row>
    <row r="29">
      <c r="A29" s="13" t="s">
        <v>86</v>
      </c>
      <c r="B29" s="13" t="s">
        <v>87</v>
      </c>
      <c r="C29" s="48">
        <v>0.0</v>
      </c>
      <c r="D29" s="55">
        <f t="shared" si="1"/>
        <v>0</v>
      </c>
      <c r="F29" s="13"/>
      <c r="G29" s="13"/>
      <c r="H29" s="48"/>
    </row>
    <row r="30">
      <c r="A30" s="13" t="s">
        <v>88</v>
      </c>
      <c r="B30" s="13" t="s">
        <v>89</v>
      </c>
      <c r="C30" s="48">
        <v>4947000.0</v>
      </c>
      <c r="D30" s="55">
        <f t="shared" si="1"/>
        <v>0.03335203169</v>
      </c>
      <c r="F30" s="13"/>
      <c r="G30" s="13"/>
      <c r="H30" s="48"/>
    </row>
    <row r="31">
      <c r="A31" s="13" t="s">
        <v>90</v>
      </c>
      <c r="B31" s="13" t="s">
        <v>91</v>
      </c>
      <c r="C31" s="48">
        <v>1.0475201E7</v>
      </c>
      <c r="D31" s="55">
        <f t="shared" si="1"/>
        <v>0.07062244505</v>
      </c>
      <c r="F31" s="13"/>
      <c r="G31" s="13"/>
      <c r="H31" s="48"/>
    </row>
    <row r="32">
      <c r="A32" s="13" t="s">
        <v>92</v>
      </c>
      <c r="B32" s="13" t="s">
        <v>93</v>
      </c>
      <c r="C32" s="48">
        <v>167000.0</v>
      </c>
      <c r="D32" s="55">
        <f t="shared" si="1"/>
        <v>0.001125892317</v>
      </c>
      <c r="F32" s="13"/>
      <c r="G32" s="13"/>
      <c r="H32" s="48"/>
    </row>
    <row r="33">
      <c r="A33" s="13" t="s">
        <v>94</v>
      </c>
      <c r="B33" s="13" t="s">
        <v>95</v>
      </c>
      <c r="C33" s="48">
        <v>0.0</v>
      </c>
      <c r="D33" s="55">
        <f t="shared" si="1"/>
        <v>0</v>
      </c>
      <c r="F33" s="13"/>
      <c r="G33" s="13"/>
      <c r="H33" s="48"/>
    </row>
    <row r="34">
      <c r="A34" s="13" t="s">
        <v>96</v>
      </c>
      <c r="B34" s="13" t="s">
        <v>97</v>
      </c>
      <c r="C34" s="48">
        <v>0.0</v>
      </c>
      <c r="D34" s="55">
        <f t="shared" si="1"/>
        <v>0</v>
      </c>
      <c r="F34" s="13"/>
      <c r="G34" s="13"/>
      <c r="H34" s="48"/>
    </row>
    <row r="35">
      <c r="A35" s="13" t="s">
        <v>98</v>
      </c>
      <c r="B35" s="13" t="s">
        <v>99</v>
      </c>
      <c r="C35" s="48">
        <v>0.0</v>
      </c>
      <c r="D35" s="55">
        <f t="shared" si="1"/>
        <v>0</v>
      </c>
      <c r="F35" s="13"/>
      <c r="G35" s="13"/>
      <c r="H35" s="48"/>
    </row>
    <row r="36">
      <c r="A36" s="13" t="s">
        <v>100</v>
      </c>
      <c r="B36" s="13" t="s">
        <v>101</v>
      </c>
      <c r="C36" s="48">
        <v>0.0</v>
      </c>
      <c r="D36" s="55">
        <f t="shared" si="1"/>
        <v>0</v>
      </c>
      <c r="F36" s="13"/>
      <c r="G36" s="13"/>
      <c r="H36" s="48"/>
    </row>
    <row r="37">
      <c r="A37" s="13" t="s">
        <v>102</v>
      </c>
      <c r="B37" s="13" t="s">
        <v>103</v>
      </c>
      <c r="C37" s="48">
        <v>0.0</v>
      </c>
      <c r="D37" s="55">
        <f t="shared" si="1"/>
        <v>0</v>
      </c>
      <c r="F37" s="13"/>
      <c r="G37" s="13"/>
      <c r="H37" s="48"/>
    </row>
    <row r="38">
      <c r="A38" s="13" t="s">
        <v>104</v>
      </c>
      <c r="B38" s="13" t="s">
        <v>105</v>
      </c>
      <c r="C38" s="48">
        <v>0.0</v>
      </c>
      <c r="D38" s="55">
        <f t="shared" si="1"/>
        <v>0</v>
      </c>
      <c r="F38" s="13"/>
      <c r="G38" s="13"/>
      <c r="H38" s="48"/>
    </row>
    <row r="39">
      <c r="A39" s="13" t="s">
        <v>106</v>
      </c>
      <c r="B39" s="13" t="s">
        <v>107</v>
      </c>
      <c r="C39" s="48">
        <v>0.0</v>
      </c>
      <c r="D39" s="55">
        <f t="shared" si="1"/>
        <v>0</v>
      </c>
      <c r="F39" s="13"/>
      <c r="G39" s="13"/>
      <c r="H39" s="48"/>
    </row>
    <row r="40">
      <c r="A40" s="13" t="s">
        <v>108</v>
      </c>
      <c r="B40" s="13" t="s">
        <v>109</v>
      </c>
      <c r="C40" s="48">
        <v>0.0</v>
      </c>
      <c r="D40" s="55">
        <f t="shared" si="1"/>
        <v>0</v>
      </c>
      <c r="F40" s="13"/>
      <c r="G40" s="13"/>
      <c r="H40" s="48"/>
    </row>
    <row r="41">
      <c r="A41" s="13" t="s">
        <v>110</v>
      </c>
      <c r="B41" s="13" t="s">
        <v>111</v>
      </c>
      <c r="C41" s="48">
        <v>41000.0</v>
      </c>
      <c r="D41" s="55">
        <f t="shared" si="1"/>
        <v>0.0002764166766</v>
      </c>
      <c r="F41" s="13"/>
      <c r="G41" s="13"/>
      <c r="H41" s="48"/>
    </row>
    <row r="42">
      <c r="A42" s="13" t="s">
        <v>112</v>
      </c>
      <c r="B42" s="13" t="s">
        <v>113</v>
      </c>
      <c r="C42" s="48">
        <v>0.0</v>
      </c>
      <c r="D42" s="55">
        <f t="shared" si="1"/>
        <v>0</v>
      </c>
      <c r="F42" s="13"/>
      <c r="G42" s="13"/>
      <c r="H42" s="48"/>
    </row>
    <row r="43">
      <c r="A43" s="13" t="s">
        <v>114</v>
      </c>
      <c r="B43" s="13" t="s">
        <v>115</v>
      </c>
      <c r="C43" s="48">
        <v>0.0</v>
      </c>
      <c r="D43" s="55">
        <f t="shared" si="1"/>
        <v>0</v>
      </c>
      <c r="F43" s="13"/>
      <c r="G43" s="13"/>
      <c r="H43" s="48"/>
    </row>
    <row r="44">
      <c r="A44" s="13" t="s">
        <v>116</v>
      </c>
      <c r="B44" s="13" t="s">
        <v>117</v>
      </c>
      <c r="C44" s="48">
        <v>0.0</v>
      </c>
      <c r="D44" s="55">
        <f t="shared" si="1"/>
        <v>0</v>
      </c>
      <c r="F44" s="13"/>
      <c r="G44" s="13"/>
      <c r="H44" s="48"/>
    </row>
    <row r="45">
      <c r="A45" s="13" t="s">
        <v>118</v>
      </c>
      <c r="B45" s="13" t="s">
        <v>119</v>
      </c>
      <c r="C45" s="48">
        <v>0.0</v>
      </c>
      <c r="D45" s="55">
        <f t="shared" si="1"/>
        <v>0</v>
      </c>
      <c r="F45" s="13"/>
      <c r="G45" s="13"/>
      <c r="H45" s="48"/>
    </row>
    <row r="46">
      <c r="A46" s="13" t="s">
        <v>120</v>
      </c>
      <c r="B46" s="13" t="s">
        <v>121</v>
      </c>
      <c r="C46" s="48">
        <v>2.68274E7</v>
      </c>
      <c r="D46" s="55">
        <f t="shared" si="1"/>
        <v>0.1808668476</v>
      </c>
      <c r="F46" s="13"/>
      <c r="G46" s="13"/>
      <c r="H46" s="48"/>
    </row>
    <row r="47">
      <c r="A47" s="13" t="s">
        <v>122</v>
      </c>
      <c r="B47" s="13" t="s">
        <v>123</v>
      </c>
      <c r="C47" s="48">
        <v>0.0</v>
      </c>
      <c r="D47" s="55">
        <f t="shared" si="1"/>
        <v>0</v>
      </c>
      <c r="F47" s="13"/>
      <c r="G47" s="13"/>
      <c r="H47" s="48"/>
    </row>
    <row r="48">
      <c r="A48" s="13" t="s">
        <v>124</v>
      </c>
      <c r="B48" s="13" t="s">
        <v>125</v>
      </c>
      <c r="C48" s="48">
        <v>0.0</v>
      </c>
      <c r="D48" s="55">
        <f t="shared" si="1"/>
        <v>0</v>
      </c>
      <c r="F48" s="13"/>
      <c r="G48" s="13"/>
      <c r="H48" s="48"/>
    </row>
    <row r="49">
      <c r="A49" s="13" t="s">
        <v>126</v>
      </c>
      <c r="B49" s="13" t="s">
        <v>127</v>
      </c>
      <c r="C49" s="48">
        <v>0.0</v>
      </c>
      <c r="D49" s="55">
        <f t="shared" si="1"/>
        <v>0</v>
      </c>
      <c r="F49" s="13"/>
      <c r="G49" s="13"/>
      <c r="H49" s="48"/>
    </row>
    <row r="50">
      <c r="A50" s="13" t="s">
        <v>128</v>
      </c>
      <c r="B50" s="13" t="s">
        <v>129</v>
      </c>
      <c r="C50" s="48">
        <v>0.0</v>
      </c>
      <c r="D50" s="55">
        <f t="shared" si="1"/>
        <v>0</v>
      </c>
      <c r="F50" s="13"/>
      <c r="G50" s="13"/>
      <c r="H50" s="48"/>
    </row>
    <row r="51">
      <c r="A51" s="13" t="s">
        <v>130</v>
      </c>
      <c r="B51" s="13" t="s">
        <v>131</v>
      </c>
      <c r="C51" s="48">
        <v>0.0</v>
      </c>
      <c r="D51" s="55">
        <f t="shared" si="1"/>
        <v>0</v>
      </c>
      <c r="F51" s="13"/>
      <c r="G51" s="13"/>
      <c r="H51" s="48"/>
    </row>
    <row r="52">
      <c r="A52" s="13" t="s">
        <v>132</v>
      </c>
      <c r="B52" s="13" t="s">
        <v>133</v>
      </c>
      <c r="C52" s="48">
        <v>0.0</v>
      </c>
      <c r="D52" s="55">
        <f t="shared" si="1"/>
        <v>0</v>
      </c>
      <c r="F52" s="13"/>
      <c r="G52" s="13"/>
      <c r="H52" s="48"/>
    </row>
    <row r="53">
      <c r="A53" s="13" t="s">
        <v>134</v>
      </c>
      <c r="B53" s="13" t="s">
        <v>135</v>
      </c>
      <c r="C53" s="48">
        <v>0.0</v>
      </c>
      <c r="D53" s="55">
        <f t="shared" si="1"/>
        <v>0</v>
      </c>
      <c r="F53" s="13"/>
      <c r="G53" s="13"/>
      <c r="H53" s="48"/>
    </row>
    <row r="54">
      <c r="A54" s="13" t="s">
        <v>136</v>
      </c>
      <c r="B54" s="13" t="s">
        <v>137</v>
      </c>
      <c r="C54" s="48">
        <v>0.0</v>
      </c>
      <c r="D54" s="55">
        <f t="shared" si="1"/>
        <v>0</v>
      </c>
      <c r="F54" s="13"/>
      <c r="G54" s="13"/>
      <c r="H54" s="48"/>
    </row>
    <row r="55">
      <c r="A55" s="13" t="s">
        <v>138</v>
      </c>
      <c r="B55" s="13" t="s">
        <v>139</v>
      </c>
      <c r="C55" s="48">
        <v>0.0</v>
      </c>
      <c r="D55" s="55">
        <f t="shared" si="1"/>
        <v>0</v>
      </c>
      <c r="F55" s="13"/>
      <c r="G55" s="13"/>
      <c r="H55" s="48"/>
    </row>
    <row r="56">
      <c r="A56" s="13" t="s">
        <v>140</v>
      </c>
      <c r="B56" s="13" t="s">
        <v>141</v>
      </c>
      <c r="C56" s="48">
        <v>0.0</v>
      </c>
      <c r="D56" s="55">
        <f t="shared" si="1"/>
        <v>0</v>
      </c>
      <c r="F56" s="13"/>
      <c r="G56" s="13"/>
      <c r="H56" s="48"/>
    </row>
    <row r="57">
      <c r="A57" s="13" t="s">
        <v>142</v>
      </c>
      <c r="B57" s="13" t="s">
        <v>143</v>
      </c>
      <c r="C57" s="48">
        <v>0.0</v>
      </c>
      <c r="D57" s="55">
        <f t="shared" si="1"/>
        <v>0</v>
      </c>
      <c r="F57" s="13"/>
      <c r="G57" s="13"/>
      <c r="H57" s="48"/>
    </row>
    <row r="58">
      <c r="A58" s="13" t="s">
        <v>144</v>
      </c>
      <c r="B58" s="13" t="s">
        <v>145</v>
      </c>
      <c r="C58" s="48">
        <v>2434800.0</v>
      </c>
      <c r="D58" s="55">
        <f t="shared" si="1"/>
        <v>0.01641510547</v>
      </c>
      <c r="F58" s="13"/>
      <c r="G58" s="13"/>
      <c r="H58" s="48"/>
    </row>
    <row r="59">
      <c r="A59" s="13" t="s">
        <v>146</v>
      </c>
      <c r="B59" s="13" t="s">
        <v>147</v>
      </c>
      <c r="C59" s="48">
        <v>7807000.0</v>
      </c>
      <c r="D59" s="55">
        <f t="shared" si="1"/>
        <v>0.05263378035</v>
      </c>
      <c r="F59" s="13"/>
      <c r="G59" s="13"/>
      <c r="H59" s="48"/>
    </row>
    <row r="60">
      <c r="A60" s="13" t="s">
        <v>148</v>
      </c>
      <c r="B60" s="13" t="s">
        <v>149</v>
      </c>
      <c r="C60" s="48">
        <v>75000.0</v>
      </c>
      <c r="D60" s="55">
        <f t="shared" si="1"/>
        <v>0.0005056402621</v>
      </c>
      <c r="F60" s="13"/>
      <c r="G60" s="13"/>
      <c r="H60" s="48"/>
    </row>
    <row r="61">
      <c r="A61" s="13" t="s">
        <v>150</v>
      </c>
      <c r="B61" s="13" t="s">
        <v>151</v>
      </c>
      <c r="C61" s="48">
        <v>0.0</v>
      </c>
      <c r="D61" s="55">
        <f t="shared" si="1"/>
        <v>0</v>
      </c>
      <c r="F61" s="13"/>
      <c r="G61" s="13"/>
      <c r="H61" s="48"/>
    </row>
    <row r="62">
      <c r="A62" s="13" t="s">
        <v>152</v>
      </c>
      <c r="B62" s="13" t="s">
        <v>153</v>
      </c>
      <c r="C62" s="48">
        <v>0.0</v>
      </c>
      <c r="D62" s="55">
        <f t="shared" si="1"/>
        <v>0</v>
      </c>
      <c r="F62" s="13"/>
      <c r="G62" s="13"/>
      <c r="H62" s="48"/>
    </row>
    <row r="63">
      <c r="A63" s="13" t="s">
        <v>154</v>
      </c>
      <c r="B63" s="13" t="s">
        <v>155</v>
      </c>
      <c r="C63" s="48">
        <v>0.0</v>
      </c>
      <c r="D63" s="55">
        <f t="shared" si="1"/>
        <v>0</v>
      </c>
      <c r="F63" s="13"/>
      <c r="G63" s="13"/>
      <c r="H63" s="48"/>
    </row>
    <row r="64">
      <c r="A64" s="13" t="s">
        <v>156</v>
      </c>
      <c r="B64" s="13" t="s">
        <v>157</v>
      </c>
      <c r="C64" s="48">
        <v>6620000.0</v>
      </c>
      <c r="D64" s="55">
        <f t="shared" si="1"/>
        <v>0.04463118046</v>
      </c>
      <c r="F64" s="13"/>
      <c r="G64" s="13"/>
      <c r="H64" s="48"/>
    </row>
    <row r="65">
      <c r="A65" s="13" t="s">
        <v>158</v>
      </c>
      <c r="B65" s="13" t="s">
        <v>159</v>
      </c>
      <c r="C65" s="48">
        <v>0.0</v>
      </c>
      <c r="D65" s="55">
        <f t="shared" si="1"/>
        <v>0</v>
      </c>
      <c r="F65" s="13"/>
      <c r="G65" s="13"/>
      <c r="H65" s="48"/>
    </row>
    <row r="66">
      <c r="A66" s="13" t="s">
        <v>160</v>
      </c>
      <c r="B66" s="13" t="s">
        <v>161</v>
      </c>
      <c r="C66" s="48">
        <v>0.0</v>
      </c>
      <c r="D66" s="55">
        <f t="shared" si="1"/>
        <v>0</v>
      </c>
      <c r="F66" s="13"/>
      <c r="G66" s="13"/>
      <c r="H66" s="48"/>
    </row>
    <row r="67">
      <c r="A67" s="13" t="s">
        <v>162</v>
      </c>
      <c r="B67" s="13" t="s">
        <v>163</v>
      </c>
      <c r="C67" s="48">
        <v>0.0</v>
      </c>
      <c r="D67" s="55">
        <f t="shared" si="1"/>
        <v>0</v>
      </c>
      <c r="F67" s="13"/>
      <c r="G67" s="13"/>
      <c r="H67" s="48"/>
    </row>
    <row r="68">
      <c r="A68" s="13" t="s">
        <v>164</v>
      </c>
      <c r="B68" s="13" t="s">
        <v>165</v>
      </c>
      <c r="C68" s="48">
        <v>393000.0</v>
      </c>
      <c r="D68" s="55">
        <f t="shared" si="1"/>
        <v>0.002649554973</v>
      </c>
      <c r="F68" s="13"/>
      <c r="G68" s="13"/>
      <c r="H68" s="48"/>
    </row>
    <row r="69">
      <c r="A69" s="13" t="s">
        <v>166</v>
      </c>
      <c r="B69" s="13" t="s">
        <v>167</v>
      </c>
      <c r="C69" s="48">
        <v>43000.0</v>
      </c>
      <c r="D69" s="55">
        <f t="shared" si="1"/>
        <v>0.0002899004169</v>
      </c>
      <c r="F69" s="13"/>
      <c r="G69" s="13"/>
      <c r="H69" s="48"/>
    </row>
    <row r="70">
      <c r="A70" s="13" t="s">
        <v>168</v>
      </c>
      <c r="B70" s="13" t="s">
        <v>169</v>
      </c>
      <c r="C70" s="48">
        <v>0.0</v>
      </c>
      <c r="D70" s="55">
        <f t="shared" si="1"/>
        <v>0</v>
      </c>
      <c r="F70" s="13"/>
      <c r="G70" s="13"/>
      <c r="H70" s="48"/>
    </row>
    <row r="71">
      <c r="A71" s="13" t="s">
        <v>170</v>
      </c>
      <c r="B71" s="13" t="s">
        <v>171</v>
      </c>
      <c r="C71" s="48">
        <v>0.0</v>
      </c>
      <c r="D71" s="55">
        <f t="shared" si="1"/>
        <v>0</v>
      </c>
      <c r="F71" s="13"/>
      <c r="G71" s="13"/>
      <c r="H71" s="48"/>
    </row>
    <row r="72">
      <c r="A72" s="13" t="s">
        <v>172</v>
      </c>
      <c r="B72" s="13" t="s">
        <v>173</v>
      </c>
      <c r="C72" s="48">
        <v>156000.0</v>
      </c>
      <c r="D72" s="55">
        <f t="shared" si="1"/>
        <v>0.001051731745</v>
      </c>
      <c r="F72" s="13"/>
      <c r="G72" s="13"/>
      <c r="H72" s="48"/>
    </row>
    <row r="73">
      <c r="A73" s="13" t="s">
        <v>174</v>
      </c>
      <c r="B73" s="13" t="s">
        <v>175</v>
      </c>
      <c r="C73" s="48">
        <v>0.0</v>
      </c>
      <c r="D73" s="55">
        <f t="shared" si="1"/>
        <v>0</v>
      </c>
      <c r="F73" s="13"/>
      <c r="G73" s="13"/>
      <c r="H73" s="48"/>
    </row>
    <row r="74">
      <c r="A74" s="13" t="s">
        <v>176</v>
      </c>
      <c r="B74" s="13" t="s">
        <v>177</v>
      </c>
      <c r="C74" s="48">
        <v>0.0</v>
      </c>
      <c r="D74" s="55">
        <f t="shared" si="1"/>
        <v>0</v>
      </c>
      <c r="F74" s="13"/>
      <c r="G74" s="13"/>
      <c r="H74" s="48"/>
    </row>
    <row r="75">
      <c r="A75" s="13" t="s">
        <v>178</v>
      </c>
      <c r="B75" s="13" t="s">
        <v>179</v>
      </c>
      <c r="C75" s="48">
        <v>0.0</v>
      </c>
      <c r="D75" s="55">
        <f t="shared" si="1"/>
        <v>0</v>
      </c>
      <c r="F75" s="13"/>
      <c r="G75" s="13"/>
      <c r="H75" s="48"/>
    </row>
    <row r="76">
      <c r="A76" s="13" t="s">
        <v>180</v>
      </c>
      <c r="B76" s="13" t="s">
        <v>181</v>
      </c>
      <c r="C76" s="48">
        <v>0.0</v>
      </c>
      <c r="D76" s="55">
        <f t="shared" si="1"/>
        <v>0</v>
      </c>
      <c r="F76" s="13"/>
      <c r="G76" s="13"/>
      <c r="H76" s="48"/>
    </row>
    <row r="77">
      <c r="A77" s="13" t="s">
        <v>182</v>
      </c>
      <c r="B77" s="13" t="s">
        <v>183</v>
      </c>
      <c r="C77" s="48">
        <v>0.0</v>
      </c>
      <c r="D77" s="55">
        <f t="shared" si="1"/>
        <v>0</v>
      </c>
      <c r="F77" s="13"/>
      <c r="G77" s="13"/>
      <c r="H77" s="48"/>
    </row>
    <row r="78">
      <c r="A78" s="13" t="s">
        <v>184</v>
      </c>
      <c r="B78" s="13" t="s">
        <v>185</v>
      </c>
      <c r="C78" s="48">
        <v>0.0</v>
      </c>
      <c r="D78" s="55">
        <f t="shared" si="1"/>
        <v>0</v>
      </c>
      <c r="F78" s="13"/>
      <c r="G78" s="13"/>
      <c r="H78" s="48"/>
    </row>
    <row r="79">
      <c r="A79" s="13" t="s">
        <v>186</v>
      </c>
      <c r="B79" s="13" t="s">
        <v>187</v>
      </c>
      <c r="C79" s="48">
        <v>131000.0</v>
      </c>
      <c r="D79" s="55">
        <f t="shared" si="1"/>
        <v>0.0008831849911</v>
      </c>
      <c r="F79" s="13"/>
      <c r="G79" s="13"/>
      <c r="H79" s="48"/>
    </row>
    <row r="80">
      <c r="A80" s="13" t="s">
        <v>188</v>
      </c>
      <c r="B80" s="13" t="s">
        <v>189</v>
      </c>
      <c r="C80" s="48">
        <v>0.0</v>
      </c>
      <c r="D80" s="55">
        <f t="shared" si="1"/>
        <v>0</v>
      </c>
      <c r="F80" s="13"/>
      <c r="G80" s="13"/>
      <c r="H80" s="48"/>
    </row>
    <row r="81">
      <c r="A81" s="13" t="s">
        <v>190</v>
      </c>
      <c r="B81" s="13" t="s">
        <v>191</v>
      </c>
      <c r="C81" s="48">
        <v>0.0</v>
      </c>
      <c r="D81" s="55">
        <f t="shared" si="1"/>
        <v>0</v>
      </c>
      <c r="F81" s="13"/>
      <c r="G81" s="13"/>
      <c r="H81" s="48"/>
    </row>
    <row r="82">
      <c r="A82" s="13" t="s">
        <v>192</v>
      </c>
      <c r="B82" s="13" t="s">
        <v>193</v>
      </c>
      <c r="C82" s="48">
        <v>0.0</v>
      </c>
      <c r="D82" s="55">
        <f t="shared" si="1"/>
        <v>0</v>
      </c>
      <c r="F82" s="13"/>
      <c r="G82" s="13"/>
      <c r="H82" s="48"/>
    </row>
    <row r="83">
      <c r="A83" s="13" t="s">
        <v>194</v>
      </c>
      <c r="B83" s="13" t="s">
        <v>195</v>
      </c>
      <c r="C83" s="48">
        <v>121900.0</v>
      </c>
      <c r="D83" s="55">
        <f t="shared" si="1"/>
        <v>0.0008218339726</v>
      </c>
      <c r="F83" s="13"/>
      <c r="G83" s="13"/>
      <c r="H83" s="48"/>
    </row>
    <row r="84">
      <c r="A84" s="13" t="s">
        <v>196</v>
      </c>
      <c r="B84" s="13" t="s">
        <v>197</v>
      </c>
      <c r="C84" s="48">
        <v>0.0</v>
      </c>
      <c r="D84" s="55">
        <f t="shared" si="1"/>
        <v>0</v>
      </c>
      <c r="F84" s="13"/>
      <c r="G84" s="13"/>
      <c r="H84" s="48"/>
    </row>
    <row r="85">
      <c r="A85" s="13" t="s">
        <v>198</v>
      </c>
      <c r="B85" s="13" t="s">
        <v>199</v>
      </c>
      <c r="C85" s="48">
        <v>0.0</v>
      </c>
      <c r="D85" s="55">
        <f t="shared" si="1"/>
        <v>0</v>
      </c>
      <c r="F85" s="13"/>
      <c r="G85" s="13"/>
      <c r="H85" s="48"/>
    </row>
    <row r="86">
      <c r="A86" s="13" t="s">
        <v>200</v>
      </c>
      <c r="B86" s="13" t="s">
        <v>201</v>
      </c>
      <c r="C86" s="48">
        <v>0.0</v>
      </c>
      <c r="D86" s="55">
        <f t="shared" si="1"/>
        <v>0</v>
      </c>
      <c r="F86" s="13"/>
      <c r="G86" s="13"/>
      <c r="H86" s="48"/>
    </row>
    <row r="87">
      <c r="A87" s="13" t="s">
        <v>202</v>
      </c>
      <c r="B87" s="13" t="s">
        <v>203</v>
      </c>
      <c r="C87" s="48">
        <v>0.0</v>
      </c>
      <c r="D87" s="55">
        <f t="shared" si="1"/>
        <v>0</v>
      </c>
      <c r="F87" s="13"/>
      <c r="G87" s="13"/>
      <c r="H87" s="48"/>
    </row>
    <row r="88">
      <c r="A88" s="13" t="s">
        <v>204</v>
      </c>
      <c r="B88" s="13" t="s">
        <v>205</v>
      </c>
      <c r="C88" s="48">
        <v>0.0</v>
      </c>
      <c r="D88" s="55">
        <f t="shared" si="1"/>
        <v>0</v>
      </c>
      <c r="F88" s="13"/>
      <c r="G88" s="13"/>
      <c r="H88" s="48"/>
    </row>
    <row r="89">
      <c r="A89" s="13" t="s">
        <v>206</v>
      </c>
      <c r="B89" s="13" t="s">
        <v>207</v>
      </c>
      <c r="C89" s="48">
        <v>0.0</v>
      </c>
      <c r="D89" s="55">
        <f t="shared" si="1"/>
        <v>0</v>
      </c>
      <c r="F89" s="13"/>
      <c r="G89" s="13"/>
      <c r="H89" s="48"/>
    </row>
    <row r="90">
      <c r="A90" s="13" t="s">
        <v>208</v>
      </c>
      <c r="B90" s="13" t="s">
        <v>209</v>
      </c>
      <c r="C90" s="48">
        <v>677000.0</v>
      </c>
      <c r="D90" s="55">
        <f t="shared" si="1"/>
        <v>0.004564246099</v>
      </c>
      <c r="F90" s="13"/>
      <c r="G90" s="13"/>
      <c r="H90" s="48"/>
    </row>
    <row r="91">
      <c r="A91" s="13" t="s">
        <v>210</v>
      </c>
      <c r="B91" s="13" t="s">
        <v>211</v>
      </c>
      <c r="C91" s="48">
        <v>0.0</v>
      </c>
      <c r="D91" s="55">
        <f t="shared" si="1"/>
        <v>0</v>
      </c>
      <c r="F91" s="13"/>
      <c r="G91" s="13"/>
      <c r="H91" s="48"/>
    </row>
    <row r="92">
      <c r="A92" s="13" t="s">
        <v>212</v>
      </c>
      <c r="B92" s="13" t="s">
        <v>213</v>
      </c>
      <c r="C92" s="48">
        <v>0.0</v>
      </c>
      <c r="D92" s="55">
        <f t="shared" si="1"/>
        <v>0</v>
      </c>
      <c r="F92" s="13"/>
      <c r="G92" s="13"/>
      <c r="H92" s="48"/>
    </row>
    <row r="93">
      <c r="A93" s="13" t="s">
        <v>214</v>
      </c>
      <c r="B93" s="13" t="s">
        <v>215</v>
      </c>
      <c r="C93" s="48">
        <v>14000.0</v>
      </c>
      <c r="D93" s="55">
        <f t="shared" si="1"/>
        <v>0.00009438618225</v>
      </c>
      <c r="F93" s="13"/>
      <c r="G93" s="13"/>
      <c r="H93" s="48"/>
    </row>
    <row r="94">
      <c r="A94" s="13" t="s">
        <v>216</v>
      </c>
      <c r="B94" s="13" t="s">
        <v>217</v>
      </c>
      <c r="C94" s="48">
        <v>0.0</v>
      </c>
      <c r="D94" s="55">
        <f t="shared" si="1"/>
        <v>0</v>
      </c>
      <c r="F94" s="13"/>
      <c r="G94" s="13"/>
      <c r="H94" s="48"/>
    </row>
    <row r="95">
      <c r="A95" s="13" t="s">
        <v>218</v>
      </c>
      <c r="B95" s="13" t="s">
        <v>219</v>
      </c>
      <c r="C95" s="48">
        <v>0.0</v>
      </c>
      <c r="D95" s="55">
        <f t="shared" si="1"/>
        <v>0</v>
      </c>
      <c r="F95" s="13"/>
      <c r="G95" s="13"/>
      <c r="H95" s="48"/>
    </row>
    <row r="96">
      <c r="A96" s="13" t="s">
        <v>220</v>
      </c>
      <c r="B96" s="13" t="s">
        <v>221</v>
      </c>
      <c r="C96" s="48">
        <v>0.0</v>
      </c>
      <c r="D96" s="55">
        <f t="shared" si="1"/>
        <v>0</v>
      </c>
      <c r="F96" s="13"/>
      <c r="G96" s="13"/>
      <c r="H96" s="48"/>
    </row>
    <row r="97">
      <c r="A97" s="13" t="s">
        <v>222</v>
      </c>
      <c r="B97" s="13" t="s">
        <v>223</v>
      </c>
      <c r="C97" s="48">
        <v>41000.0</v>
      </c>
      <c r="D97" s="55">
        <f t="shared" si="1"/>
        <v>0.0002764166766</v>
      </c>
      <c r="F97" s="13"/>
      <c r="G97" s="13"/>
      <c r="H97" s="48"/>
    </row>
    <row r="98">
      <c r="A98" s="13" t="s">
        <v>224</v>
      </c>
      <c r="B98" s="13" t="s">
        <v>225</v>
      </c>
      <c r="C98" s="48">
        <v>0.0</v>
      </c>
      <c r="D98" s="55">
        <f t="shared" si="1"/>
        <v>0</v>
      </c>
      <c r="F98" s="13"/>
      <c r="G98" s="13"/>
      <c r="H98" s="48"/>
    </row>
    <row r="99">
      <c r="A99" s="13" t="s">
        <v>226</v>
      </c>
      <c r="B99" s="13" t="s">
        <v>227</v>
      </c>
      <c r="C99" s="48">
        <v>0.0</v>
      </c>
      <c r="D99" s="55">
        <f t="shared" si="1"/>
        <v>0</v>
      </c>
      <c r="F99" s="13"/>
      <c r="G99" s="13"/>
      <c r="H99" s="48"/>
    </row>
    <row r="100">
      <c r="A100" s="13" t="s">
        <v>228</v>
      </c>
      <c r="B100" s="13" t="s">
        <v>229</v>
      </c>
      <c r="C100" s="48">
        <v>0.0</v>
      </c>
      <c r="D100" s="55">
        <f t="shared" si="1"/>
        <v>0</v>
      </c>
      <c r="F100" s="13"/>
      <c r="G100" s="13"/>
      <c r="H100" s="48"/>
    </row>
    <row r="101">
      <c r="A101" s="13" t="s">
        <v>230</v>
      </c>
      <c r="B101" s="13" t="s">
        <v>231</v>
      </c>
      <c r="C101" s="48">
        <v>0.0</v>
      </c>
      <c r="D101" s="55">
        <f t="shared" si="1"/>
        <v>0</v>
      </c>
      <c r="F101" s="13"/>
      <c r="G101" s="13"/>
      <c r="H101" s="48"/>
    </row>
    <row r="102">
      <c r="A102" s="13" t="s">
        <v>232</v>
      </c>
      <c r="B102" s="13" t="s">
        <v>233</v>
      </c>
      <c r="C102" s="48">
        <v>0.0</v>
      </c>
      <c r="D102" s="55">
        <f t="shared" si="1"/>
        <v>0</v>
      </c>
      <c r="F102" s="13"/>
      <c r="G102" s="13"/>
      <c r="H102" s="48"/>
    </row>
    <row r="103">
      <c r="A103" s="13" t="s">
        <v>234</v>
      </c>
      <c r="B103" s="13" t="s">
        <v>235</v>
      </c>
      <c r="C103" s="48">
        <v>0.0</v>
      </c>
      <c r="D103" s="55">
        <f t="shared" si="1"/>
        <v>0</v>
      </c>
      <c r="F103" s="13"/>
      <c r="G103" s="13"/>
      <c r="H103" s="48"/>
    </row>
    <row r="104">
      <c r="A104" s="13" t="s">
        <v>236</v>
      </c>
      <c r="B104" s="13" t="s">
        <v>237</v>
      </c>
      <c r="C104" s="48">
        <v>6366000.0</v>
      </c>
      <c r="D104" s="55">
        <f t="shared" si="1"/>
        <v>0.04291874544</v>
      </c>
      <c r="F104" s="13"/>
      <c r="G104" s="13"/>
      <c r="H104" s="48"/>
    </row>
    <row r="105">
      <c r="A105" s="13" t="s">
        <v>238</v>
      </c>
      <c r="B105" s="13" t="s">
        <v>239</v>
      </c>
      <c r="C105" s="48">
        <v>0.0</v>
      </c>
      <c r="D105" s="55">
        <f t="shared" si="1"/>
        <v>0</v>
      </c>
      <c r="F105" s="13"/>
      <c r="G105" s="13"/>
      <c r="H105" s="48"/>
    </row>
    <row r="106">
      <c r="A106" s="13" t="s">
        <v>240</v>
      </c>
      <c r="B106" s="13" t="s">
        <v>241</v>
      </c>
      <c r="C106" s="48">
        <v>0.0</v>
      </c>
      <c r="D106" s="55">
        <f t="shared" si="1"/>
        <v>0</v>
      </c>
      <c r="F106" s="13"/>
      <c r="G106" s="13"/>
      <c r="H106" s="48"/>
    </row>
    <row r="107">
      <c r="A107" s="13" t="s">
        <v>242</v>
      </c>
      <c r="B107" s="13" t="s">
        <v>243</v>
      </c>
      <c r="C107" s="48">
        <v>0.0</v>
      </c>
      <c r="D107" s="55">
        <f t="shared" si="1"/>
        <v>0</v>
      </c>
      <c r="F107" s="13"/>
      <c r="G107" s="13"/>
      <c r="H107" s="48"/>
    </row>
    <row r="108">
      <c r="A108" s="13" t="s">
        <v>244</v>
      </c>
      <c r="B108" s="13" t="s">
        <v>245</v>
      </c>
      <c r="C108" s="48">
        <v>0.0</v>
      </c>
      <c r="D108" s="55">
        <f t="shared" si="1"/>
        <v>0</v>
      </c>
      <c r="F108" s="13"/>
      <c r="G108" s="13"/>
      <c r="H108" s="48"/>
    </row>
    <row r="109">
      <c r="A109" s="13" t="s">
        <v>246</v>
      </c>
      <c r="B109" s="13" t="s">
        <v>247</v>
      </c>
      <c r="C109" s="48">
        <v>0.0</v>
      </c>
      <c r="D109" s="55">
        <f t="shared" si="1"/>
        <v>0</v>
      </c>
      <c r="F109" s="13"/>
      <c r="G109" s="13"/>
      <c r="H109" s="48"/>
    </row>
    <row r="110">
      <c r="A110" s="13" t="s">
        <v>248</v>
      </c>
      <c r="B110" s="13" t="s">
        <v>249</v>
      </c>
      <c r="C110" s="48">
        <v>0.0</v>
      </c>
      <c r="D110" s="55">
        <f t="shared" si="1"/>
        <v>0</v>
      </c>
      <c r="F110" s="13"/>
      <c r="G110" s="13"/>
      <c r="H110" s="48"/>
    </row>
    <row r="111">
      <c r="A111" s="13" t="s">
        <v>250</v>
      </c>
      <c r="B111" s="13" t="s">
        <v>251</v>
      </c>
      <c r="C111" s="48">
        <v>0.0</v>
      </c>
      <c r="D111" s="55">
        <f t="shared" si="1"/>
        <v>0</v>
      </c>
      <c r="F111" s="13"/>
      <c r="G111" s="13"/>
      <c r="H111" s="48"/>
    </row>
    <row r="112">
      <c r="A112" s="13" t="s">
        <v>252</v>
      </c>
      <c r="B112" s="13" t="s">
        <v>253</v>
      </c>
      <c r="C112" s="48">
        <v>744500.0</v>
      </c>
      <c r="D112" s="55">
        <f t="shared" si="1"/>
        <v>0.005019322335</v>
      </c>
      <c r="F112" s="13"/>
      <c r="G112" s="13"/>
      <c r="H112" s="48"/>
    </row>
    <row r="113">
      <c r="A113" s="13" t="s">
        <v>254</v>
      </c>
      <c r="B113" s="13" t="s">
        <v>255</v>
      </c>
      <c r="C113" s="48">
        <v>0.0</v>
      </c>
      <c r="D113" s="55">
        <f t="shared" si="1"/>
        <v>0</v>
      </c>
      <c r="F113" s="13"/>
      <c r="G113" s="13"/>
      <c r="H113" s="48"/>
    </row>
    <row r="114">
      <c r="A114" s="13" t="s">
        <v>256</v>
      </c>
      <c r="B114" s="13" t="s">
        <v>257</v>
      </c>
      <c r="C114" s="48">
        <v>2600.0</v>
      </c>
      <c r="D114" s="55">
        <f t="shared" si="1"/>
        <v>0.00001752886242</v>
      </c>
      <c r="F114" s="13"/>
      <c r="G114" s="13"/>
      <c r="H114" s="48"/>
    </row>
    <row r="115">
      <c r="A115" s="13" t="s">
        <v>258</v>
      </c>
      <c r="B115" s="13" t="s">
        <v>259</v>
      </c>
      <c r="C115" s="48">
        <v>0.0</v>
      </c>
      <c r="D115" s="55">
        <f t="shared" si="1"/>
        <v>0</v>
      </c>
      <c r="F115" s="13"/>
      <c r="G115" s="13"/>
      <c r="H115" s="48"/>
    </row>
    <row r="116">
      <c r="A116" s="13" t="s">
        <v>260</v>
      </c>
      <c r="B116" s="13" t="s">
        <v>261</v>
      </c>
      <c r="C116" s="48">
        <v>0.0</v>
      </c>
      <c r="D116" s="55">
        <f t="shared" si="1"/>
        <v>0</v>
      </c>
      <c r="F116" s="13"/>
      <c r="G116" s="13"/>
      <c r="H116" s="48"/>
    </row>
    <row r="117">
      <c r="A117" s="13" t="s">
        <v>262</v>
      </c>
      <c r="B117" s="13" t="s">
        <v>263</v>
      </c>
      <c r="C117" s="48">
        <v>0.0</v>
      </c>
      <c r="D117" s="55">
        <f t="shared" si="1"/>
        <v>0</v>
      </c>
      <c r="F117" s="13"/>
      <c r="G117" s="13"/>
      <c r="H117" s="48"/>
    </row>
    <row r="118">
      <c r="A118" s="13" t="s">
        <v>264</v>
      </c>
      <c r="B118" s="13" t="s">
        <v>265</v>
      </c>
      <c r="C118" s="48">
        <v>0.0</v>
      </c>
      <c r="D118" s="55">
        <f t="shared" si="1"/>
        <v>0</v>
      </c>
      <c r="F118" s="13"/>
      <c r="G118" s="13"/>
      <c r="H118" s="48"/>
    </row>
    <row r="119">
      <c r="A119" s="13" t="s">
        <v>266</v>
      </c>
      <c r="B119" s="13" t="s">
        <v>267</v>
      </c>
      <c r="C119" s="48">
        <v>370201.0</v>
      </c>
      <c r="D119" s="55">
        <f t="shared" si="1"/>
        <v>0.002495847075</v>
      </c>
      <c r="F119" s="13"/>
      <c r="G119" s="13"/>
      <c r="H119" s="48"/>
    </row>
    <row r="120">
      <c r="A120" s="13" t="s">
        <v>268</v>
      </c>
      <c r="B120" s="13" t="s">
        <v>269</v>
      </c>
      <c r="C120" s="48">
        <v>0.0</v>
      </c>
      <c r="D120" s="55">
        <f t="shared" si="1"/>
        <v>0</v>
      </c>
      <c r="F120" s="13"/>
      <c r="G120" s="13"/>
      <c r="H120" s="48"/>
    </row>
    <row r="121">
      <c r="A121" s="13" t="s">
        <v>270</v>
      </c>
      <c r="B121" s="13" t="s">
        <v>271</v>
      </c>
      <c r="C121" s="48">
        <v>44000.0</v>
      </c>
      <c r="D121" s="55">
        <f t="shared" si="1"/>
        <v>0.0002966422871</v>
      </c>
      <c r="F121" s="13"/>
      <c r="G121" s="13"/>
      <c r="H121" s="48"/>
    </row>
    <row r="122">
      <c r="A122" s="13" t="s">
        <v>272</v>
      </c>
      <c r="B122" s="13" t="s">
        <v>273</v>
      </c>
      <c r="C122" s="48">
        <v>892000.0</v>
      </c>
      <c r="D122" s="55">
        <f t="shared" si="1"/>
        <v>0.006013748183</v>
      </c>
      <c r="F122" s="13"/>
      <c r="G122" s="13"/>
      <c r="H122" s="48"/>
    </row>
    <row r="123">
      <c r="A123" s="13" t="s">
        <v>274</v>
      </c>
      <c r="B123" s="13" t="s">
        <v>275</v>
      </c>
      <c r="C123" s="48">
        <v>0.0</v>
      </c>
      <c r="D123" s="55">
        <f t="shared" si="1"/>
        <v>0</v>
      </c>
      <c r="F123" s="13"/>
      <c r="G123" s="13"/>
      <c r="H123" s="48"/>
    </row>
    <row r="124">
      <c r="A124" s="13" t="s">
        <v>276</v>
      </c>
      <c r="B124" s="13" t="s">
        <v>277</v>
      </c>
      <c r="C124" s="48">
        <v>0.0</v>
      </c>
      <c r="D124" s="55">
        <f t="shared" si="1"/>
        <v>0</v>
      </c>
      <c r="F124" s="13"/>
      <c r="G124" s="13"/>
      <c r="H124" s="48"/>
    </row>
    <row r="125">
      <c r="A125" s="13" t="s">
        <v>278</v>
      </c>
      <c r="B125" s="13" t="s">
        <v>279</v>
      </c>
      <c r="C125" s="48">
        <v>0.0</v>
      </c>
      <c r="D125" s="55">
        <f t="shared" si="1"/>
        <v>0</v>
      </c>
      <c r="F125" s="13"/>
      <c r="G125" s="13"/>
      <c r="H125" s="48"/>
    </row>
    <row r="126">
      <c r="A126" s="13" t="s">
        <v>280</v>
      </c>
      <c r="B126" s="13" t="s">
        <v>327</v>
      </c>
      <c r="C126" s="48">
        <v>0.0</v>
      </c>
      <c r="D126" s="55">
        <f t="shared" si="1"/>
        <v>0</v>
      </c>
      <c r="F126" s="13"/>
      <c r="G126" s="13"/>
      <c r="H126" s="48"/>
    </row>
    <row r="127">
      <c r="A127" s="13" t="s">
        <v>282</v>
      </c>
      <c r="B127" s="13" t="s">
        <v>283</v>
      </c>
      <c r="C127" s="48">
        <v>0.0</v>
      </c>
      <c r="D127" s="55">
        <f t="shared" si="1"/>
        <v>0</v>
      </c>
      <c r="F127" s="13"/>
      <c r="G127" s="13"/>
      <c r="H127" s="48"/>
    </row>
    <row r="128">
      <c r="A128" s="13" t="s">
        <v>284</v>
      </c>
      <c r="B128" s="13" t="s">
        <v>285</v>
      </c>
      <c r="C128" s="48">
        <v>0.0</v>
      </c>
      <c r="D128" s="55">
        <f t="shared" si="1"/>
        <v>0</v>
      </c>
      <c r="F128" s="13"/>
      <c r="G128" s="13"/>
      <c r="H128" s="48"/>
    </row>
    <row r="129">
      <c r="A129" s="13" t="s">
        <v>286</v>
      </c>
      <c r="B129" s="13" t="s">
        <v>287</v>
      </c>
      <c r="C129" s="48">
        <v>0.0</v>
      </c>
      <c r="D129" s="55">
        <f t="shared" si="1"/>
        <v>0</v>
      </c>
      <c r="F129" s="13"/>
      <c r="G129" s="13"/>
      <c r="H129" s="48"/>
    </row>
    <row r="130">
      <c r="A130" s="13" t="s">
        <v>288</v>
      </c>
      <c r="B130" s="13" t="s">
        <v>289</v>
      </c>
      <c r="C130" s="48">
        <v>0.0</v>
      </c>
      <c r="D130" s="55">
        <f t="shared" si="1"/>
        <v>0</v>
      </c>
      <c r="F130" s="13"/>
      <c r="G130" s="13"/>
      <c r="H130" s="48"/>
    </row>
    <row r="131">
      <c r="A131" s="13" t="s">
        <v>290</v>
      </c>
      <c r="B131" s="13" t="s">
        <v>291</v>
      </c>
      <c r="C131" s="48">
        <v>4.5160999E7</v>
      </c>
      <c r="D131" s="55">
        <f t="shared" si="1"/>
        <v>0.3044695916</v>
      </c>
      <c r="F131" s="13"/>
      <c r="G131" s="13"/>
      <c r="H131" s="48"/>
    </row>
    <row r="132">
      <c r="A132" s="13" t="s">
        <v>292</v>
      </c>
      <c r="B132" s="13" t="s">
        <v>293</v>
      </c>
      <c r="C132" s="48">
        <v>2792781.0</v>
      </c>
      <c r="D132" s="55">
        <f t="shared" si="1"/>
        <v>0.01882856689</v>
      </c>
      <c r="F132" s="13"/>
      <c r="G132" s="13"/>
      <c r="H132" s="48"/>
    </row>
    <row r="133">
      <c r="A133" s="13" t="s">
        <v>294</v>
      </c>
      <c r="B133" s="13" t="s">
        <v>295</v>
      </c>
      <c r="C133" s="48">
        <v>0.0</v>
      </c>
      <c r="D133" s="55">
        <f t="shared" si="1"/>
        <v>0</v>
      </c>
      <c r="F133" s="13"/>
      <c r="G133" s="13"/>
      <c r="H133" s="48"/>
    </row>
    <row r="134">
      <c r="A134" s="13" t="s">
        <v>296</v>
      </c>
      <c r="B134" s="13" t="s">
        <v>297</v>
      </c>
      <c r="C134" s="48">
        <v>17928.0</v>
      </c>
      <c r="D134" s="55">
        <f t="shared" si="1"/>
        <v>0.0001208682482</v>
      </c>
      <c r="F134" s="13"/>
      <c r="G134" s="13"/>
      <c r="H134" s="48"/>
    </row>
    <row r="135">
      <c r="A135" s="13" t="s">
        <v>298</v>
      </c>
      <c r="B135" s="13" t="s">
        <v>299</v>
      </c>
      <c r="C135" s="48">
        <v>110000.0</v>
      </c>
      <c r="D135" s="55">
        <f t="shared" si="1"/>
        <v>0.0007416057177</v>
      </c>
      <c r="F135" s="13"/>
      <c r="G135" s="13"/>
      <c r="H135" s="48"/>
    </row>
    <row r="136">
      <c r="A136" s="13" t="s">
        <v>300</v>
      </c>
      <c r="B136" s="13" t="s">
        <v>301</v>
      </c>
      <c r="C136" s="48">
        <v>0.0</v>
      </c>
      <c r="D136" s="55">
        <f t="shared" si="1"/>
        <v>0</v>
      </c>
      <c r="F136" s="13"/>
      <c r="G136" s="13"/>
      <c r="H136" s="48"/>
    </row>
    <row r="137">
      <c r="A137" s="13" t="s">
        <v>302</v>
      </c>
      <c r="B137" s="13" t="s">
        <v>303</v>
      </c>
      <c r="C137" s="48">
        <v>0.0</v>
      </c>
      <c r="D137" s="55">
        <f t="shared" si="1"/>
        <v>0</v>
      </c>
      <c r="F137" s="13"/>
      <c r="G137" s="13"/>
      <c r="H137" s="48"/>
    </row>
    <row r="138">
      <c r="A138" s="13" t="s">
        <v>304</v>
      </c>
      <c r="B138" s="13" t="s">
        <v>305</v>
      </c>
      <c r="C138" s="48">
        <v>0.0</v>
      </c>
      <c r="D138" s="55">
        <f t="shared" si="1"/>
        <v>0</v>
      </c>
      <c r="F138" s="13"/>
      <c r="G138" s="13"/>
      <c r="H138" s="48"/>
    </row>
    <row r="139">
      <c r="A139" s="56"/>
      <c r="B139" s="14"/>
    </row>
    <row r="140">
      <c r="A140" s="56"/>
      <c r="B140" s="14"/>
      <c r="C140" s="46">
        <f>SUM(C2:C138)</f>
        <v>148326796</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6" max="6" width="16.13"/>
  </cols>
  <sheetData>
    <row r="1">
      <c r="A1" s="10" t="s">
        <v>29</v>
      </c>
      <c r="B1" s="9" t="s">
        <v>30</v>
      </c>
      <c r="C1" s="10" t="s">
        <v>555</v>
      </c>
      <c r="D1" s="10" t="s">
        <v>556</v>
      </c>
      <c r="E1" s="10" t="s">
        <v>557</v>
      </c>
      <c r="F1" s="10" t="s">
        <v>558</v>
      </c>
      <c r="G1" s="10" t="s">
        <v>559</v>
      </c>
      <c r="H1" s="3"/>
      <c r="I1" s="3"/>
      <c r="J1" s="3"/>
      <c r="K1" s="3"/>
      <c r="L1" s="3"/>
      <c r="M1" s="3"/>
      <c r="N1" s="3"/>
      <c r="O1" s="3"/>
      <c r="P1" s="3"/>
      <c r="Q1" s="3"/>
      <c r="R1" s="3"/>
    </row>
    <row r="2">
      <c r="A2" s="13" t="s">
        <v>32</v>
      </c>
      <c r="B2" s="14" t="s">
        <v>33</v>
      </c>
      <c r="C2" s="15">
        <f>Grazing!D2</f>
        <v>8010</v>
      </c>
      <c r="D2" s="86">
        <v>33.0</v>
      </c>
      <c r="E2" s="46">
        <v>0.0</v>
      </c>
      <c r="F2" s="55">
        <f t="shared" ref="F2:F138" si="1">( C2*E2)/sumif(E:E,1,C:C)</f>
        <v>0</v>
      </c>
    </row>
    <row r="3">
      <c r="A3" s="13" t="s">
        <v>34</v>
      </c>
      <c r="B3" s="14" t="s">
        <v>35</v>
      </c>
      <c r="C3" s="15">
        <f>Grazing!D3</f>
        <v>696</v>
      </c>
      <c r="D3" s="86">
        <v>41.0</v>
      </c>
      <c r="E3" s="46">
        <v>0.0</v>
      </c>
      <c r="F3" s="55">
        <f t="shared" si="1"/>
        <v>0</v>
      </c>
    </row>
    <row r="4">
      <c r="A4" s="13" t="s">
        <v>36</v>
      </c>
      <c r="B4" s="14" t="s">
        <v>37</v>
      </c>
      <c r="C4" s="15">
        <f>Grazing!D4</f>
        <v>8517</v>
      </c>
      <c r="D4" s="86">
        <v>28.0</v>
      </c>
      <c r="E4" s="46">
        <v>1.0</v>
      </c>
      <c r="F4" s="55">
        <f t="shared" si="1"/>
        <v>0.01160474065</v>
      </c>
    </row>
    <row r="5">
      <c r="A5" s="13" t="s">
        <v>38</v>
      </c>
      <c r="B5" s="14" t="s">
        <v>39</v>
      </c>
      <c r="C5" s="15">
        <f>Grazing!D5</f>
        <v>5215</v>
      </c>
      <c r="D5" s="86">
        <v>-12.5</v>
      </c>
      <c r="E5" s="46">
        <v>1.0</v>
      </c>
      <c r="F5" s="55">
        <f t="shared" si="1"/>
        <v>0.00710563843</v>
      </c>
    </row>
    <row r="6">
      <c r="A6" s="13" t="s">
        <v>40</v>
      </c>
      <c r="B6" s="14" t="s">
        <v>41</v>
      </c>
      <c r="C6" s="15">
        <f>Grazing!D6</f>
        <v>33701</v>
      </c>
      <c r="D6" s="86">
        <v>-34.0</v>
      </c>
      <c r="E6" s="46">
        <v>0.0</v>
      </c>
      <c r="F6" s="55">
        <f t="shared" si="1"/>
        <v>0</v>
      </c>
    </row>
    <row r="7">
      <c r="A7" s="13" t="s">
        <v>42</v>
      </c>
      <c r="B7" s="14" t="s">
        <v>43</v>
      </c>
      <c r="C7" s="15">
        <f>Grazing!D7</f>
        <v>505</v>
      </c>
      <c r="D7" s="86">
        <v>40.0</v>
      </c>
      <c r="E7" s="46">
        <v>0.0</v>
      </c>
      <c r="F7" s="55">
        <f t="shared" si="1"/>
        <v>0</v>
      </c>
    </row>
    <row r="8">
      <c r="A8" s="13" t="s">
        <v>44</v>
      </c>
      <c r="B8" s="14" t="s">
        <v>45</v>
      </c>
      <c r="C8" s="15">
        <f>Grazing!D8</f>
        <v>30920</v>
      </c>
      <c r="D8" s="86">
        <v>-27.0</v>
      </c>
      <c r="E8" s="46">
        <v>1.0</v>
      </c>
      <c r="F8" s="55">
        <f t="shared" si="1"/>
        <v>0.04212969132</v>
      </c>
    </row>
    <row r="9">
      <c r="A9" s="13" t="s">
        <v>46</v>
      </c>
      <c r="B9" s="14" t="s">
        <v>47</v>
      </c>
      <c r="C9" s="15">
        <f>Grazing!D9</f>
        <v>2356</v>
      </c>
      <c r="D9" s="86">
        <v>40.5</v>
      </c>
      <c r="E9" s="46">
        <v>0.0</v>
      </c>
      <c r="F9" s="55">
        <f t="shared" si="1"/>
        <v>0</v>
      </c>
    </row>
    <row r="10">
      <c r="A10" s="13" t="s">
        <v>48</v>
      </c>
      <c r="B10" s="14" t="s">
        <v>49</v>
      </c>
      <c r="C10" s="15">
        <f>Grazing!D10</f>
        <v>5</v>
      </c>
      <c r="D10" s="86">
        <v>26.0</v>
      </c>
      <c r="E10" s="46">
        <v>1.0</v>
      </c>
      <c r="F10" s="55">
        <f t="shared" si="1"/>
        <v>0.000006812692646</v>
      </c>
    </row>
    <row r="11">
      <c r="A11" s="13" t="s">
        <v>50</v>
      </c>
      <c r="B11" s="14" t="s">
        <v>51</v>
      </c>
      <c r="C11" s="15">
        <f>Grazing!D11</f>
        <v>8797</v>
      </c>
      <c r="D11" s="86">
        <v>24.0</v>
      </c>
      <c r="E11" s="46">
        <v>1.0</v>
      </c>
      <c r="F11" s="55">
        <f t="shared" si="1"/>
        <v>0.01198625144</v>
      </c>
    </row>
    <row r="12">
      <c r="A12" s="13" t="s">
        <v>52</v>
      </c>
      <c r="B12" s="14" t="s">
        <v>53</v>
      </c>
      <c r="C12" s="15">
        <f>Grazing!D12</f>
        <v>8</v>
      </c>
      <c r="D12" s="86">
        <v>13.1667</v>
      </c>
      <c r="E12" s="46">
        <v>1.0</v>
      </c>
      <c r="F12" s="55">
        <f t="shared" si="1"/>
        <v>0.00001090030823</v>
      </c>
    </row>
    <row r="13">
      <c r="A13" s="13" t="s">
        <v>54</v>
      </c>
      <c r="B13" s="14" t="s">
        <v>55</v>
      </c>
      <c r="C13" s="15">
        <f>Grazing!D13</f>
        <v>5820</v>
      </c>
      <c r="D13" s="86">
        <v>53.0</v>
      </c>
      <c r="E13" s="46">
        <v>0.0</v>
      </c>
      <c r="F13" s="55">
        <f t="shared" si="1"/>
        <v>0</v>
      </c>
    </row>
    <row r="14">
      <c r="A14" s="13" t="s">
        <v>56</v>
      </c>
      <c r="B14" s="14" t="s">
        <v>57</v>
      </c>
      <c r="C14" s="15">
        <f>Grazing!D14</f>
        <v>3400</v>
      </c>
      <c r="D14" s="86">
        <v>9.5</v>
      </c>
      <c r="E14" s="46">
        <v>1.0</v>
      </c>
      <c r="F14" s="55">
        <f t="shared" si="1"/>
        <v>0.004632630999</v>
      </c>
    </row>
    <row r="15">
      <c r="A15" s="13" t="s">
        <v>58</v>
      </c>
      <c r="B15" s="14" t="s">
        <v>59</v>
      </c>
      <c r="C15" s="15">
        <f>Grazing!D15</f>
        <v>100</v>
      </c>
      <c r="D15" s="86">
        <v>27.5</v>
      </c>
      <c r="E15" s="46">
        <v>1.0</v>
      </c>
      <c r="F15" s="55">
        <f t="shared" si="1"/>
        <v>0.0001362538529</v>
      </c>
    </row>
    <row r="16">
      <c r="A16" s="13" t="s">
        <v>60</v>
      </c>
      <c r="B16" s="19" t="s">
        <v>61</v>
      </c>
      <c r="C16" s="15">
        <f>Grazing!D16</f>
        <v>4787</v>
      </c>
      <c r="D16" s="86">
        <v>-17.0</v>
      </c>
      <c r="E16" s="46">
        <v>1.0</v>
      </c>
      <c r="F16" s="55">
        <f t="shared" si="1"/>
        <v>0.006522471939</v>
      </c>
    </row>
    <row r="17">
      <c r="A17" s="13" t="s">
        <v>62</v>
      </c>
      <c r="B17" s="14" t="s">
        <v>63</v>
      </c>
      <c r="C17" s="15">
        <f>Grazing!D17</f>
        <v>1121</v>
      </c>
      <c r="D17" s="86">
        <v>44.0</v>
      </c>
      <c r="E17" s="46">
        <v>0.0</v>
      </c>
      <c r="F17" s="55">
        <f t="shared" si="1"/>
        <v>0</v>
      </c>
    </row>
    <row r="18">
      <c r="A18" s="13" t="s">
        <v>64</v>
      </c>
      <c r="B18" s="14" t="s">
        <v>65</v>
      </c>
      <c r="C18" s="15">
        <f>Grazing!D18</f>
        <v>262</v>
      </c>
      <c r="D18" s="86">
        <v>-22.0</v>
      </c>
      <c r="E18" s="46">
        <v>1.0</v>
      </c>
      <c r="F18" s="55">
        <f t="shared" si="1"/>
        <v>0.0003569850946</v>
      </c>
    </row>
    <row r="19">
      <c r="A19" s="13" t="s">
        <v>66</v>
      </c>
      <c r="B19" s="14" t="s">
        <v>67</v>
      </c>
      <c r="C19" s="15">
        <f>Grazing!D19</f>
        <v>63518</v>
      </c>
      <c r="D19" s="86">
        <v>-10.0</v>
      </c>
      <c r="E19" s="46">
        <v>1.0</v>
      </c>
      <c r="F19" s="55">
        <f t="shared" si="1"/>
        <v>0.0865457223</v>
      </c>
    </row>
    <row r="20">
      <c r="A20" s="13" t="s">
        <v>68</v>
      </c>
      <c r="B20" s="19" t="s">
        <v>69</v>
      </c>
      <c r="C20" s="15">
        <f>Grazing!D20</f>
        <v>10</v>
      </c>
      <c r="D20" s="86">
        <v>4.5</v>
      </c>
      <c r="E20" s="46">
        <v>1.0</v>
      </c>
      <c r="F20" s="55">
        <f t="shared" si="1"/>
        <v>0.00001362538529</v>
      </c>
    </row>
    <row r="21">
      <c r="A21" s="13" t="s">
        <v>70</v>
      </c>
      <c r="B21" s="14" t="s">
        <v>71</v>
      </c>
      <c r="C21" s="15">
        <f>Grazing!D21</f>
        <v>6100</v>
      </c>
      <c r="D21" s="86">
        <v>13.0</v>
      </c>
      <c r="E21" s="46">
        <v>1.0</v>
      </c>
      <c r="F21" s="55">
        <f t="shared" si="1"/>
        <v>0.008311485028</v>
      </c>
    </row>
    <row r="22">
      <c r="A22" s="13" t="s">
        <v>72</v>
      </c>
      <c r="B22" s="19" t="s">
        <v>73</v>
      </c>
      <c r="C22" s="15">
        <f>Grazing!D22</f>
        <v>12500</v>
      </c>
      <c r="D22" s="86">
        <v>22.0</v>
      </c>
      <c r="E22" s="46">
        <v>1.0</v>
      </c>
      <c r="F22" s="55">
        <f t="shared" si="1"/>
        <v>0.01703173161</v>
      </c>
    </row>
    <row r="23">
      <c r="A23" s="13" t="s">
        <v>74</v>
      </c>
      <c r="B23" s="14" t="s">
        <v>75</v>
      </c>
      <c r="C23" s="15">
        <f>Grazing!D23</f>
        <v>1550</v>
      </c>
      <c r="D23" s="86">
        <v>-3.5</v>
      </c>
      <c r="E23" s="46">
        <v>1.0</v>
      </c>
      <c r="F23" s="55">
        <f t="shared" si="1"/>
        <v>0.00211193472</v>
      </c>
    </row>
    <row r="24">
      <c r="A24" s="13" t="s">
        <v>76</v>
      </c>
      <c r="B24" s="14" t="s">
        <v>77</v>
      </c>
      <c r="C24" s="15">
        <f>Grazing!D24</f>
        <v>54</v>
      </c>
      <c r="D24" s="86">
        <v>16.0</v>
      </c>
      <c r="E24" s="46">
        <v>1.0</v>
      </c>
      <c r="F24" s="55">
        <f t="shared" si="1"/>
        <v>0.00007357708058</v>
      </c>
    </row>
    <row r="25">
      <c r="A25" s="13" t="s">
        <v>78</v>
      </c>
      <c r="B25" s="14" t="s">
        <v>79</v>
      </c>
      <c r="C25" s="15">
        <f>Grazing!D25</f>
        <v>4066</v>
      </c>
      <c r="D25" s="86">
        <v>13.0</v>
      </c>
      <c r="E25" s="46">
        <v>1.0</v>
      </c>
      <c r="F25" s="55">
        <f t="shared" si="1"/>
        <v>0.00554008166</v>
      </c>
    </row>
    <row r="26">
      <c r="A26" s="13" t="s">
        <v>80</v>
      </c>
      <c r="B26" s="14" t="s">
        <v>81</v>
      </c>
      <c r="C26" s="15">
        <f>Grazing!D26</f>
        <v>7750</v>
      </c>
      <c r="D26" s="86">
        <v>6.0</v>
      </c>
      <c r="E26" s="46">
        <v>1.0</v>
      </c>
      <c r="F26" s="55">
        <f t="shared" si="1"/>
        <v>0.0105596736</v>
      </c>
    </row>
    <row r="27">
      <c r="A27" s="13" t="s">
        <v>82</v>
      </c>
      <c r="B27" s="14" t="s">
        <v>83</v>
      </c>
      <c r="C27" s="15">
        <f>Grazing!D27</f>
        <v>38815</v>
      </c>
      <c r="D27" s="86">
        <v>60.0</v>
      </c>
      <c r="E27" s="46">
        <v>0.0</v>
      </c>
      <c r="F27" s="55">
        <f t="shared" si="1"/>
        <v>0</v>
      </c>
    </row>
    <row r="28">
      <c r="A28" s="13" t="s">
        <v>84</v>
      </c>
      <c r="B28" s="14" t="s">
        <v>85</v>
      </c>
      <c r="C28" s="15">
        <f>Grazing!D28</f>
        <v>1880</v>
      </c>
      <c r="D28" s="86">
        <v>7.0</v>
      </c>
      <c r="E28" s="46">
        <v>1.0</v>
      </c>
      <c r="F28" s="55">
        <f t="shared" si="1"/>
        <v>0.002561572435</v>
      </c>
    </row>
    <row r="29">
      <c r="A29" s="13" t="s">
        <v>86</v>
      </c>
      <c r="B29" s="14" t="s">
        <v>87</v>
      </c>
      <c r="C29" s="15">
        <f>Grazing!D29</f>
        <v>5238</v>
      </c>
      <c r="D29" s="86">
        <v>15.0</v>
      </c>
      <c r="E29" s="46">
        <v>1.0</v>
      </c>
      <c r="F29" s="55">
        <f t="shared" si="1"/>
        <v>0.007136976816</v>
      </c>
    </row>
    <row r="30">
      <c r="A30" s="13" t="s">
        <v>88</v>
      </c>
      <c r="B30" s="14" t="s">
        <v>89</v>
      </c>
      <c r="C30" s="15">
        <f>Grazing!D30</f>
        <v>1656</v>
      </c>
      <c r="D30" s="86">
        <v>-30.0</v>
      </c>
      <c r="E30" s="46">
        <v>0.0</v>
      </c>
      <c r="F30" s="55">
        <f t="shared" si="1"/>
        <v>0</v>
      </c>
    </row>
    <row r="31">
      <c r="A31" s="13" t="s">
        <v>90</v>
      </c>
      <c r="B31" s="14" t="s">
        <v>91</v>
      </c>
      <c r="C31" s="15">
        <f>Grazing!D31</f>
        <v>135675</v>
      </c>
      <c r="D31" s="86">
        <v>35.0</v>
      </c>
      <c r="E31" s="46">
        <v>0.0</v>
      </c>
      <c r="F31" s="55">
        <f t="shared" si="1"/>
        <v>0</v>
      </c>
    </row>
    <row r="32">
      <c r="A32" s="13" t="s">
        <v>92</v>
      </c>
      <c r="B32" s="14" t="s">
        <v>93</v>
      </c>
      <c r="C32" s="15">
        <f>Grazing!D32</f>
        <v>9872</v>
      </c>
      <c r="D32" s="86">
        <v>4.0</v>
      </c>
      <c r="E32" s="46">
        <v>1.0</v>
      </c>
      <c r="F32" s="55">
        <f t="shared" si="1"/>
        <v>0.01345098036</v>
      </c>
    </row>
    <row r="33">
      <c r="A33" s="13" t="s">
        <v>94</v>
      </c>
      <c r="B33" s="14" t="s">
        <v>95</v>
      </c>
      <c r="C33" s="15">
        <f>Grazing!D33</f>
        <v>628</v>
      </c>
      <c r="D33" s="86">
        <v>-1.0</v>
      </c>
      <c r="E33" s="46">
        <v>1.0</v>
      </c>
      <c r="F33" s="55">
        <f t="shared" si="1"/>
        <v>0.0008556741963</v>
      </c>
    </row>
    <row r="34">
      <c r="A34" s="13" t="s">
        <v>96</v>
      </c>
      <c r="B34" s="20" t="s">
        <v>97</v>
      </c>
      <c r="C34" s="15">
        <f>Grazing!D34</f>
        <v>13300</v>
      </c>
      <c r="D34" s="86">
        <v>-0.756998889</v>
      </c>
      <c r="E34" s="46">
        <v>1.0</v>
      </c>
      <c r="F34" s="55">
        <f t="shared" si="1"/>
        <v>0.01812176244</v>
      </c>
    </row>
    <row r="35">
      <c r="A35" s="13" t="s">
        <v>98</v>
      </c>
      <c r="B35" s="14" t="s">
        <v>99</v>
      </c>
      <c r="C35" s="15">
        <f>Grazing!D35</f>
        <v>576</v>
      </c>
      <c r="D35" s="86">
        <v>10.0</v>
      </c>
      <c r="E35" s="46">
        <v>1.0</v>
      </c>
      <c r="F35" s="55">
        <f t="shared" si="1"/>
        <v>0.0007848221928</v>
      </c>
    </row>
    <row r="36">
      <c r="A36" s="13" t="s">
        <v>100</v>
      </c>
      <c r="B36" s="19" t="s">
        <v>101</v>
      </c>
      <c r="C36" s="15">
        <f>Grazing!D36</f>
        <v>8000</v>
      </c>
      <c r="D36" s="86">
        <v>8.280000029</v>
      </c>
      <c r="E36" s="46">
        <v>1.0</v>
      </c>
      <c r="F36" s="55">
        <f t="shared" si="1"/>
        <v>0.01090030823</v>
      </c>
    </row>
    <row r="37">
      <c r="A37" s="13" t="s">
        <v>102</v>
      </c>
      <c r="B37" s="14" t="s">
        <v>103</v>
      </c>
      <c r="C37" s="15">
        <f>Grazing!D37</f>
        <v>3663</v>
      </c>
      <c r="D37" s="86">
        <v>21.5</v>
      </c>
      <c r="E37" s="46">
        <v>1.0</v>
      </c>
      <c r="F37" s="55">
        <f t="shared" si="1"/>
        <v>0.004990978632</v>
      </c>
    </row>
    <row r="38">
      <c r="A38" s="13" t="s">
        <v>104</v>
      </c>
      <c r="B38" s="14" t="s">
        <v>105</v>
      </c>
      <c r="C38" s="15">
        <f>Grazing!D38</f>
        <v>2</v>
      </c>
      <c r="D38" s="86">
        <v>11.5</v>
      </c>
      <c r="E38" s="46">
        <v>1.0</v>
      </c>
      <c r="F38" s="55">
        <f t="shared" si="1"/>
        <v>0.000002725077058</v>
      </c>
    </row>
    <row r="39">
      <c r="A39" s="13" t="s">
        <v>106</v>
      </c>
      <c r="B39" s="14" t="s">
        <v>107</v>
      </c>
      <c r="C39" s="15">
        <f>Grazing!D39</f>
        <v>1232</v>
      </c>
      <c r="D39" s="86">
        <v>19.0</v>
      </c>
      <c r="E39" s="46">
        <v>1.0</v>
      </c>
      <c r="F39" s="55">
        <f t="shared" si="1"/>
        <v>0.001678647468</v>
      </c>
    </row>
    <row r="40">
      <c r="A40" s="13" t="s">
        <v>108</v>
      </c>
      <c r="B40" s="14" t="s">
        <v>109</v>
      </c>
      <c r="C40" s="15">
        <f>Grazing!D40</f>
        <v>2429</v>
      </c>
      <c r="D40" s="86">
        <v>-2.0</v>
      </c>
      <c r="E40" s="46">
        <v>1.0</v>
      </c>
      <c r="F40" s="55">
        <f t="shared" si="1"/>
        <v>0.003309606087</v>
      </c>
    </row>
    <row r="41">
      <c r="A41" s="13" t="s">
        <v>110</v>
      </c>
      <c r="B41" s="14" t="s">
        <v>111</v>
      </c>
      <c r="C41" s="15">
        <f>Grazing!D41</f>
        <v>3836</v>
      </c>
      <c r="D41" s="86">
        <v>27.0</v>
      </c>
      <c r="E41" s="46">
        <v>1.0</v>
      </c>
      <c r="F41" s="55">
        <f t="shared" si="1"/>
        <v>0.005226697798</v>
      </c>
    </row>
    <row r="42">
      <c r="A42" s="13" t="s">
        <v>112</v>
      </c>
      <c r="B42" s="14" t="s">
        <v>113</v>
      </c>
      <c r="C42" s="15">
        <f>Grazing!D42</f>
        <v>881</v>
      </c>
      <c r="D42" s="86">
        <v>13.8333</v>
      </c>
      <c r="E42" s="46">
        <v>1.0</v>
      </c>
      <c r="F42" s="55">
        <f t="shared" si="1"/>
        <v>0.001200396444</v>
      </c>
    </row>
    <row r="43">
      <c r="A43" s="13" t="s">
        <v>114</v>
      </c>
      <c r="B43" s="14" t="s">
        <v>115</v>
      </c>
      <c r="C43" s="15">
        <f>Grazing!D43</f>
        <v>692</v>
      </c>
      <c r="D43" s="86">
        <v>15.0</v>
      </c>
      <c r="E43" s="46">
        <v>1.0</v>
      </c>
      <c r="F43" s="55">
        <f t="shared" si="1"/>
        <v>0.0009428766622</v>
      </c>
    </row>
    <row r="44">
      <c r="A44" s="13" t="s">
        <v>116</v>
      </c>
      <c r="B44" s="14" t="s">
        <v>117</v>
      </c>
      <c r="C44" s="15">
        <f>Grazing!D44</f>
        <v>190</v>
      </c>
      <c r="D44" s="86">
        <v>-26.5</v>
      </c>
      <c r="E44" s="46">
        <v>1.0</v>
      </c>
      <c r="F44" s="55">
        <f t="shared" si="1"/>
        <v>0.0002588823205</v>
      </c>
    </row>
    <row r="45">
      <c r="A45" s="13" t="s">
        <v>118</v>
      </c>
      <c r="B45" s="14" t="s">
        <v>119</v>
      </c>
      <c r="C45" s="15">
        <f>Grazing!D45</f>
        <v>17903</v>
      </c>
      <c r="D45" s="86">
        <v>8.0</v>
      </c>
      <c r="E45" s="46">
        <v>1.0</v>
      </c>
      <c r="F45" s="55">
        <f t="shared" si="1"/>
        <v>0.02439352729</v>
      </c>
    </row>
    <row r="46">
      <c r="A46" s="22" t="s">
        <v>560</v>
      </c>
      <c r="B46" s="19" t="s">
        <v>121</v>
      </c>
      <c r="C46" s="15">
        <f>Grazing!D46</f>
        <v>117497</v>
      </c>
      <c r="D46" s="86">
        <v>47.0</v>
      </c>
      <c r="E46" s="46">
        <v>0.0</v>
      </c>
      <c r="F46" s="55">
        <f t="shared" si="1"/>
        <v>0</v>
      </c>
    </row>
    <row r="47">
      <c r="A47" s="13" t="s">
        <v>122</v>
      </c>
      <c r="B47" s="14" t="s">
        <v>123</v>
      </c>
      <c r="C47" s="15">
        <f>Grazing!D47</f>
        <v>250</v>
      </c>
      <c r="D47" s="86">
        <v>-18.0</v>
      </c>
      <c r="E47" s="46">
        <v>1.0</v>
      </c>
      <c r="F47" s="55">
        <f t="shared" si="1"/>
        <v>0.0003406346323</v>
      </c>
    </row>
    <row r="48">
      <c r="A48" s="13" t="s">
        <v>124</v>
      </c>
      <c r="B48" s="14" t="s">
        <v>125</v>
      </c>
      <c r="C48" s="15">
        <f>Grazing!D48</f>
        <v>495</v>
      </c>
      <c r="D48" s="86">
        <v>-1.0</v>
      </c>
      <c r="E48" s="46">
        <v>1.0</v>
      </c>
      <c r="F48" s="55">
        <f t="shared" si="1"/>
        <v>0.0006744565719</v>
      </c>
    </row>
    <row r="49">
      <c r="A49" s="13" t="s">
        <v>126</v>
      </c>
      <c r="B49" s="19" t="s">
        <v>127</v>
      </c>
      <c r="C49" s="15">
        <f>Grazing!D49</f>
        <v>445</v>
      </c>
      <c r="D49" s="86">
        <v>13.4667</v>
      </c>
      <c r="E49" s="46">
        <v>1.0</v>
      </c>
      <c r="F49" s="55">
        <f t="shared" si="1"/>
        <v>0.0006063296455</v>
      </c>
    </row>
    <row r="50">
      <c r="A50" s="13" t="s">
        <v>128</v>
      </c>
      <c r="B50" s="14" t="s">
        <v>129</v>
      </c>
      <c r="C50" s="15">
        <f>Grazing!D50</f>
        <v>428</v>
      </c>
      <c r="D50" s="86">
        <v>42.0</v>
      </c>
      <c r="E50" s="46">
        <v>0.0</v>
      </c>
      <c r="F50" s="55">
        <f t="shared" si="1"/>
        <v>0</v>
      </c>
    </row>
    <row r="51">
      <c r="A51" s="13" t="s">
        <v>130</v>
      </c>
      <c r="B51" s="14" t="s">
        <v>131</v>
      </c>
      <c r="C51" s="15">
        <f>Grazing!D51</f>
        <v>5221</v>
      </c>
      <c r="D51" s="86">
        <v>8.0</v>
      </c>
      <c r="E51" s="46">
        <v>1.0</v>
      </c>
      <c r="F51" s="55">
        <f t="shared" si="1"/>
        <v>0.007113813661</v>
      </c>
    </row>
    <row r="52">
      <c r="A52" s="13" t="s">
        <v>132</v>
      </c>
      <c r="B52" s="14" t="s">
        <v>133</v>
      </c>
      <c r="C52" s="15">
        <f>Grazing!D52</f>
        <v>2045</v>
      </c>
      <c r="D52" s="86">
        <v>15.5</v>
      </c>
      <c r="E52" s="46">
        <v>1.0</v>
      </c>
      <c r="F52" s="55">
        <f t="shared" si="1"/>
        <v>0.002786391292</v>
      </c>
    </row>
    <row r="53">
      <c r="A53" s="13" t="s">
        <v>134</v>
      </c>
      <c r="B53" s="14" t="s">
        <v>135</v>
      </c>
      <c r="C53" s="15">
        <f>Grazing!D53</f>
        <v>3800</v>
      </c>
      <c r="D53" s="86">
        <v>11.0</v>
      </c>
      <c r="E53" s="46">
        <v>1.0</v>
      </c>
      <c r="F53" s="55">
        <f t="shared" si="1"/>
        <v>0.005177646411</v>
      </c>
    </row>
    <row r="54">
      <c r="A54" s="13" t="s">
        <v>136</v>
      </c>
      <c r="B54" s="14" t="s">
        <v>137</v>
      </c>
      <c r="C54" s="15">
        <f>Grazing!D54</f>
        <v>550</v>
      </c>
      <c r="D54" s="86">
        <v>12.0</v>
      </c>
      <c r="E54" s="46">
        <v>1.0</v>
      </c>
      <c r="F54" s="55">
        <f t="shared" si="1"/>
        <v>0.0007493961911</v>
      </c>
    </row>
    <row r="55">
      <c r="A55" s="13" t="s">
        <v>138</v>
      </c>
      <c r="B55" s="14" t="s">
        <v>139</v>
      </c>
      <c r="C55" s="15">
        <f>Grazing!D55</f>
        <v>460</v>
      </c>
      <c r="D55" s="86">
        <v>5.0</v>
      </c>
      <c r="E55" s="46">
        <v>1.0</v>
      </c>
      <c r="F55" s="55">
        <f t="shared" si="1"/>
        <v>0.0006267677234</v>
      </c>
    </row>
    <row r="56">
      <c r="A56" s="13" t="s">
        <v>140</v>
      </c>
      <c r="B56" s="14" t="s">
        <v>141</v>
      </c>
      <c r="C56" s="15">
        <f>Grazing!D56</f>
        <v>1350</v>
      </c>
      <c r="D56" s="86">
        <v>19.0</v>
      </c>
      <c r="E56" s="46">
        <v>1.0</v>
      </c>
      <c r="F56" s="55">
        <f t="shared" si="1"/>
        <v>0.001839427014</v>
      </c>
    </row>
    <row r="57">
      <c r="A57" s="13" t="s">
        <v>142</v>
      </c>
      <c r="B57" s="14" t="s">
        <v>143</v>
      </c>
      <c r="C57" s="15">
        <f>Grazing!D57</f>
        <v>1596</v>
      </c>
      <c r="D57" s="86">
        <v>15.0</v>
      </c>
      <c r="E57" s="46">
        <v>1.0</v>
      </c>
      <c r="F57" s="55">
        <f t="shared" si="1"/>
        <v>0.002174611493</v>
      </c>
    </row>
    <row r="58">
      <c r="A58" s="13" t="s">
        <v>144</v>
      </c>
      <c r="B58" s="14" t="s">
        <v>145</v>
      </c>
      <c r="C58" s="15">
        <f>Grazing!D58</f>
        <v>169317</v>
      </c>
      <c r="D58" s="86">
        <v>20.0</v>
      </c>
      <c r="E58" s="46">
        <v>1.0</v>
      </c>
      <c r="F58" s="55">
        <f t="shared" si="1"/>
        <v>0.2307009361</v>
      </c>
    </row>
    <row r="59">
      <c r="A59" s="13" t="s">
        <v>146</v>
      </c>
      <c r="B59" s="14" t="s">
        <v>147</v>
      </c>
      <c r="C59" s="15">
        <f>Grazing!D59</f>
        <v>51300</v>
      </c>
      <c r="D59" s="86">
        <v>-5.0</v>
      </c>
      <c r="E59" s="46">
        <v>1.0</v>
      </c>
      <c r="F59" s="55">
        <f t="shared" si="1"/>
        <v>0.06989822655</v>
      </c>
    </row>
    <row r="60">
      <c r="A60" s="13" t="s">
        <v>148</v>
      </c>
      <c r="B60" s="19" t="s">
        <v>149</v>
      </c>
      <c r="C60" s="15">
        <f>Grazing!D60</f>
        <v>17536</v>
      </c>
      <c r="D60" s="86">
        <v>32.0</v>
      </c>
      <c r="E60" s="46">
        <v>0.0</v>
      </c>
      <c r="F60" s="55">
        <f t="shared" si="1"/>
        <v>0</v>
      </c>
    </row>
    <row r="61">
      <c r="A61" s="13" t="s">
        <v>150</v>
      </c>
      <c r="B61" s="14" t="s">
        <v>151</v>
      </c>
      <c r="C61" s="15">
        <f>Grazing!D61</f>
        <v>5250</v>
      </c>
      <c r="D61" s="86">
        <v>33.0</v>
      </c>
      <c r="E61" s="46">
        <v>0.0</v>
      </c>
      <c r="F61" s="55">
        <f t="shared" si="1"/>
        <v>0</v>
      </c>
    </row>
    <row r="62">
      <c r="A62" s="13" t="s">
        <v>152</v>
      </c>
      <c r="B62" s="14" t="s">
        <v>153</v>
      </c>
      <c r="C62" s="15">
        <f>Grazing!D62</f>
        <v>478</v>
      </c>
      <c r="D62" s="86">
        <v>31.5</v>
      </c>
      <c r="E62" s="46">
        <v>0.0</v>
      </c>
      <c r="F62" s="55">
        <f t="shared" si="1"/>
        <v>0</v>
      </c>
    </row>
    <row r="63">
      <c r="A63" s="13" t="s">
        <v>154</v>
      </c>
      <c r="B63" s="14" t="s">
        <v>155</v>
      </c>
      <c r="C63" s="15">
        <f>Grazing!D63</f>
        <v>215</v>
      </c>
      <c r="D63" s="86">
        <v>18.25</v>
      </c>
      <c r="E63" s="46">
        <v>1.0</v>
      </c>
      <c r="F63" s="55">
        <f t="shared" si="1"/>
        <v>0.0002929457838</v>
      </c>
    </row>
    <row r="64">
      <c r="A64" s="13" t="s">
        <v>156</v>
      </c>
      <c r="B64" s="14" t="s">
        <v>157</v>
      </c>
      <c r="C64" s="15">
        <f>Grazing!D64</f>
        <v>4397</v>
      </c>
      <c r="D64" s="86">
        <v>36.0</v>
      </c>
      <c r="E64" s="46">
        <v>0.0</v>
      </c>
      <c r="F64" s="55">
        <f t="shared" si="1"/>
        <v>0</v>
      </c>
    </row>
    <row r="65">
      <c r="A65" s="13" t="s">
        <v>158</v>
      </c>
      <c r="B65" s="14" t="s">
        <v>159</v>
      </c>
      <c r="C65" s="15">
        <f>Grazing!D65</f>
        <v>288</v>
      </c>
      <c r="D65" s="86">
        <v>31.0</v>
      </c>
      <c r="E65" s="46">
        <v>0.0</v>
      </c>
      <c r="F65" s="55">
        <f t="shared" si="1"/>
        <v>0</v>
      </c>
    </row>
    <row r="66">
      <c r="A66" s="13" t="s">
        <v>160</v>
      </c>
      <c r="B66" s="14" t="s">
        <v>161</v>
      </c>
      <c r="C66" s="15">
        <f>Grazing!D66</f>
        <v>29989</v>
      </c>
      <c r="D66" s="86">
        <v>48.0</v>
      </c>
      <c r="E66" s="46">
        <v>0.0</v>
      </c>
      <c r="F66" s="55">
        <f t="shared" si="1"/>
        <v>0</v>
      </c>
    </row>
    <row r="67">
      <c r="A67" s="13" t="s">
        <v>162</v>
      </c>
      <c r="B67" s="14" t="s">
        <v>163</v>
      </c>
      <c r="C67" s="15">
        <f>Grazing!D67</f>
        <v>6330</v>
      </c>
      <c r="D67" s="86">
        <v>1.0</v>
      </c>
      <c r="E67" s="46">
        <v>1.0</v>
      </c>
      <c r="F67" s="55">
        <f t="shared" si="1"/>
        <v>0.00862486889</v>
      </c>
    </row>
    <row r="68">
      <c r="A68" s="13" t="s">
        <v>164</v>
      </c>
      <c r="B68" s="19" t="s">
        <v>165</v>
      </c>
      <c r="C68" s="15">
        <f>Grazing!D68</f>
        <v>2580</v>
      </c>
      <c r="D68" s="86">
        <v>38.50700411</v>
      </c>
      <c r="E68" s="46">
        <v>0.0</v>
      </c>
      <c r="F68" s="55">
        <f t="shared" si="1"/>
        <v>0</v>
      </c>
    </row>
    <row r="69">
      <c r="A69" s="13" t="s">
        <v>166</v>
      </c>
      <c r="B69" s="19" t="s">
        <v>167</v>
      </c>
      <c r="C69" s="15">
        <f>Grazing!D69</f>
        <v>1581</v>
      </c>
      <c r="D69" s="86">
        <v>36.93525067</v>
      </c>
      <c r="E69" s="46">
        <v>0.0</v>
      </c>
      <c r="F69" s="55">
        <f t="shared" si="1"/>
        <v>0</v>
      </c>
    </row>
    <row r="70">
      <c r="A70" s="13" t="s">
        <v>168</v>
      </c>
      <c r="B70" s="14" t="s">
        <v>169</v>
      </c>
      <c r="C70" s="15">
        <f>Grazing!D70</f>
        <v>14</v>
      </c>
      <c r="D70" s="86">
        <v>29.3375</v>
      </c>
      <c r="E70" s="46">
        <v>1.0</v>
      </c>
      <c r="F70" s="55">
        <f t="shared" si="1"/>
        <v>0.00001907553941</v>
      </c>
    </row>
    <row r="71">
      <c r="A71" s="13" t="s">
        <v>170</v>
      </c>
      <c r="B71" s="14" t="s">
        <v>171</v>
      </c>
      <c r="C71" s="15">
        <f>Grazing!D71</f>
        <v>1364</v>
      </c>
      <c r="D71" s="86">
        <v>41.0</v>
      </c>
      <c r="E71" s="46">
        <v>0.0</v>
      </c>
      <c r="F71" s="55">
        <f t="shared" si="1"/>
        <v>0</v>
      </c>
    </row>
    <row r="72">
      <c r="A72" s="13" t="s">
        <v>172</v>
      </c>
      <c r="B72" s="19" t="s">
        <v>173</v>
      </c>
      <c r="C72" s="15">
        <f>Grazing!D72</f>
        <v>1719</v>
      </c>
      <c r="D72" s="86">
        <v>18.0</v>
      </c>
      <c r="E72" s="46">
        <v>1.0</v>
      </c>
      <c r="F72" s="55">
        <f t="shared" si="1"/>
        <v>0.002342203732</v>
      </c>
    </row>
    <row r="73">
      <c r="A73" s="13" t="s">
        <v>174</v>
      </c>
      <c r="B73" s="14" t="s">
        <v>175</v>
      </c>
      <c r="C73" s="15">
        <f>Grazing!D73</f>
        <v>258</v>
      </c>
      <c r="D73" s="86">
        <v>33.8333</v>
      </c>
      <c r="E73" s="46">
        <v>0.0</v>
      </c>
      <c r="F73" s="55">
        <f t="shared" si="1"/>
        <v>0</v>
      </c>
    </row>
    <row r="74">
      <c r="A74" s="13" t="s">
        <v>176</v>
      </c>
      <c r="B74" s="14" t="s">
        <v>177</v>
      </c>
      <c r="C74" s="15">
        <f>Grazing!D74</f>
        <v>142</v>
      </c>
      <c r="D74" s="86">
        <v>-29.5</v>
      </c>
      <c r="E74" s="46">
        <v>1.0</v>
      </c>
      <c r="F74" s="55">
        <f t="shared" si="1"/>
        <v>0.0001934804711</v>
      </c>
    </row>
    <row r="75">
      <c r="A75" s="13" t="s">
        <v>178</v>
      </c>
      <c r="B75" s="14" t="s">
        <v>179</v>
      </c>
      <c r="C75" s="15">
        <f>Grazing!D75</f>
        <v>700</v>
      </c>
      <c r="D75" s="86">
        <v>6.5</v>
      </c>
      <c r="E75" s="46">
        <v>1.0</v>
      </c>
      <c r="F75" s="55">
        <f t="shared" si="1"/>
        <v>0.0009537769704</v>
      </c>
    </row>
    <row r="76">
      <c r="A76" s="13" t="s">
        <v>180</v>
      </c>
      <c r="B76" s="14" t="s">
        <v>181</v>
      </c>
      <c r="C76" s="15">
        <f>Grazing!D76</f>
        <v>2050</v>
      </c>
      <c r="D76" s="86">
        <v>30.1679118</v>
      </c>
      <c r="E76" s="46">
        <v>0.0</v>
      </c>
      <c r="F76" s="55">
        <f t="shared" si="1"/>
        <v>0</v>
      </c>
    </row>
    <row r="77">
      <c r="A77" s="13" t="s">
        <v>182</v>
      </c>
      <c r="B77" s="14" t="s">
        <v>183</v>
      </c>
      <c r="C77" s="15">
        <f>Grazing!D77</f>
        <v>3600</v>
      </c>
      <c r="D77" s="86">
        <v>-20.0</v>
      </c>
      <c r="E77" s="46">
        <v>1.0</v>
      </c>
      <c r="F77" s="55">
        <f t="shared" si="1"/>
        <v>0.004905138705</v>
      </c>
    </row>
    <row r="78">
      <c r="A78" s="13" t="s">
        <v>184</v>
      </c>
      <c r="B78" s="14" t="s">
        <v>185</v>
      </c>
      <c r="C78" s="15">
        <f>Grazing!D78</f>
        <v>3800</v>
      </c>
      <c r="D78" s="86">
        <v>-13.5</v>
      </c>
      <c r="E78" s="46">
        <v>1.0</v>
      </c>
      <c r="F78" s="55">
        <f t="shared" si="1"/>
        <v>0.005177646411</v>
      </c>
    </row>
    <row r="79">
      <c r="A79" s="13" t="s">
        <v>186</v>
      </c>
      <c r="B79" s="14" t="s">
        <v>187</v>
      </c>
      <c r="C79" s="15">
        <f>Grazing!D79</f>
        <v>8286</v>
      </c>
      <c r="D79" s="86">
        <v>2.5</v>
      </c>
      <c r="E79" s="46">
        <v>1.0</v>
      </c>
      <c r="F79" s="55">
        <f t="shared" si="1"/>
        <v>0.01128999425</v>
      </c>
    </row>
    <row r="80">
      <c r="A80" s="13" t="s">
        <v>188</v>
      </c>
      <c r="B80" s="14" t="s">
        <v>189</v>
      </c>
      <c r="C80" s="15">
        <f>Grazing!D80</f>
        <v>6561</v>
      </c>
      <c r="D80" s="86">
        <v>17.0</v>
      </c>
      <c r="E80" s="46">
        <v>1.0</v>
      </c>
      <c r="F80" s="55">
        <f t="shared" si="1"/>
        <v>0.00893961529</v>
      </c>
    </row>
    <row r="81">
      <c r="A81" s="13" t="s">
        <v>190</v>
      </c>
      <c r="B81" s="14" t="s">
        <v>191</v>
      </c>
      <c r="C81" s="15">
        <f>Grazing!D81</f>
        <v>411</v>
      </c>
      <c r="D81" s="86">
        <v>20.0</v>
      </c>
      <c r="E81" s="46">
        <v>1.0</v>
      </c>
      <c r="F81" s="55">
        <f t="shared" si="1"/>
        <v>0.0005600033355</v>
      </c>
    </row>
    <row r="82">
      <c r="A82" s="13" t="s">
        <v>192</v>
      </c>
      <c r="B82" s="14" t="s">
        <v>193</v>
      </c>
      <c r="C82" s="15">
        <f>Grazing!D82</f>
        <v>79</v>
      </c>
      <c r="D82" s="86">
        <v>-20.2833</v>
      </c>
      <c r="E82" s="46">
        <v>1.0</v>
      </c>
      <c r="F82" s="55">
        <f t="shared" si="1"/>
        <v>0.0001076405438</v>
      </c>
    </row>
    <row r="83">
      <c r="A83" s="13" t="s">
        <v>194</v>
      </c>
      <c r="B83" s="14" t="s">
        <v>195</v>
      </c>
      <c r="C83" s="15">
        <f>Grazing!D83</f>
        <v>22129</v>
      </c>
      <c r="D83" s="86">
        <v>23.0</v>
      </c>
      <c r="E83" s="46">
        <v>1.0</v>
      </c>
      <c r="F83" s="55">
        <f t="shared" si="1"/>
        <v>0.03015161511</v>
      </c>
    </row>
    <row r="84">
      <c r="A84" s="13" t="s">
        <v>196</v>
      </c>
      <c r="B84" s="19" t="s">
        <v>197</v>
      </c>
      <c r="C84" s="15">
        <f>Grazing!D84</f>
        <v>1922</v>
      </c>
      <c r="D84" s="86">
        <v>47.0</v>
      </c>
      <c r="E84" s="46">
        <v>0.0</v>
      </c>
      <c r="F84" s="55">
        <f t="shared" si="1"/>
        <v>0</v>
      </c>
    </row>
    <row r="85">
      <c r="A85" s="13" t="s">
        <v>198</v>
      </c>
      <c r="B85" s="14" t="s">
        <v>199</v>
      </c>
      <c r="C85" s="15">
        <f>Grazing!D85</f>
        <v>1334</v>
      </c>
      <c r="D85" s="86">
        <v>46.0</v>
      </c>
      <c r="E85" s="46">
        <v>0.0</v>
      </c>
      <c r="F85" s="55">
        <f t="shared" si="1"/>
        <v>0</v>
      </c>
    </row>
    <row r="86">
      <c r="A86" s="13" t="s">
        <v>200</v>
      </c>
      <c r="B86" s="14" t="s">
        <v>201</v>
      </c>
      <c r="C86" s="15">
        <f>Grazing!D86</f>
        <v>8612</v>
      </c>
      <c r="D86" s="86">
        <v>32.0</v>
      </c>
      <c r="E86" s="46">
        <v>0.0</v>
      </c>
      <c r="F86" s="55">
        <f t="shared" si="1"/>
        <v>0</v>
      </c>
    </row>
    <row r="87">
      <c r="A87" s="13" t="s">
        <v>202</v>
      </c>
      <c r="B87" s="14" t="s">
        <v>203</v>
      </c>
      <c r="C87" s="15">
        <f>Grazing!D87</f>
        <v>5950</v>
      </c>
      <c r="D87" s="86">
        <v>-18.25</v>
      </c>
      <c r="E87" s="46">
        <v>1.0</v>
      </c>
      <c r="F87" s="55">
        <f t="shared" si="1"/>
        <v>0.008107104249</v>
      </c>
    </row>
    <row r="88">
      <c r="A88" s="13" t="s">
        <v>204</v>
      </c>
      <c r="B88" s="14" t="s">
        <v>205</v>
      </c>
      <c r="C88" s="15">
        <f>Grazing!D88</f>
        <v>810</v>
      </c>
      <c r="D88" s="86">
        <v>-22.0</v>
      </c>
      <c r="E88" s="46">
        <v>1.0</v>
      </c>
      <c r="F88" s="55">
        <f t="shared" si="1"/>
        <v>0.001103656209</v>
      </c>
    </row>
    <row r="89">
      <c r="A89" s="13" t="s">
        <v>206</v>
      </c>
      <c r="B89" s="14" t="s">
        <v>207</v>
      </c>
      <c r="C89" s="15">
        <f>Grazing!D89</f>
        <v>2326</v>
      </c>
      <c r="D89" s="86">
        <v>28.0</v>
      </c>
      <c r="E89" s="46">
        <v>1.0</v>
      </c>
      <c r="F89" s="55">
        <f t="shared" si="1"/>
        <v>0.003169264619</v>
      </c>
    </row>
    <row r="90">
      <c r="A90" s="13" t="s">
        <v>208</v>
      </c>
      <c r="B90" s="14" t="s">
        <v>209</v>
      </c>
      <c r="C90" s="15">
        <f>Grazing!D90</f>
        <v>620</v>
      </c>
      <c r="D90" s="86">
        <v>-41.0</v>
      </c>
      <c r="E90" s="46">
        <v>0.0</v>
      </c>
      <c r="F90" s="55">
        <f t="shared" si="1"/>
        <v>0</v>
      </c>
    </row>
    <row r="91">
      <c r="A91" s="13" t="s">
        <v>210</v>
      </c>
      <c r="B91" s="14" t="s">
        <v>211</v>
      </c>
      <c r="C91" s="15">
        <f>Grazing!D91</f>
        <v>1790</v>
      </c>
      <c r="D91" s="86">
        <v>13.0</v>
      </c>
      <c r="E91" s="46">
        <v>1.0</v>
      </c>
      <c r="F91" s="55">
        <f t="shared" si="1"/>
        <v>0.002438943967</v>
      </c>
    </row>
    <row r="92">
      <c r="A92" s="13" t="s">
        <v>212</v>
      </c>
      <c r="B92" s="14" t="s">
        <v>213</v>
      </c>
      <c r="C92" s="15">
        <f>Grazing!D92</f>
        <v>17818</v>
      </c>
      <c r="D92" s="86">
        <v>16.0</v>
      </c>
      <c r="E92" s="46">
        <v>1.0</v>
      </c>
      <c r="F92" s="55">
        <f t="shared" si="1"/>
        <v>0.02427771151</v>
      </c>
    </row>
    <row r="93">
      <c r="A93" s="13" t="s">
        <v>214</v>
      </c>
      <c r="B93" s="14" t="s">
        <v>215</v>
      </c>
      <c r="C93" s="15">
        <f>Grazing!D93</f>
        <v>40500</v>
      </c>
      <c r="D93" s="86">
        <v>10.0</v>
      </c>
      <c r="E93" s="46">
        <v>1.0</v>
      </c>
      <c r="F93" s="55">
        <f t="shared" si="1"/>
        <v>0.05518281043</v>
      </c>
    </row>
    <row r="94">
      <c r="A94" s="13" t="s">
        <v>216</v>
      </c>
      <c r="B94" s="14" t="s">
        <v>217</v>
      </c>
      <c r="C94" s="15">
        <f>Grazing!D94</f>
        <v>460</v>
      </c>
      <c r="D94" s="86">
        <v>42.00923037</v>
      </c>
      <c r="E94" s="46">
        <v>0.0</v>
      </c>
      <c r="F94" s="55">
        <f t="shared" si="1"/>
        <v>0</v>
      </c>
    </row>
    <row r="95">
      <c r="A95" s="13" t="s">
        <v>218</v>
      </c>
      <c r="B95" s="14" t="s">
        <v>219</v>
      </c>
      <c r="C95" s="15">
        <f>Grazing!D95</f>
        <v>803</v>
      </c>
      <c r="D95" s="86">
        <v>62.0</v>
      </c>
      <c r="E95" s="46">
        <v>0.0</v>
      </c>
      <c r="F95" s="55">
        <f t="shared" si="1"/>
        <v>0</v>
      </c>
    </row>
    <row r="96">
      <c r="A96" s="13" t="s">
        <v>220</v>
      </c>
      <c r="B96" s="14" t="s">
        <v>221</v>
      </c>
      <c r="C96" s="15">
        <f>Grazing!D96</f>
        <v>110</v>
      </c>
      <c r="D96" s="86">
        <v>21.0</v>
      </c>
      <c r="E96" s="46">
        <v>1.0</v>
      </c>
      <c r="F96" s="55">
        <f t="shared" si="1"/>
        <v>0.0001498792382</v>
      </c>
    </row>
    <row r="97">
      <c r="A97" s="13" t="s">
        <v>222</v>
      </c>
      <c r="B97" s="14" t="s">
        <v>223</v>
      </c>
      <c r="C97" s="15">
        <f>Grazing!D97</f>
        <v>31300</v>
      </c>
      <c r="D97" s="86">
        <v>30.0</v>
      </c>
      <c r="E97" s="46">
        <v>0.0</v>
      </c>
      <c r="F97" s="55">
        <f t="shared" si="1"/>
        <v>0</v>
      </c>
    </row>
    <row r="98">
      <c r="A98" s="13" t="s">
        <v>224</v>
      </c>
      <c r="B98" s="14" t="s">
        <v>225</v>
      </c>
      <c r="C98" s="15">
        <f>Grazing!D98</f>
        <v>750</v>
      </c>
      <c r="D98" s="86">
        <v>9.0</v>
      </c>
      <c r="E98" s="46">
        <v>1.0</v>
      </c>
      <c r="F98" s="55">
        <f t="shared" si="1"/>
        <v>0.001021903897</v>
      </c>
    </row>
    <row r="99">
      <c r="A99" s="13" t="s">
        <v>226</v>
      </c>
      <c r="B99" s="14" t="s">
        <v>227</v>
      </c>
      <c r="C99" s="15">
        <f>Grazing!D99</f>
        <v>1000</v>
      </c>
      <c r="D99" s="86">
        <v>-6.0</v>
      </c>
      <c r="E99" s="46">
        <v>1.0</v>
      </c>
      <c r="F99" s="55">
        <f t="shared" si="1"/>
        <v>0.001362538529</v>
      </c>
    </row>
    <row r="100">
      <c r="A100" s="13" t="s">
        <v>228</v>
      </c>
      <c r="B100" s="14" t="s">
        <v>229</v>
      </c>
      <c r="C100" s="15">
        <f>Grazing!D100</f>
        <v>4824</v>
      </c>
      <c r="D100" s="86">
        <v>-23.0</v>
      </c>
      <c r="E100" s="46">
        <v>1.0</v>
      </c>
      <c r="F100" s="55">
        <f t="shared" si="1"/>
        <v>0.006572885865</v>
      </c>
    </row>
    <row r="101">
      <c r="A101" s="13" t="s">
        <v>230</v>
      </c>
      <c r="B101" s="14" t="s">
        <v>231</v>
      </c>
      <c r="C101" s="15">
        <f>Grazing!D101</f>
        <v>5678</v>
      </c>
      <c r="D101" s="86">
        <v>-10.0</v>
      </c>
      <c r="E101" s="46">
        <v>1.0</v>
      </c>
      <c r="F101" s="55">
        <f t="shared" si="1"/>
        <v>0.007736493769</v>
      </c>
    </row>
    <row r="102">
      <c r="A102" s="13" t="s">
        <v>232</v>
      </c>
      <c r="B102" s="14" t="s">
        <v>233</v>
      </c>
      <c r="C102" s="15">
        <f>Grazing!D102</f>
        <v>10940</v>
      </c>
      <c r="D102" s="86">
        <v>13.0</v>
      </c>
      <c r="E102" s="46">
        <v>1.0</v>
      </c>
      <c r="F102" s="55">
        <f t="shared" si="1"/>
        <v>0.01490617151</v>
      </c>
    </row>
    <row r="103">
      <c r="A103" s="13" t="s">
        <v>234</v>
      </c>
      <c r="B103" s="14" t="s">
        <v>235</v>
      </c>
      <c r="C103" s="15">
        <f>Grazing!D103</f>
        <v>17</v>
      </c>
      <c r="D103" s="86">
        <v>25.5</v>
      </c>
      <c r="E103" s="46">
        <v>1.0</v>
      </c>
      <c r="F103" s="55">
        <f t="shared" si="1"/>
        <v>0.000023163155</v>
      </c>
    </row>
    <row r="104">
      <c r="A104" s="13" t="s">
        <v>236</v>
      </c>
      <c r="B104" s="19" t="s">
        <v>237</v>
      </c>
      <c r="C104" s="15">
        <f>Grazing!D104</f>
        <v>123442</v>
      </c>
      <c r="D104" s="86">
        <v>60.0</v>
      </c>
      <c r="E104" s="46">
        <v>0.0</v>
      </c>
      <c r="F104" s="55">
        <f t="shared" si="1"/>
        <v>0</v>
      </c>
    </row>
    <row r="105">
      <c r="A105" s="13" t="s">
        <v>238</v>
      </c>
      <c r="B105" s="14" t="s">
        <v>239</v>
      </c>
      <c r="C105" s="15">
        <f>Grazing!D105</f>
        <v>1402</v>
      </c>
      <c r="D105" s="86">
        <v>-2.0</v>
      </c>
      <c r="E105" s="46">
        <v>1.0</v>
      </c>
      <c r="F105" s="55">
        <f t="shared" si="1"/>
        <v>0.001910279018</v>
      </c>
    </row>
    <row r="106">
      <c r="A106" s="13" t="s">
        <v>240</v>
      </c>
      <c r="B106" s="14" t="s">
        <v>241</v>
      </c>
      <c r="C106" s="15">
        <f>Grazing!D106</f>
        <v>3598</v>
      </c>
      <c r="D106" s="86">
        <v>25.0</v>
      </c>
      <c r="E106" s="46">
        <v>1.0</v>
      </c>
      <c r="F106" s="55">
        <f t="shared" si="1"/>
        <v>0.004902413628</v>
      </c>
    </row>
    <row r="107">
      <c r="A107" s="13" t="s">
        <v>242</v>
      </c>
      <c r="B107" s="14" t="s">
        <v>243</v>
      </c>
      <c r="C107" s="15">
        <f>Grazing!D107</f>
        <v>3278</v>
      </c>
      <c r="D107" s="86">
        <v>14.0</v>
      </c>
      <c r="E107" s="46">
        <v>1.0</v>
      </c>
      <c r="F107" s="55">
        <f t="shared" si="1"/>
        <v>0.004466401299</v>
      </c>
    </row>
    <row r="108">
      <c r="A108" s="13" t="s">
        <v>244</v>
      </c>
      <c r="B108" s="14" t="s">
        <v>245</v>
      </c>
      <c r="C108" s="15">
        <f>Grazing!D108</f>
        <v>2785</v>
      </c>
      <c r="D108" s="86">
        <v>46.07001609</v>
      </c>
      <c r="E108" s="46">
        <v>0.0</v>
      </c>
      <c r="F108" s="55">
        <f t="shared" si="1"/>
        <v>0</v>
      </c>
    </row>
    <row r="109">
      <c r="A109" s="13" t="s">
        <v>246</v>
      </c>
      <c r="B109" s="14" t="s">
        <v>247</v>
      </c>
      <c r="C109" s="15">
        <f>Grazing!D109</f>
        <v>1749</v>
      </c>
      <c r="D109" s="86">
        <v>8.5</v>
      </c>
      <c r="E109" s="46">
        <v>1.0</v>
      </c>
      <c r="F109" s="55">
        <f t="shared" si="1"/>
        <v>0.002383079888</v>
      </c>
    </row>
    <row r="110">
      <c r="A110" s="13" t="s">
        <v>248</v>
      </c>
      <c r="B110" s="14" t="s">
        <v>249</v>
      </c>
      <c r="C110" s="15">
        <f>Grazing!D110</f>
        <v>0</v>
      </c>
      <c r="D110" s="86">
        <v>1.3667</v>
      </c>
      <c r="E110" s="46">
        <v>1.0</v>
      </c>
      <c r="F110" s="55">
        <f t="shared" si="1"/>
        <v>0</v>
      </c>
    </row>
    <row r="111">
      <c r="A111" s="13" t="s">
        <v>250</v>
      </c>
      <c r="B111" s="14" t="s">
        <v>251</v>
      </c>
      <c r="C111" s="15">
        <f>Grazing!D111</f>
        <v>1125</v>
      </c>
      <c r="D111" s="86">
        <v>10.0</v>
      </c>
      <c r="E111" s="46">
        <v>1.0</v>
      </c>
      <c r="F111" s="55">
        <f t="shared" si="1"/>
        <v>0.001532855845</v>
      </c>
    </row>
    <row r="112">
      <c r="A112" s="13" t="s">
        <v>252</v>
      </c>
      <c r="B112" s="14" t="s">
        <v>253</v>
      </c>
      <c r="C112" s="15">
        <f>Grazing!D112</f>
        <v>12413</v>
      </c>
      <c r="D112" s="86">
        <v>-29.0</v>
      </c>
      <c r="E112" s="46">
        <v>1.0</v>
      </c>
      <c r="F112" s="55">
        <f t="shared" si="1"/>
        <v>0.01691319076</v>
      </c>
    </row>
    <row r="113">
      <c r="A113" s="13" t="s">
        <v>254</v>
      </c>
      <c r="B113" s="14" t="s">
        <v>255</v>
      </c>
      <c r="C113" s="15">
        <f>Grazing!D113</f>
        <v>2478</v>
      </c>
      <c r="D113" s="86">
        <v>15.0</v>
      </c>
      <c r="E113" s="46">
        <v>1.0</v>
      </c>
      <c r="F113" s="55">
        <f t="shared" si="1"/>
        <v>0.003376370475</v>
      </c>
    </row>
    <row r="114">
      <c r="A114" s="13" t="s">
        <v>256</v>
      </c>
      <c r="B114" s="14" t="s">
        <v>257</v>
      </c>
      <c r="C114" s="15">
        <f>Grazing!D114</f>
        <v>2372</v>
      </c>
      <c r="D114" s="86">
        <v>7.0</v>
      </c>
      <c r="E114" s="46">
        <v>1.0</v>
      </c>
      <c r="F114" s="55">
        <f t="shared" si="1"/>
        <v>0.003231941391</v>
      </c>
    </row>
    <row r="115">
      <c r="A115" s="13" t="s">
        <v>258</v>
      </c>
      <c r="B115" s="14" t="s">
        <v>259</v>
      </c>
      <c r="C115" s="15">
        <f>Grazing!D115</f>
        <v>19991</v>
      </c>
      <c r="D115" s="86">
        <v>15.0</v>
      </c>
      <c r="E115" s="46">
        <v>1.0</v>
      </c>
      <c r="F115" s="55">
        <f t="shared" si="1"/>
        <v>0.02723850774</v>
      </c>
    </row>
    <row r="116">
      <c r="A116" s="13" t="s">
        <v>260</v>
      </c>
      <c r="B116" s="14" t="s">
        <v>261</v>
      </c>
      <c r="C116" s="15">
        <f>Grazing!D116</f>
        <v>68</v>
      </c>
      <c r="D116" s="86">
        <v>4.0</v>
      </c>
      <c r="E116" s="46">
        <v>1.0</v>
      </c>
      <c r="F116" s="55">
        <f t="shared" si="1"/>
        <v>0.00009265261998</v>
      </c>
    </row>
    <row r="117">
      <c r="A117" s="22" t="s">
        <v>262</v>
      </c>
      <c r="B117" s="14" t="s">
        <v>263</v>
      </c>
      <c r="C117" s="15">
        <f>Grazing!D117</f>
        <v>424</v>
      </c>
      <c r="D117" s="86">
        <v>47.0</v>
      </c>
      <c r="E117" s="46">
        <v>0.0</v>
      </c>
      <c r="F117" s="55">
        <f t="shared" si="1"/>
        <v>0</v>
      </c>
    </row>
    <row r="118">
      <c r="A118" s="13" t="s">
        <v>264</v>
      </c>
      <c r="B118" s="19" t="s">
        <v>265</v>
      </c>
      <c r="C118" s="15">
        <f>Grazing!D118</f>
        <v>5733</v>
      </c>
      <c r="D118" s="86">
        <v>35.0</v>
      </c>
      <c r="E118" s="46">
        <v>0.0</v>
      </c>
      <c r="F118" s="55">
        <f t="shared" si="1"/>
        <v>0</v>
      </c>
    </row>
    <row r="119">
      <c r="A119" s="13" t="s">
        <v>266</v>
      </c>
      <c r="B119" s="14" t="s">
        <v>267</v>
      </c>
      <c r="C119" s="15">
        <f>Grazing!D119</f>
        <v>790.2</v>
      </c>
      <c r="D119" s="86">
        <v>23.5</v>
      </c>
      <c r="E119" s="46">
        <v>1.0</v>
      </c>
      <c r="F119" s="55">
        <f t="shared" si="1"/>
        <v>0.001076677946</v>
      </c>
    </row>
    <row r="120">
      <c r="A120" s="13" t="s">
        <v>268</v>
      </c>
      <c r="B120" s="14" t="s">
        <v>269</v>
      </c>
      <c r="C120" s="15">
        <f>Grazing!D120</f>
        <v>853</v>
      </c>
      <c r="D120" s="86">
        <v>39.0</v>
      </c>
      <c r="E120" s="46">
        <v>0.0</v>
      </c>
      <c r="F120" s="55">
        <f t="shared" si="1"/>
        <v>0</v>
      </c>
    </row>
    <row r="121">
      <c r="A121" s="13" t="s">
        <v>270</v>
      </c>
      <c r="B121" s="19" t="s">
        <v>271</v>
      </c>
      <c r="C121" s="15">
        <f>Grazing!D121</f>
        <v>15650</v>
      </c>
      <c r="D121" s="86">
        <v>-6.0</v>
      </c>
      <c r="E121" s="46">
        <v>1.0</v>
      </c>
      <c r="F121" s="55">
        <f t="shared" si="1"/>
        <v>0.02132372798</v>
      </c>
    </row>
    <row r="122">
      <c r="A122" s="13" t="s">
        <v>272</v>
      </c>
      <c r="B122" s="14" t="s">
        <v>273</v>
      </c>
      <c r="C122" s="15">
        <f>Grazing!D122</f>
        <v>21310</v>
      </c>
      <c r="D122" s="86">
        <v>15.0</v>
      </c>
      <c r="E122" s="46">
        <v>1.0</v>
      </c>
      <c r="F122" s="55">
        <f t="shared" si="1"/>
        <v>0.02903569606</v>
      </c>
    </row>
    <row r="123">
      <c r="A123" s="13" t="s">
        <v>274</v>
      </c>
      <c r="B123" s="14" t="s">
        <v>275</v>
      </c>
      <c r="C123" s="15">
        <f>Grazing!D123</f>
        <v>2820</v>
      </c>
      <c r="D123" s="86">
        <v>8.0</v>
      </c>
      <c r="E123" s="46">
        <v>1.0</v>
      </c>
      <c r="F123" s="55">
        <f t="shared" si="1"/>
        <v>0.003842358652</v>
      </c>
    </row>
    <row r="124">
      <c r="A124" s="13" t="s">
        <v>276</v>
      </c>
      <c r="B124" s="14" t="s">
        <v>277</v>
      </c>
      <c r="C124" s="15">
        <f>Grazing!D124</f>
        <v>47</v>
      </c>
      <c r="D124" s="86">
        <v>11.0</v>
      </c>
      <c r="E124" s="46">
        <v>1.0</v>
      </c>
      <c r="F124" s="55">
        <f t="shared" si="1"/>
        <v>0.00006403931087</v>
      </c>
    </row>
    <row r="125">
      <c r="A125" s="13" t="s">
        <v>278</v>
      </c>
      <c r="B125" s="14" t="s">
        <v>279</v>
      </c>
      <c r="C125" s="15">
        <f>Grazing!D125</f>
        <v>4993</v>
      </c>
      <c r="D125" s="86">
        <v>34.0</v>
      </c>
      <c r="E125" s="46">
        <v>0.0</v>
      </c>
      <c r="F125" s="55">
        <f t="shared" si="1"/>
        <v>0</v>
      </c>
    </row>
    <row r="126">
      <c r="A126" s="13" t="s">
        <v>280</v>
      </c>
      <c r="B126" s="19" t="s">
        <v>281</v>
      </c>
      <c r="C126" s="15">
        <f>Grazing!D126</f>
        <v>23099</v>
      </c>
      <c r="D126" s="86">
        <v>39.0</v>
      </c>
      <c r="E126" s="46">
        <v>0.0</v>
      </c>
      <c r="F126" s="55">
        <f t="shared" si="1"/>
        <v>0</v>
      </c>
    </row>
    <row r="127">
      <c r="A127" s="13" t="s">
        <v>282</v>
      </c>
      <c r="B127" s="14" t="s">
        <v>283</v>
      </c>
      <c r="C127" s="15">
        <f>Grazing!D127</f>
        <v>2000</v>
      </c>
      <c r="D127" s="86">
        <v>40.0</v>
      </c>
      <c r="E127" s="46">
        <v>0.0</v>
      </c>
      <c r="F127" s="55">
        <f t="shared" si="1"/>
        <v>0</v>
      </c>
    </row>
    <row r="128">
      <c r="A128" s="13" t="s">
        <v>284</v>
      </c>
      <c r="B128" s="14" t="s">
        <v>285</v>
      </c>
      <c r="C128" s="15">
        <f>Grazing!D128</f>
        <v>9100</v>
      </c>
      <c r="D128" s="86">
        <v>1.0</v>
      </c>
      <c r="E128" s="46">
        <v>1.0</v>
      </c>
      <c r="F128" s="55">
        <f t="shared" si="1"/>
        <v>0.01239910062</v>
      </c>
    </row>
    <row r="129">
      <c r="A129" s="13" t="s">
        <v>286</v>
      </c>
      <c r="B129" s="14" t="s">
        <v>287</v>
      </c>
      <c r="C129" s="15">
        <f>Grazing!D129</f>
        <v>33777</v>
      </c>
      <c r="D129" s="86">
        <v>49.0</v>
      </c>
      <c r="E129" s="46">
        <v>0.0</v>
      </c>
      <c r="F129" s="55">
        <f t="shared" si="1"/>
        <v>0</v>
      </c>
    </row>
    <row r="130">
      <c r="A130" s="13" t="s">
        <v>288</v>
      </c>
      <c r="B130" s="14" t="s">
        <v>289</v>
      </c>
      <c r="C130" s="15">
        <f>Grazing!D130</f>
        <v>90</v>
      </c>
      <c r="D130" s="86">
        <v>24.0</v>
      </c>
      <c r="E130" s="46">
        <v>1.0</v>
      </c>
      <c r="F130" s="55">
        <f t="shared" si="1"/>
        <v>0.0001226284676</v>
      </c>
    </row>
    <row r="131">
      <c r="A131" s="13" t="s">
        <v>290</v>
      </c>
      <c r="B131" s="19" t="s">
        <v>291</v>
      </c>
      <c r="C131" s="15">
        <f>Grazing!D131</f>
        <v>160437</v>
      </c>
      <c r="D131" s="86">
        <v>38.0</v>
      </c>
      <c r="E131" s="46">
        <v>0.0</v>
      </c>
      <c r="F131" s="55">
        <f t="shared" si="1"/>
        <v>0</v>
      </c>
    </row>
    <row r="132">
      <c r="A132" s="13" t="s">
        <v>292</v>
      </c>
      <c r="B132" s="14" t="s">
        <v>293</v>
      </c>
      <c r="C132" s="15">
        <f>Grazing!D132</f>
        <v>2047</v>
      </c>
      <c r="D132" s="86">
        <v>-33.0</v>
      </c>
      <c r="E132" s="46">
        <v>0.0</v>
      </c>
      <c r="F132" s="55">
        <f t="shared" si="1"/>
        <v>0</v>
      </c>
    </row>
    <row r="133">
      <c r="A133" s="13" t="s">
        <v>294</v>
      </c>
      <c r="B133" s="14" t="s">
        <v>295</v>
      </c>
      <c r="C133" s="15">
        <f>Grazing!D133</f>
        <v>4437</v>
      </c>
      <c r="D133" s="86">
        <v>41.0</v>
      </c>
      <c r="E133" s="46">
        <v>0.0</v>
      </c>
      <c r="F133" s="55">
        <f t="shared" si="1"/>
        <v>0</v>
      </c>
    </row>
    <row r="134">
      <c r="A134" s="13" t="s">
        <v>296</v>
      </c>
      <c r="B134" s="19" t="s">
        <v>297</v>
      </c>
      <c r="C134" s="15">
        <f>Grazing!D134</f>
        <v>3300</v>
      </c>
      <c r="D134" s="86">
        <v>8.0</v>
      </c>
      <c r="E134" s="46">
        <v>1.0</v>
      </c>
      <c r="F134" s="55">
        <f t="shared" si="1"/>
        <v>0.004496377146</v>
      </c>
    </row>
    <row r="135">
      <c r="A135" s="13" t="s">
        <v>298</v>
      </c>
      <c r="B135" s="19" t="s">
        <v>299</v>
      </c>
      <c r="C135" s="15">
        <f>Grazing!D135</f>
        <v>11746</v>
      </c>
      <c r="D135" s="86">
        <v>16.0</v>
      </c>
      <c r="E135" s="46">
        <v>1.0</v>
      </c>
      <c r="F135" s="55">
        <f t="shared" si="1"/>
        <v>0.01600437756</v>
      </c>
    </row>
    <row r="136">
      <c r="A136" s="13" t="s">
        <v>300</v>
      </c>
      <c r="B136" s="14" t="s">
        <v>301</v>
      </c>
      <c r="C136" s="15">
        <f>Grazing!D136</f>
        <v>1452</v>
      </c>
      <c r="D136" s="86">
        <v>15.0</v>
      </c>
      <c r="E136" s="46">
        <v>1.0</v>
      </c>
      <c r="F136" s="55">
        <f t="shared" si="1"/>
        <v>0.001978405944</v>
      </c>
    </row>
    <row r="137">
      <c r="A137" s="13" t="s">
        <v>302</v>
      </c>
      <c r="B137" s="14" t="s">
        <v>303</v>
      </c>
      <c r="C137" s="15">
        <f>Grazing!D137</f>
        <v>3836</v>
      </c>
      <c r="D137" s="86">
        <v>-15.0</v>
      </c>
      <c r="E137" s="46">
        <v>1.0</v>
      </c>
      <c r="F137" s="55">
        <f t="shared" si="1"/>
        <v>0.005226697798</v>
      </c>
    </row>
    <row r="138">
      <c r="A138" s="13" t="s">
        <v>304</v>
      </c>
      <c r="B138" s="14" t="s">
        <v>305</v>
      </c>
      <c r="C138" s="15">
        <f>Grazing!D138</f>
        <v>4100</v>
      </c>
      <c r="D138" s="86">
        <v>-17.51961668</v>
      </c>
      <c r="E138" s="46">
        <v>1.0</v>
      </c>
      <c r="F138" s="55">
        <f t="shared" si="1"/>
        <v>0.00558640797</v>
      </c>
    </row>
    <row r="139">
      <c r="A139" s="56"/>
      <c r="B139" s="14"/>
    </row>
    <row r="140">
      <c r="A140" s="56"/>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2" width="25.38"/>
    <col customWidth="1" min="3" max="3" width="22.0"/>
    <col customWidth="1" min="5" max="5" width="4.0"/>
  </cols>
  <sheetData>
    <row r="1">
      <c r="A1" s="10" t="s">
        <v>29</v>
      </c>
      <c r="B1" s="9" t="s">
        <v>30</v>
      </c>
      <c r="C1" s="10" t="s">
        <v>561</v>
      </c>
      <c r="D1" s="10" t="s">
        <v>562</v>
      </c>
      <c r="E1" s="10"/>
      <c r="F1" s="10"/>
      <c r="G1" s="10"/>
      <c r="H1" s="10"/>
      <c r="I1" s="3"/>
      <c r="J1" s="3"/>
      <c r="K1" s="3"/>
      <c r="L1" s="3"/>
      <c r="M1" s="3"/>
      <c r="N1" s="3"/>
      <c r="O1" s="3"/>
      <c r="P1" s="3"/>
      <c r="Q1" s="3"/>
      <c r="R1" s="3"/>
      <c r="S1" s="3"/>
      <c r="T1" s="3"/>
      <c r="U1" s="3"/>
    </row>
    <row r="2">
      <c r="A2" s="13" t="s">
        <v>32</v>
      </c>
      <c r="B2" s="14" t="s">
        <v>33</v>
      </c>
      <c r="C2" s="86">
        <v>0.0</v>
      </c>
      <c r="D2" s="55">
        <f t="shared" ref="D2:D138" si="1">C2/sum($C$2:$C$138)</f>
        <v>0</v>
      </c>
    </row>
    <row r="3">
      <c r="A3" s="13" t="s">
        <v>34</v>
      </c>
      <c r="B3" s="14" t="s">
        <v>35</v>
      </c>
      <c r="C3" s="86">
        <v>0.08170122187253445</v>
      </c>
      <c r="D3" s="55">
        <f t="shared" si="1"/>
        <v>0.0001776498602</v>
      </c>
    </row>
    <row r="4">
      <c r="A4" s="13" t="s">
        <v>36</v>
      </c>
      <c r="B4" s="14" t="s">
        <v>37</v>
      </c>
      <c r="C4" s="86">
        <v>1.6998166045291743</v>
      </c>
      <c r="D4" s="55">
        <f t="shared" si="1"/>
        <v>0.003696054664</v>
      </c>
    </row>
    <row r="5">
      <c r="A5" s="13" t="s">
        <v>38</v>
      </c>
      <c r="B5" s="14" t="s">
        <v>39</v>
      </c>
      <c r="C5" s="86">
        <v>0.7705532755753859</v>
      </c>
      <c r="D5" s="55">
        <f t="shared" si="1"/>
        <v>0.001675479002</v>
      </c>
    </row>
    <row r="6">
      <c r="A6" s="13" t="s">
        <v>40</v>
      </c>
      <c r="B6" s="14" t="s">
        <v>41</v>
      </c>
      <c r="C6" s="86">
        <v>2.169215255336841</v>
      </c>
      <c r="D6" s="55">
        <f t="shared" si="1"/>
        <v>0.004716707755</v>
      </c>
    </row>
    <row r="7">
      <c r="A7" s="13" t="s">
        <v>42</v>
      </c>
      <c r="B7" s="14" t="s">
        <v>43</v>
      </c>
      <c r="C7" s="86">
        <v>0.05979184235728525</v>
      </c>
      <c r="D7" s="55">
        <f t="shared" si="1"/>
        <v>0.0001300104477</v>
      </c>
    </row>
    <row r="8">
      <c r="A8" s="13" t="s">
        <v>44</v>
      </c>
      <c r="B8" s="14" t="s">
        <v>45</v>
      </c>
      <c r="C8" s="86">
        <v>4.3519872606675225</v>
      </c>
      <c r="D8" s="55">
        <f t="shared" si="1"/>
        <v>0.009462893096</v>
      </c>
    </row>
    <row r="9">
      <c r="A9" s="13" t="s">
        <v>46</v>
      </c>
      <c r="B9" s="14" t="s">
        <v>47</v>
      </c>
      <c r="C9" s="86">
        <v>0.3471746811728543</v>
      </c>
      <c r="D9" s="55">
        <f t="shared" si="1"/>
        <v>0.0007548912019</v>
      </c>
    </row>
    <row r="10">
      <c r="A10" s="13" t="s">
        <v>48</v>
      </c>
      <c r="B10" s="14" t="s">
        <v>49</v>
      </c>
      <c r="C10" s="86">
        <v>0.20268181406639435</v>
      </c>
      <c r="D10" s="55">
        <f t="shared" si="1"/>
        <v>0.0004407081694</v>
      </c>
    </row>
    <row r="11">
      <c r="A11" s="13" t="s">
        <v>50</v>
      </c>
      <c r="B11" s="14" t="s">
        <v>51</v>
      </c>
      <c r="C11" s="86">
        <v>1.4698963184487615</v>
      </c>
      <c r="D11" s="55">
        <f t="shared" si="1"/>
        <v>0.003196119587</v>
      </c>
    </row>
    <row r="12">
      <c r="A12" s="13" t="s">
        <v>52</v>
      </c>
      <c r="B12" s="14" t="s">
        <v>53</v>
      </c>
      <c r="C12" s="86">
        <v>0.018534413667387336</v>
      </c>
      <c r="D12" s="55">
        <f t="shared" si="1"/>
        <v>0.00004030093946</v>
      </c>
    </row>
    <row r="13">
      <c r="A13" s="13" t="s">
        <v>54</v>
      </c>
      <c r="B13" s="14" t="s">
        <v>55</v>
      </c>
      <c r="C13" s="86">
        <v>0.37130615948674245</v>
      </c>
      <c r="D13" s="55">
        <f t="shared" si="1"/>
        <v>0.0008073623112</v>
      </c>
    </row>
    <row r="14">
      <c r="A14" s="13" t="s">
        <v>56</v>
      </c>
      <c r="B14" s="14" t="s">
        <v>57</v>
      </c>
      <c r="C14" s="86">
        <v>0.06227584816591007</v>
      </c>
      <c r="D14" s="55">
        <f t="shared" si="1"/>
        <v>0.0001354116311</v>
      </c>
    </row>
    <row r="15">
      <c r="A15" s="13" t="s">
        <v>58</v>
      </c>
      <c r="B15" s="14" t="s">
        <v>59</v>
      </c>
      <c r="C15" s="86">
        <v>0.026825092102067474</v>
      </c>
      <c r="D15" s="55">
        <f t="shared" si="1"/>
        <v>0.0000583280611</v>
      </c>
    </row>
    <row r="16">
      <c r="A16" s="13" t="s">
        <v>60</v>
      </c>
      <c r="B16" s="19" t="s">
        <v>61</v>
      </c>
      <c r="C16" s="86">
        <v>0.17692354369374994</v>
      </c>
      <c r="D16" s="55">
        <f t="shared" si="1"/>
        <v>0.0003846997888</v>
      </c>
    </row>
    <row r="17">
      <c r="A17" s="13" t="s">
        <v>62</v>
      </c>
      <c r="B17" s="14" t="s">
        <v>63</v>
      </c>
      <c r="C17" s="86">
        <v>0.08772910598505222</v>
      </c>
      <c r="D17" s="55">
        <f t="shared" si="1"/>
        <v>0.0001907567972</v>
      </c>
    </row>
    <row r="18">
      <c r="A18" s="13" t="s">
        <v>64</v>
      </c>
      <c r="B18" s="14" t="s">
        <v>65</v>
      </c>
      <c r="C18" s="86">
        <v>0.08904593388575023</v>
      </c>
      <c r="D18" s="55">
        <f t="shared" si="1"/>
        <v>0.0001936200872</v>
      </c>
    </row>
    <row r="19">
      <c r="A19" s="13" t="s">
        <v>66</v>
      </c>
      <c r="B19" s="14" t="s">
        <v>67</v>
      </c>
      <c r="C19" s="86">
        <v>7.251277152112618</v>
      </c>
      <c r="D19" s="55">
        <f t="shared" si="1"/>
        <v>0.01576706373</v>
      </c>
    </row>
    <row r="20">
      <c r="A20" s="13" t="s">
        <v>68</v>
      </c>
      <c r="B20" s="19" t="s">
        <v>69</v>
      </c>
      <c r="C20" s="86">
        <v>0.10687429014647881</v>
      </c>
      <c r="D20" s="55">
        <f t="shared" si="1"/>
        <v>0.0002323857865</v>
      </c>
    </row>
    <row r="21">
      <c r="A21" s="13" t="s">
        <v>70</v>
      </c>
      <c r="B21" s="14" t="s">
        <v>71</v>
      </c>
      <c r="C21" s="86">
        <v>0.05934970403127388</v>
      </c>
      <c r="D21" s="55">
        <f t="shared" si="1"/>
        <v>0.0001290490691</v>
      </c>
    </row>
    <row r="22">
      <c r="A22" s="13" t="s">
        <v>72</v>
      </c>
      <c r="B22" s="19" t="s">
        <v>73</v>
      </c>
      <c r="C22" s="86">
        <v>0.4878082683649942</v>
      </c>
      <c r="D22" s="55">
        <f t="shared" si="1"/>
        <v>0.001060682676</v>
      </c>
    </row>
    <row r="23">
      <c r="A23" s="13" t="s">
        <v>74</v>
      </c>
      <c r="B23" s="14" t="s">
        <v>75</v>
      </c>
      <c r="C23" s="86">
        <v>0.00789950192380594</v>
      </c>
      <c r="D23" s="55">
        <f t="shared" si="1"/>
        <v>0.00001717655355</v>
      </c>
    </row>
    <row r="24">
      <c r="A24" s="13" t="s">
        <v>76</v>
      </c>
      <c r="B24" s="14" t="s">
        <v>77</v>
      </c>
      <c r="C24" s="86">
        <v>0.0</v>
      </c>
      <c r="D24" s="55">
        <f t="shared" si="1"/>
        <v>0</v>
      </c>
    </row>
    <row r="25">
      <c r="A25" s="13" t="s">
        <v>78</v>
      </c>
      <c r="B25" s="14" t="s">
        <v>79</v>
      </c>
      <c r="C25" s="86">
        <v>0.1004898567021984</v>
      </c>
      <c r="D25" s="55">
        <f t="shared" si="1"/>
        <v>0.0002185035742</v>
      </c>
    </row>
    <row r="26">
      <c r="A26" s="13" t="s">
        <v>80</v>
      </c>
      <c r="B26" s="14" t="s">
        <v>81</v>
      </c>
      <c r="C26" s="86">
        <v>0.15022832368662353</v>
      </c>
      <c r="D26" s="55">
        <f t="shared" si="1"/>
        <v>0.0003266541196</v>
      </c>
    </row>
    <row r="27">
      <c r="A27" s="13" t="s">
        <v>82</v>
      </c>
      <c r="B27" s="14" t="s">
        <v>83</v>
      </c>
      <c r="C27" s="86">
        <v>4.581579806977099</v>
      </c>
      <c r="D27" s="55">
        <f t="shared" si="1"/>
        <v>0.009962115541</v>
      </c>
    </row>
    <row r="28">
      <c r="A28" s="13" t="s">
        <v>84</v>
      </c>
      <c r="B28" s="14" t="s">
        <v>85</v>
      </c>
      <c r="C28" s="86">
        <v>0.009751157902432547</v>
      </c>
      <c r="D28" s="55">
        <f t="shared" si="1"/>
        <v>0.00002120276537</v>
      </c>
    </row>
    <row r="29">
      <c r="A29" s="13" t="s">
        <v>86</v>
      </c>
      <c r="B29" s="14" t="s">
        <v>87</v>
      </c>
      <c r="C29" s="86">
        <v>0.06342690810376644</v>
      </c>
      <c r="D29" s="55">
        <f t="shared" si="1"/>
        <v>0.0001379144779</v>
      </c>
    </row>
    <row r="30">
      <c r="A30" s="13" t="s">
        <v>88</v>
      </c>
      <c r="B30" s="14" t="s">
        <v>89</v>
      </c>
      <c r="C30" s="86">
        <v>1.3499180416408083</v>
      </c>
      <c r="D30" s="55">
        <f t="shared" si="1"/>
        <v>0.002935240696</v>
      </c>
    </row>
    <row r="31">
      <c r="A31" s="13" t="s">
        <v>90</v>
      </c>
      <c r="B31" s="14" t="s">
        <v>91</v>
      </c>
      <c r="C31" s="86">
        <v>109.4618984718859</v>
      </c>
      <c r="D31" s="55">
        <f t="shared" si="1"/>
        <v>0.2380122416</v>
      </c>
    </row>
    <row r="32">
      <c r="A32" s="13" t="s">
        <v>92</v>
      </c>
      <c r="B32" s="14" t="s">
        <v>93</v>
      </c>
      <c r="C32" s="86">
        <v>1.5908426694946183</v>
      </c>
      <c r="D32" s="55">
        <f t="shared" si="1"/>
        <v>0.003459103442</v>
      </c>
    </row>
    <row r="33">
      <c r="A33" s="13" t="s">
        <v>94</v>
      </c>
      <c r="B33" s="14" t="s">
        <v>95</v>
      </c>
      <c r="C33" s="86">
        <v>0.15645396000463602</v>
      </c>
      <c r="D33" s="55">
        <f t="shared" si="1"/>
        <v>0.0003401910459</v>
      </c>
    </row>
    <row r="34">
      <c r="A34" s="13" t="s">
        <v>96</v>
      </c>
      <c r="B34" s="20" t="s">
        <v>97</v>
      </c>
      <c r="C34" s="86">
        <v>0.23503603768240916</v>
      </c>
      <c r="D34" s="55">
        <f t="shared" si="1"/>
        <v>0.0005110586877</v>
      </c>
    </row>
    <row r="35">
      <c r="A35" s="13" t="s">
        <v>98</v>
      </c>
      <c r="B35" s="14" t="s">
        <v>99</v>
      </c>
      <c r="C35" s="86">
        <v>0.26024773808769547</v>
      </c>
      <c r="D35" s="55">
        <f t="shared" si="1"/>
        <v>0.0005658786151</v>
      </c>
    </row>
    <row r="36">
      <c r="A36" s="13" t="s">
        <v>100</v>
      </c>
      <c r="B36" s="19" t="s">
        <v>101</v>
      </c>
      <c r="C36" s="86">
        <v>0.2646926300300524</v>
      </c>
      <c r="D36" s="55">
        <f t="shared" si="1"/>
        <v>0.0005755435187</v>
      </c>
    </row>
    <row r="37">
      <c r="A37" s="13" t="s">
        <v>102</v>
      </c>
      <c r="B37" s="14" t="s">
        <v>103</v>
      </c>
      <c r="C37" s="86">
        <v>0.18413216204696836</v>
      </c>
      <c r="D37" s="55">
        <f t="shared" si="1"/>
        <v>0.0004003740959</v>
      </c>
    </row>
    <row r="38">
      <c r="A38" s="13" t="s">
        <v>104</v>
      </c>
      <c r="B38" s="14" t="s">
        <v>105</v>
      </c>
      <c r="C38" s="86">
        <v>0.016456597276467855</v>
      </c>
      <c r="D38" s="55">
        <f t="shared" si="1"/>
        <v>0.00003578296797</v>
      </c>
    </row>
    <row r="39">
      <c r="A39" s="13" t="s">
        <v>106</v>
      </c>
      <c r="B39" s="14" t="s">
        <v>107</v>
      </c>
      <c r="C39" s="86">
        <v>0.4166226337967821</v>
      </c>
      <c r="D39" s="55">
        <f t="shared" si="1"/>
        <v>0.0009058977449</v>
      </c>
    </row>
    <row r="40">
      <c r="A40" s="13" t="s">
        <v>108</v>
      </c>
      <c r="B40" s="14" t="s">
        <v>109</v>
      </c>
      <c r="C40" s="86">
        <v>0.6100084912379424</v>
      </c>
      <c r="D40" s="55">
        <f t="shared" si="1"/>
        <v>0.001326392931</v>
      </c>
    </row>
    <row r="41">
      <c r="A41" s="13" t="s">
        <v>110</v>
      </c>
      <c r="B41" s="14" t="s">
        <v>111</v>
      </c>
      <c r="C41" s="86">
        <v>1.2121252662204283</v>
      </c>
      <c r="D41" s="55">
        <f t="shared" si="1"/>
        <v>0.002635626238</v>
      </c>
    </row>
    <row r="42">
      <c r="A42" s="13" t="s">
        <v>112</v>
      </c>
      <c r="B42" s="14" t="s">
        <v>113</v>
      </c>
      <c r="C42" s="86">
        <v>0.08955182723343964</v>
      </c>
      <c r="D42" s="55">
        <f t="shared" si="1"/>
        <v>0.0001947200938</v>
      </c>
    </row>
    <row r="43">
      <c r="A43" s="13" t="s">
        <v>114</v>
      </c>
      <c r="B43" s="14" t="s">
        <v>115</v>
      </c>
      <c r="C43" s="86">
        <v>0.0</v>
      </c>
      <c r="D43" s="55">
        <f t="shared" si="1"/>
        <v>0</v>
      </c>
    </row>
    <row r="44">
      <c r="A44" s="13" t="s">
        <v>116</v>
      </c>
      <c r="B44" s="14" t="s">
        <v>117</v>
      </c>
      <c r="C44" s="86">
        <v>0.013248574323696536</v>
      </c>
      <c r="D44" s="55">
        <f t="shared" si="1"/>
        <v>0.00002880749299</v>
      </c>
    </row>
    <row r="45">
      <c r="A45" s="13" t="s">
        <v>118</v>
      </c>
      <c r="B45" s="14" t="s">
        <v>119</v>
      </c>
      <c r="C45" s="86">
        <v>0.6698623481979871</v>
      </c>
      <c r="D45" s="55">
        <f t="shared" si="1"/>
        <v>0.001456538223</v>
      </c>
    </row>
    <row r="46">
      <c r="A46" s="22" t="s">
        <v>560</v>
      </c>
      <c r="B46" s="19" t="s">
        <v>121</v>
      </c>
      <c r="C46" s="86">
        <v>44.60429443640225</v>
      </c>
      <c r="D46" s="55">
        <f t="shared" si="1"/>
        <v>0.09698688084</v>
      </c>
    </row>
    <row r="47">
      <c r="A47" s="13" t="s">
        <v>122</v>
      </c>
      <c r="B47" s="14" t="s">
        <v>123</v>
      </c>
      <c r="C47" s="86">
        <v>0.02046675302670554</v>
      </c>
      <c r="D47" s="55">
        <f t="shared" si="1"/>
        <v>0.00004450258797</v>
      </c>
    </row>
    <row r="48">
      <c r="A48" s="13" t="s">
        <v>124</v>
      </c>
      <c r="B48" s="14" t="s">
        <v>125</v>
      </c>
      <c r="C48" s="86">
        <v>0.11132498781905413</v>
      </c>
      <c r="D48" s="55">
        <f t="shared" si="1"/>
        <v>0.000242063314</v>
      </c>
    </row>
    <row r="49">
      <c r="A49" s="13" t="s">
        <v>126</v>
      </c>
      <c r="B49" s="19" t="s">
        <v>127</v>
      </c>
      <c r="C49" s="86">
        <v>0.007580512775222824</v>
      </c>
      <c r="D49" s="55">
        <f t="shared" si="1"/>
        <v>0.00001648294853</v>
      </c>
    </row>
    <row r="50">
      <c r="A50" s="13" t="s">
        <v>128</v>
      </c>
      <c r="B50" s="14" t="s">
        <v>129</v>
      </c>
      <c r="C50" s="86">
        <v>0.08856951767219036</v>
      </c>
      <c r="D50" s="55">
        <f t="shared" si="1"/>
        <v>0.0001925841753</v>
      </c>
    </row>
    <row r="51">
      <c r="A51" s="13" t="s">
        <v>130</v>
      </c>
      <c r="B51" s="14" t="s">
        <v>131</v>
      </c>
      <c r="C51" s="86">
        <v>0.3493368329111734</v>
      </c>
      <c r="D51" s="55">
        <f t="shared" si="1"/>
        <v>0.0007595925508</v>
      </c>
    </row>
    <row r="52">
      <c r="A52" s="13" t="s">
        <v>132</v>
      </c>
      <c r="B52" s="14" t="s">
        <v>133</v>
      </c>
      <c r="C52" s="86">
        <v>0.2160289528230199</v>
      </c>
      <c r="D52" s="55">
        <f t="shared" si="1"/>
        <v>0.0004697299794</v>
      </c>
    </row>
    <row r="53">
      <c r="A53" s="13" t="s">
        <v>134</v>
      </c>
      <c r="B53" s="14" t="s">
        <v>135</v>
      </c>
      <c r="C53" s="86">
        <v>0.06662809962249364</v>
      </c>
      <c r="D53" s="55">
        <f t="shared" si="1"/>
        <v>0.0001448750987</v>
      </c>
    </row>
    <row r="54">
      <c r="A54" s="13" t="s">
        <v>136</v>
      </c>
      <c r="B54" s="14" t="s">
        <v>137</v>
      </c>
      <c r="C54" s="86">
        <v>0.0023033226271688377</v>
      </c>
      <c r="D54" s="55">
        <f t="shared" si="1"/>
        <v>0.000005008308729</v>
      </c>
    </row>
    <row r="55">
      <c r="A55" s="13" t="s">
        <v>138</v>
      </c>
      <c r="B55" s="14" t="s">
        <v>139</v>
      </c>
      <c r="C55" s="86">
        <v>0.0</v>
      </c>
      <c r="D55" s="55">
        <f t="shared" si="1"/>
        <v>0</v>
      </c>
    </row>
    <row r="56">
      <c r="A56" s="13" t="s">
        <v>140</v>
      </c>
      <c r="B56" s="14" t="s">
        <v>141</v>
      </c>
      <c r="C56" s="86">
        <v>0.057977092314506214</v>
      </c>
      <c r="D56" s="55">
        <f t="shared" si="1"/>
        <v>0.0001260644836</v>
      </c>
    </row>
    <row r="57">
      <c r="A57" s="13" t="s">
        <v>142</v>
      </c>
      <c r="B57" s="14" t="s">
        <v>143</v>
      </c>
      <c r="C57" s="86">
        <v>0.11486981169015997</v>
      </c>
      <c r="D57" s="55">
        <f t="shared" si="1"/>
        <v>0.0002497711236</v>
      </c>
    </row>
    <row r="58">
      <c r="A58" s="13" t="s">
        <v>144</v>
      </c>
      <c r="B58" s="14" t="s">
        <v>145</v>
      </c>
      <c r="C58" s="86">
        <v>15.565027775053455</v>
      </c>
      <c r="D58" s="55">
        <f t="shared" si="1"/>
        <v>0.03384435318</v>
      </c>
    </row>
    <row r="59">
      <c r="A59" s="13" t="s">
        <v>146</v>
      </c>
      <c r="B59" s="14" t="s">
        <v>147</v>
      </c>
      <c r="C59" s="86">
        <v>7.0242070702312445</v>
      </c>
      <c r="D59" s="55">
        <f t="shared" si="1"/>
        <v>0.01527332609</v>
      </c>
    </row>
    <row r="60">
      <c r="A60" s="13" t="s">
        <v>148</v>
      </c>
      <c r="B60" s="19" t="s">
        <v>149</v>
      </c>
      <c r="C60" s="86">
        <v>2.028453782867392</v>
      </c>
      <c r="D60" s="55">
        <f t="shared" si="1"/>
        <v>0.004410638209</v>
      </c>
    </row>
    <row r="61">
      <c r="A61" s="13" t="s">
        <v>150</v>
      </c>
      <c r="B61" s="14" t="s">
        <v>151</v>
      </c>
      <c r="C61" s="86">
        <v>0.6490330183391738</v>
      </c>
      <c r="D61" s="55">
        <f t="shared" si="1"/>
        <v>0.001411247253</v>
      </c>
    </row>
    <row r="62">
      <c r="A62" s="13" t="s">
        <v>152</v>
      </c>
      <c r="B62" s="14" t="s">
        <v>153</v>
      </c>
      <c r="C62" s="86">
        <v>1.4884128341413345</v>
      </c>
      <c r="D62" s="55">
        <f t="shared" si="1"/>
        <v>0.003236381609</v>
      </c>
    </row>
    <row r="63">
      <c r="A63" s="13" t="s">
        <v>154</v>
      </c>
      <c r="B63" s="14" t="s">
        <v>155</v>
      </c>
      <c r="C63" s="86">
        <v>0.07367497332465327</v>
      </c>
      <c r="D63" s="55">
        <f t="shared" si="1"/>
        <v>0.0001601977108</v>
      </c>
      <c r="J63" s="14"/>
    </row>
    <row r="64">
      <c r="A64" s="13" t="s">
        <v>156</v>
      </c>
      <c r="B64" s="14" t="s">
        <v>157</v>
      </c>
      <c r="C64" s="86">
        <v>49.509</v>
      </c>
      <c r="D64" s="55">
        <f t="shared" si="1"/>
        <v>0.107651596</v>
      </c>
      <c r="J64" s="20"/>
    </row>
    <row r="65">
      <c r="A65" s="13" t="s">
        <v>158</v>
      </c>
      <c r="B65" s="14" t="s">
        <v>159</v>
      </c>
      <c r="C65" s="86">
        <v>0.17708489683261988</v>
      </c>
      <c r="D65" s="55">
        <f t="shared" si="1"/>
        <v>0.0003850506326</v>
      </c>
    </row>
    <row r="66">
      <c r="A66" s="13" t="s">
        <v>160</v>
      </c>
      <c r="B66" s="14" t="s">
        <v>161</v>
      </c>
      <c r="C66" s="86">
        <v>1.0316164559721976</v>
      </c>
      <c r="D66" s="55">
        <f t="shared" si="1"/>
        <v>0.002243130702</v>
      </c>
    </row>
    <row r="67">
      <c r="A67" s="13" t="s">
        <v>162</v>
      </c>
      <c r="B67" s="14" t="s">
        <v>163</v>
      </c>
      <c r="C67" s="86">
        <v>0.3667452541649808</v>
      </c>
      <c r="D67" s="55">
        <f t="shared" si="1"/>
        <v>0.00079744515</v>
      </c>
    </row>
    <row r="68">
      <c r="A68" s="13" t="s">
        <v>164</v>
      </c>
      <c r="B68" s="19" t="s">
        <v>165</v>
      </c>
      <c r="C68" s="86">
        <v>0.0</v>
      </c>
      <c r="D68" s="55">
        <f t="shared" si="1"/>
        <v>0</v>
      </c>
    </row>
    <row r="69">
      <c r="A69" s="13" t="s">
        <v>166</v>
      </c>
      <c r="B69" s="19" t="s">
        <v>167</v>
      </c>
      <c r="C69" s="86">
        <v>10.654660131265526</v>
      </c>
      <c r="D69" s="55">
        <f t="shared" si="1"/>
        <v>0.0231673265</v>
      </c>
    </row>
    <row r="70">
      <c r="A70" s="13" t="s">
        <v>168</v>
      </c>
      <c r="B70" s="14" t="s">
        <v>169</v>
      </c>
      <c r="C70" s="86">
        <v>0.0</v>
      </c>
      <c r="D70" s="55">
        <f t="shared" si="1"/>
        <v>0</v>
      </c>
    </row>
    <row r="71">
      <c r="A71" s="13" t="s">
        <v>170</v>
      </c>
      <c r="B71" s="14" t="s">
        <v>171</v>
      </c>
      <c r="C71" s="86">
        <v>0.05607949424967704</v>
      </c>
      <c r="D71" s="55">
        <f t="shared" si="1"/>
        <v>0.000121938376</v>
      </c>
    </row>
    <row r="72">
      <c r="A72" s="13" t="s">
        <v>172</v>
      </c>
      <c r="B72" s="19" t="s">
        <v>173</v>
      </c>
      <c r="C72" s="86">
        <v>0.10645838271935537</v>
      </c>
      <c r="D72" s="55">
        <f t="shared" si="1"/>
        <v>0.0002314814439</v>
      </c>
    </row>
    <row r="73">
      <c r="A73" s="13" t="s">
        <v>174</v>
      </c>
      <c r="B73" s="14" t="s">
        <v>175</v>
      </c>
      <c r="C73" s="86">
        <v>0.27063000265156245</v>
      </c>
      <c r="D73" s="55">
        <f t="shared" si="1"/>
        <v>0.000588453649</v>
      </c>
    </row>
    <row r="74">
      <c r="A74" s="13" t="s">
        <v>176</v>
      </c>
      <c r="B74" s="14" t="s">
        <v>177</v>
      </c>
      <c r="C74" s="86">
        <v>0.01511915577272741</v>
      </c>
      <c r="D74" s="55">
        <f t="shared" si="1"/>
        <v>0.00003287485606</v>
      </c>
    </row>
    <row r="75">
      <c r="A75" s="13" t="s">
        <v>178</v>
      </c>
      <c r="B75" s="14" t="s">
        <v>179</v>
      </c>
      <c r="C75" s="86">
        <v>0.0</v>
      </c>
      <c r="D75" s="55">
        <f t="shared" si="1"/>
        <v>0</v>
      </c>
    </row>
    <row r="76">
      <c r="A76" s="13" t="s">
        <v>180</v>
      </c>
      <c r="B76" s="14" t="s">
        <v>181</v>
      </c>
      <c r="C76" s="86">
        <v>0.0</v>
      </c>
      <c r="D76" s="55">
        <f t="shared" si="1"/>
        <v>0</v>
      </c>
    </row>
    <row r="77">
      <c r="A77" s="13" t="s">
        <v>182</v>
      </c>
      <c r="B77" s="14" t="s">
        <v>183</v>
      </c>
      <c r="C77" s="86">
        <v>0.054612656927416826</v>
      </c>
      <c r="D77" s="55">
        <f t="shared" si="1"/>
        <v>0.0001187489079</v>
      </c>
    </row>
    <row r="78">
      <c r="A78" s="13" t="s">
        <v>184</v>
      </c>
      <c r="B78" s="14" t="s">
        <v>185</v>
      </c>
      <c r="C78" s="86">
        <v>0.0</v>
      </c>
      <c r="D78" s="55">
        <f t="shared" si="1"/>
        <v>0</v>
      </c>
    </row>
    <row r="79">
      <c r="A79" s="13" t="s">
        <v>186</v>
      </c>
      <c r="B79" s="14" t="s">
        <v>187</v>
      </c>
      <c r="C79" s="86">
        <v>1.8986187791479496</v>
      </c>
      <c r="D79" s="55">
        <f t="shared" si="1"/>
        <v>0.004128327006</v>
      </c>
    </row>
    <row r="80">
      <c r="A80" s="13" t="s">
        <v>188</v>
      </c>
      <c r="B80" s="14" t="s">
        <v>189</v>
      </c>
      <c r="C80" s="86">
        <v>0.057317929183217535</v>
      </c>
      <c r="D80" s="55">
        <f t="shared" si="1"/>
        <v>0.0001246312096</v>
      </c>
    </row>
    <row r="81">
      <c r="A81" s="13" t="s">
        <v>190</v>
      </c>
      <c r="B81" s="14" t="s">
        <v>191</v>
      </c>
      <c r="C81" s="86">
        <v>0.05536091945025714</v>
      </c>
      <c r="D81" s="55">
        <f t="shared" si="1"/>
        <v>0.0001203759182</v>
      </c>
    </row>
    <row r="82">
      <c r="A82" s="13" t="s">
        <v>192</v>
      </c>
      <c r="B82" s="14" t="s">
        <v>193</v>
      </c>
      <c r="C82" s="86">
        <v>0.05137676966541529</v>
      </c>
      <c r="D82" s="55">
        <f t="shared" si="1"/>
        <v>0.0001117128452</v>
      </c>
    </row>
    <row r="83">
      <c r="A83" s="13" t="s">
        <v>194</v>
      </c>
      <c r="B83" s="14" t="s">
        <v>195</v>
      </c>
      <c r="C83" s="86">
        <v>3.222293326241718</v>
      </c>
      <c r="D83" s="55">
        <f t="shared" si="1"/>
        <v>0.007006504258</v>
      </c>
    </row>
    <row r="84">
      <c r="A84" s="13" t="s">
        <v>196</v>
      </c>
      <c r="B84" s="19" t="s">
        <v>197</v>
      </c>
      <c r="C84" s="86">
        <v>0.04720013934985477</v>
      </c>
      <c r="D84" s="55">
        <f t="shared" si="1"/>
        <v>0.0001026312455</v>
      </c>
    </row>
    <row r="85">
      <c r="A85" s="13" t="s">
        <v>198</v>
      </c>
      <c r="B85" s="14" t="s">
        <v>199</v>
      </c>
      <c r="C85" s="86">
        <v>0.06708268987343206</v>
      </c>
      <c r="D85" s="55">
        <f t="shared" si="1"/>
        <v>0.0001458635526</v>
      </c>
    </row>
    <row r="86">
      <c r="A86" s="13" t="s">
        <v>200</v>
      </c>
      <c r="B86" s="14" t="s">
        <v>201</v>
      </c>
      <c r="C86" s="86">
        <v>0.711176629326277</v>
      </c>
      <c r="D86" s="55">
        <f t="shared" si="1"/>
        <v>0.00154637135</v>
      </c>
    </row>
    <row r="87">
      <c r="A87" s="13" t="s">
        <v>202</v>
      </c>
      <c r="B87" s="14" t="s">
        <v>203</v>
      </c>
      <c r="C87" s="86">
        <v>0.1156787190615464</v>
      </c>
      <c r="D87" s="55">
        <f t="shared" si="1"/>
        <v>0.0002515299992</v>
      </c>
    </row>
    <row r="88">
      <c r="A88" s="13" t="s">
        <v>204</v>
      </c>
      <c r="B88" s="14" t="s">
        <v>205</v>
      </c>
      <c r="C88" s="86">
        <v>0.06583116976666208</v>
      </c>
      <c r="D88" s="55">
        <f t="shared" si="1"/>
        <v>0.0001431422669</v>
      </c>
    </row>
    <row r="89">
      <c r="A89" s="13" t="s">
        <v>206</v>
      </c>
      <c r="B89" s="14" t="s">
        <v>207</v>
      </c>
      <c r="C89" s="86">
        <v>0.180109583178953</v>
      </c>
      <c r="D89" s="55">
        <f t="shared" si="1"/>
        <v>0.0003916274633</v>
      </c>
    </row>
    <row r="90">
      <c r="A90" s="13" t="s">
        <v>208</v>
      </c>
      <c r="B90" s="14" t="s">
        <v>209</v>
      </c>
      <c r="C90" s="86">
        <v>0.5301396061136971</v>
      </c>
      <c r="D90" s="55">
        <f t="shared" si="1"/>
        <v>0.001152727276</v>
      </c>
    </row>
    <row r="91">
      <c r="A91" s="13" t="s">
        <v>210</v>
      </c>
      <c r="B91" s="14" t="s">
        <v>211</v>
      </c>
      <c r="C91" s="86">
        <v>0.08269011435603707</v>
      </c>
      <c r="D91" s="55">
        <f t="shared" si="1"/>
        <v>0.0001798000926</v>
      </c>
    </row>
    <row r="92">
      <c r="A92" s="13" t="s">
        <v>212</v>
      </c>
      <c r="B92" s="14" t="s">
        <v>213</v>
      </c>
      <c r="C92" s="86">
        <v>0.0689096357403618</v>
      </c>
      <c r="D92" s="55">
        <f t="shared" si="1"/>
        <v>0.0001498360352</v>
      </c>
    </row>
    <row r="93">
      <c r="A93" s="13" t="s">
        <v>214</v>
      </c>
      <c r="B93" s="14" t="s">
        <v>215</v>
      </c>
      <c r="C93" s="86">
        <v>1.6633566148043684</v>
      </c>
      <c r="D93" s="55">
        <f t="shared" si="1"/>
        <v>0.003616776632</v>
      </c>
    </row>
    <row r="94">
      <c r="A94" s="13" t="s">
        <v>216</v>
      </c>
      <c r="B94" s="14" t="s">
        <v>217</v>
      </c>
      <c r="C94" s="86">
        <v>0.05668383951057476</v>
      </c>
      <c r="D94" s="55">
        <f t="shared" si="1"/>
        <v>0.0001232524549</v>
      </c>
    </row>
    <row r="95">
      <c r="A95" s="13" t="s">
        <v>218</v>
      </c>
      <c r="B95" s="14" t="s">
        <v>219</v>
      </c>
      <c r="C95" s="86">
        <v>2.264790407303958</v>
      </c>
      <c r="D95" s="55">
        <f t="shared" si="1"/>
        <v>0.004924524872</v>
      </c>
    </row>
    <row r="96">
      <c r="A96" s="13" t="s">
        <v>220</v>
      </c>
      <c r="B96" s="14" t="s">
        <v>221</v>
      </c>
      <c r="C96" s="86">
        <v>0.6755448088860561</v>
      </c>
      <c r="D96" s="55">
        <f t="shared" si="1"/>
        <v>0.001468894077</v>
      </c>
    </row>
    <row r="97">
      <c r="A97" s="13" t="s">
        <v>222</v>
      </c>
      <c r="B97" s="14" t="s">
        <v>223</v>
      </c>
      <c r="C97" s="86">
        <v>0.976674399289994</v>
      </c>
      <c r="D97" s="55">
        <f t="shared" si="1"/>
        <v>0.002123665552</v>
      </c>
    </row>
    <row r="98">
      <c r="A98" s="13" t="s">
        <v>224</v>
      </c>
      <c r="B98" s="14" t="s">
        <v>225</v>
      </c>
      <c r="C98" s="86">
        <v>0.518130239231724</v>
      </c>
      <c r="D98" s="55">
        <f t="shared" si="1"/>
        <v>0.001126614296</v>
      </c>
    </row>
    <row r="99">
      <c r="A99" s="13" t="s">
        <v>226</v>
      </c>
      <c r="B99" s="14" t="s">
        <v>227</v>
      </c>
      <c r="C99" s="86">
        <v>0.0</v>
      </c>
      <c r="D99" s="55">
        <f t="shared" si="1"/>
        <v>0</v>
      </c>
    </row>
    <row r="100">
      <c r="A100" s="13" t="s">
        <v>228</v>
      </c>
      <c r="B100" s="14" t="s">
        <v>229</v>
      </c>
      <c r="C100" s="86">
        <v>0.17426801852267304</v>
      </c>
      <c r="D100" s="55">
        <f t="shared" si="1"/>
        <v>0.0003789256564</v>
      </c>
    </row>
    <row r="101">
      <c r="A101" s="13" t="s">
        <v>230</v>
      </c>
      <c r="B101" s="14" t="s">
        <v>231</v>
      </c>
      <c r="C101" s="86">
        <v>1.0328860548197847</v>
      </c>
      <c r="D101" s="55">
        <f t="shared" si="1"/>
        <v>0.002245891298</v>
      </c>
    </row>
    <row r="102">
      <c r="A102" s="13" t="s">
        <v>232</v>
      </c>
      <c r="B102" s="14" t="s">
        <v>233</v>
      </c>
      <c r="C102" s="86">
        <v>1.9007315401092761</v>
      </c>
      <c r="D102" s="55">
        <f t="shared" si="1"/>
        <v>0.00413292096</v>
      </c>
    </row>
    <row r="103">
      <c r="A103" s="13" t="s">
        <v>234</v>
      </c>
      <c r="B103" s="14" t="s">
        <v>235</v>
      </c>
      <c r="C103" s="86">
        <v>0.0</v>
      </c>
      <c r="D103" s="55">
        <f t="shared" si="1"/>
        <v>0</v>
      </c>
    </row>
    <row r="104">
      <c r="A104" s="13" t="s">
        <v>236</v>
      </c>
      <c r="B104" s="19" t="s">
        <v>237</v>
      </c>
      <c r="C104" s="86">
        <v>6.946860520116751</v>
      </c>
      <c r="D104" s="55">
        <f t="shared" si="1"/>
        <v>0.01510514496</v>
      </c>
    </row>
    <row r="105">
      <c r="A105" s="13" t="s">
        <v>238</v>
      </c>
      <c r="B105" s="14" t="s">
        <v>239</v>
      </c>
      <c r="C105" s="86">
        <v>0.047625294360533685</v>
      </c>
      <c r="D105" s="55">
        <f t="shared" si="1"/>
        <v>0.0001035556959</v>
      </c>
    </row>
    <row r="106">
      <c r="A106" s="13" t="s">
        <v>240</v>
      </c>
      <c r="B106" s="14" t="s">
        <v>241</v>
      </c>
      <c r="C106" s="86">
        <v>4.166099125848705</v>
      </c>
      <c r="D106" s="55">
        <f t="shared" si="1"/>
        <v>0.009058700841</v>
      </c>
    </row>
    <row r="107">
      <c r="A107" s="13" t="s">
        <v>242</v>
      </c>
      <c r="B107" s="14" t="s">
        <v>243</v>
      </c>
      <c r="C107" s="86">
        <v>0.1142683987900463</v>
      </c>
      <c r="D107" s="55">
        <f t="shared" si="1"/>
        <v>0.0002484634208</v>
      </c>
    </row>
    <row r="108">
      <c r="A108" s="13" t="s">
        <v>244</v>
      </c>
      <c r="B108" s="14" t="s">
        <v>245</v>
      </c>
      <c r="C108" s="86">
        <v>0.17181244489419606</v>
      </c>
      <c r="D108" s="55">
        <f t="shared" si="1"/>
        <v>0.0003735862955</v>
      </c>
    </row>
    <row r="109">
      <c r="A109" s="13" t="s">
        <v>246</v>
      </c>
      <c r="B109" s="14" t="s">
        <v>247</v>
      </c>
      <c r="C109" s="86">
        <v>0.015884610129135984</v>
      </c>
      <c r="D109" s="55">
        <f t="shared" si="1"/>
        <v>0.00003453924805</v>
      </c>
    </row>
    <row r="110">
      <c r="A110" s="13" t="s">
        <v>248</v>
      </c>
      <c r="B110" s="14" t="s">
        <v>249</v>
      </c>
      <c r="C110" s="86">
        <v>1.9941815473282725</v>
      </c>
      <c r="D110" s="55">
        <f t="shared" si="1"/>
        <v>0.004336117196</v>
      </c>
    </row>
    <row r="111">
      <c r="A111" s="13" t="s">
        <v>250</v>
      </c>
      <c r="B111" s="14" t="s">
        <v>251</v>
      </c>
      <c r="C111" s="86">
        <v>0.015868177787414263</v>
      </c>
      <c r="D111" s="55">
        <f t="shared" si="1"/>
        <v>0.00003450351783</v>
      </c>
    </row>
    <row r="112">
      <c r="A112" s="13" t="s">
        <v>252</v>
      </c>
      <c r="B112" s="14" t="s">
        <v>253</v>
      </c>
      <c r="C112" s="86">
        <v>1.4302292925096767</v>
      </c>
      <c r="D112" s="55">
        <f t="shared" si="1"/>
        <v>0.003109868225</v>
      </c>
    </row>
    <row r="113">
      <c r="A113" s="13" t="s">
        <v>254</v>
      </c>
      <c r="B113" s="14" t="s">
        <v>255</v>
      </c>
      <c r="C113" s="86">
        <v>0.016219964514115892</v>
      </c>
      <c r="D113" s="55">
        <f t="shared" si="1"/>
        <v>0.00003526843739</v>
      </c>
    </row>
    <row r="114">
      <c r="A114" s="13" t="s">
        <v>256</v>
      </c>
      <c r="B114" s="14" t="s">
        <v>257</v>
      </c>
      <c r="C114" s="86">
        <v>0.5274632803087353</v>
      </c>
      <c r="D114" s="55">
        <f t="shared" si="1"/>
        <v>0.001146907915</v>
      </c>
    </row>
    <row r="115">
      <c r="A115" s="13" t="s">
        <v>258</v>
      </c>
      <c r="B115" s="14" t="s">
        <v>259</v>
      </c>
      <c r="C115" s="86">
        <v>0.39086676336533577</v>
      </c>
      <c r="D115" s="55">
        <f t="shared" si="1"/>
        <v>0.0008498945826</v>
      </c>
    </row>
    <row r="116">
      <c r="A116" s="13" t="s">
        <v>260</v>
      </c>
      <c r="B116" s="14" t="s">
        <v>261</v>
      </c>
      <c r="C116" s="86">
        <v>0.0</v>
      </c>
      <c r="D116" s="55">
        <f t="shared" si="1"/>
        <v>0</v>
      </c>
    </row>
    <row r="117">
      <c r="A117" s="22" t="s">
        <v>262</v>
      </c>
      <c r="B117" s="14" t="s">
        <v>263</v>
      </c>
      <c r="C117" s="86">
        <v>5.176054958439276</v>
      </c>
      <c r="D117" s="55">
        <f t="shared" si="1"/>
        <v>0.01125473302</v>
      </c>
      <c r="I117" s="19"/>
    </row>
    <row r="118">
      <c r="A118" s="13" t="s">
        <v>264</v>
      </c>
      <c r="B118" s="19" t="s">
        <v>265</v>
      </c>
      <c r="C118" s="86">
        <v>0.03333423078200974</v>
      </c>
      <c r="D118" s="55">
        <f t="shared" si="1"/>
        <v>0.00007248143054</v>
      </c>
      <c r="I118" s="19"/>
    </row>
    <row r="119">
      <c r="A119" s="13" t="s">
        <v>266</v>
      </c>
      <c r="B119" s="14" t="s">
        <v>267</v>
      </c>
      <c r="C119" s="86">
        <v>1.6647566224598702</v>
      </c>
      <c r="D119" s="55">
        <f t="shared" si="1"/>
        <v>0.003619820787</v>
      </c>
      <c r="I119" s="14"/>
    </row>
    <row r="120">
      <c r="A120" s="13" t="s">
        <v>268</v>
      </c>
      <c r="B120" s="14" t="s">
        <v>269</v>
      </c>
      <c r="C120" s="86">
        <v>0.07528405634541653</v>
      </c>
      <c r="D120" s="55">
        <f t="shared" si="1"/>
        <v>0.0001636964757</v>
      </c>
      <c r="I120" s="19"/>
    </row>
    <row r="121">
      <c r="A121" s="13" t="s">
        <v>270</v>
      </c>
      <c r="B121" s="19" t="s">
        <v>271</v>
      </c>
      <c r="C121" s="86">
        <v>0.41765701090093255</v>
      </c>
      <c r="D121" s="55">
        <f t="shared" si="1"/>
        <v>0.0009081468783</v>
      </c>
    </row>
    <row r="122">
      <c r="A122" s="13" t="s">
        <v>272</v>
      </c>
      <c r="B122" s="14" t="s">
        <v>273</v>
      </c>
      <c r="C122" s="86">
        <v>2.3704014535482383</v>
      </c>
      <c r="D122" s="55">
        <f t="shared" si="1"/>
        <v>0.005154163881</v>
      </c>
    </row>
    <row r="123">
      <c r="A123" s="13" t="s">
        <v>274</v>
      </c>
      <c r="B123" s="14" t="s">
        <v>275</v>
      </c>
      <c r="C123" s="86">
        <v>0.028194326842335294</v>
      </c>
      <c r="D123" s="55">
        <f t="shared" si="1"/>
        <v>0.00006130530373</v>
      </c>
    </row>
    <row r="124">
      <c r="A124" s="13" t="s">
        <v>276</v>
      </c>
      <c r="B124" s="14" t="s">
        <v>277</v>
      </c>
      <c r="C124" s="86">
        <v>0.0</v>
      </c>
      <c r="D124" s="55">
        <f t="shared" si="1"/>
        <v>0</v>
      </c>
    </row>
    <row r="125">
      <c r="A125" s="13" t="s">
        <v>278</v>
      </c>
      <c r="B125" s="14" t="s">
        <v>279</v>
      </c>
      <c r="C125" s="86">
        <v>0.22913018872007698</v>
      </c>
      <c r="D125" s="55">
        <f t="shared" si="1"/>
        <v>0.000498217102</v>
      </c>
    </row>
    <row r="126">
      <c r="A126" s="13" t="s">
        <v>280</v>
      </c>
      <c r="B126" s="19" t="s">
        <v>327</v>
      </c>
      <c r="C126" s="86">
        <v>6.182001391549399</v>
      </c>
      <c r="D126" s="55">
        <f t="shared" si="1"/>
        <v>0.01344204723</v>
      </c>
    </row>
    <row r="127">
      <c r="A127" s="13" t="s">
        <v>282</v>
      </c>
      <c r="B127" s="14" t="s">
        <v>283</v>
      </c>
      <c r="C127" s="86">
        <v>0.0</v>
      </c>
      <c r="D127" s="55">
        <f t="shared" si="1"/>
        <v>0</v>
      </c>
    </row>
    <row r="128">
      <c r="A128" s="13" t="s">
        <v>284</v>
      </c>
      <c r="B128" s="14" t="s">
        <v>285</v>
      </c>
      <c r="C128" s="86">
        <v>0.18905054387196168</v>
      </c>
      <c r="D128" s="55">
        <f t="shared" si="1"/>
        <v>0.0004110685485</v>
      </c>
    </row>
    <row r="129">
      <c r="A129" s="13" t="s">
        <v>286</v>
      </c>
      <c r="B129" s="14" t="s">
        <v>287</v>
      </c>
      <c r="C129" s="86">
        <v>0.3672606425614535</v>
      </c>
      <c r="D129" s="55">
        <f t="shared" si="1"/>
        <v>0.0007985658024</v>
      </c>
    </row>
    <row r="130">
      <c r="A130" s="13" t="s">
        <v>288</v>
      </c>
      <c r="B130" s="14" t="s">
        <v>289</v>
      </c>
      <c r="C130" s="86">
        <v>1.9211245963317332</v>
      </c>
      <c r="D130" s="55">
        <f t="shared" si="1"/>
        <v>0.004177263303</v>
      </c>
    </row>
    <row r="131">
      <c r="A131" s="13" t="s">
        <v>290</v>
      </c>
      <c r="B131" s="19" t="s">
        <v>291</v>
      </c>
      <c r="C131" s="86">
        <v>130.683</v>
      </c>
      <c r="D131" s="55">
        <f t="shared" si="1"/>
        <v>0.2841550732</v>
      </c>
    </row>
    <row r="132">
      <c r="A132" s="13" t="s">
        <v>292</v>
      </c>
      <c r="B132" s="14" t="s">
        <v>293</v>
      </c>
      <c r="C132" s="86">
        <v>0.24636941018067374</v>
      </c>
      <c r="D132" s="55">
        <f t="shared" si="1"/>
        <v>0.0005357017958</v>
      </c>
    </row>
    <row r="133">
      <c r="A133" s="13" t="s">
        <v>294</v>
      </c>
      <c r="B133" s="14" t="s">
        <v>295</v>
      </c>
      <c r="C133" s="86">
        <v>0.5203740672631475</v>
      </c>
      <c r="D133" s="55">
        <f t="shared" si="1"/>
        <v>0.001131493241</v>
      </c>
    </row>
    <row r="134">
      <c r="A134" s="13" t="s">
        <v>296</v>
      </c>
      <c r="B134" s="19" t="s">
        <v>297</v>
      </c>
      <c r="C134" s="86">
        <v>0.0</v>
      </c>
      <c r="D134" s="55">
        <f t="shared" si="1"/>
        <v>0</v>
      </c>
    </row>
    <row r="135">
      <c r="A135" s="13" t="s">
        <v>298</v>
      </c>
      <c r="B135" s="19" t="s">
        <v>299</v>
      </c>
      <c r="C135" s="86">
        <v>1.241252387106311</v>
      </c>
      <c r="D135" s="55">
        <f t="shared" si="1"/>
        <v>0.002698959795</v>
      </c>
    </row>
    <row r="136">
      <c r="A136" s="13" t="s">
        <v>300</v>
      </c>
      <c r="B136" s="14" t="s">
        <v>301</v>
      </c>
      <c r="C136" s="86">
        <v>0.0</v>
      </c>
      <c r="D136" s="55">
        <f t="shared" si="1"/>
        <v>0</v>
      </c>
    </row>
    <row r="137">
      <c r="A137" s="13" t="s">
        <v>302</v>
      </c>
      <c r="B137" s="14" t="s">
        <v>303</v>
      </c>
      <c r="C137" s="86">
        <v>0.19210577434031195</v>
      </c>
      <c r="D137" s="55">
        <f t="shared" si="1"/>
        <v>0.0004177117939</v>
      </c>
    </row>
    <row r="138">
      <c r="A138" s="13" t="s">
        <v>304</v>
      </c>
      <c r="B138" s="14" t="s">
        <v>305</v>
      </c>
      <c r="C138" s="86">
        <v>0.06326803369928465</v>
      </c>
      <c r="D138" s="55">
        <f t="shared" si="1"/>
        <v>0.0001375690239</v>
      </c>
    </row>
    <row r="139">
      <c r="A139" s="56"/>
      <c r="B139" s="14"/>
      <c r="C139" s="86"/>
    </row>
    <row r="140">
      <c r="A140" s="56"/>
      <c r="B140" s="166" t="s">
        <v>563</v>
      </c>
      <c r="C140" s="86"/>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c r="I213" s="19"/>
    </row>
    <row r="214">
      <c r="B214" s="14"/>
      <c r="I214" s="19"/>
    </row>
    <row r="215">
      <c r="B215" s="14"/>
      <c r="I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conditionalFormatting sqref="D1:D1000">
    <cfRule type="colorScale" priority="1">
      <colorScale>
        <cfvo type="min"/>
        <cfvo type="max"/>
        <color rgb="FFFFFFFF"/>
        <color rgb="FF57BB8A"/>
      </colorScale>
    </cfRule>
  </conditionalFormatting>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9" t="s">
        <v>30</v>
      </c>
      <c r="B1" s="10" t="s">
        <v>31</v>
      </c>
      <c r="C1" s="10"/>
      <c r="D1" s="10" t="s">
        <v>564</v>
      </c>
      <c r="E1" s="10" t="s">
        <v>565</v>
      </c>
      <c r="F1" s="10" t="s">
        <v>566</v>
      </c>
      <c r="G1" s="10"/>
      <c r="I1" s="3"/>
      <c r="J1" s="3"/>
      <c r="K1" s="3"/>
      <c r="L1" s="3"/>
      <c r="M1" s="3"/>
      <c r="N1" s="3"/>
      <c r="O1" s="3"/>
      <c r="P1" s="3"/>
      <c r="Q1" s="3"/>
      <c r="R1" s="3"/>
      <c r="S1" s="3"/>
      <c r="T1" s="3"/>
      <c r="U1" s="3"/>
      <c r="V1" s="3"/>
      <c r="W1" s="3"/>
    </row>
    <row r="2">
      <c r="A2" s="14" t="s">
        <v>33</v>
      </c>
      <c r="B2" s="15">
        <f>Population!C2</f>
        <v>38.928341</v>
      </c>
    </row>
    <row r="3">
      <c r="A3" s="14" t="s">
        <v>35</v>
      </c>
      <c r="B3" s="15">
        <f>Population!C3</f>
        <v>2.837743</v>
      </c>
    </row>
    <row r="4">
      <c r="A4" s="14" t="s">
        <v>37</v>
      </c>
      <c r="B4" s="15">
        <f>Population!C4</f>
        <v>43.851043</v>
      </c>
    </row>
    <row r="5">
      <c r="A5" s="14" t="s">
        <v>39</v>
      </c>
      <c r="B5" s="15">
        <f>Population!C5</f>
        <v>32.866268</v>
      </c>
    </row>
    <row r="6">
      <c r="A6" s="14" t="s">
        <v>41</v>
      </c>
      <c r="B6" s="15">
        <f>Population!C6</f>
        <v>45.376763</v>
      </c>
    </row>
    <row r="7">
      <c r="A7" s="14" t="s">
        <v>43</v>
      </c>
      <c r="B7" s="15">
        <f>Population!C7</f>
        <v>2.963234</v>
      </c>
    </row>
    <row r="8">
      <c r="A8" s="14" t="s">
        <v>45</v>
      </c>
      <c r="B8" s="15">
        <f>Population!C8</f>
        <v>25.687041</v>
      </c>
    </row>
    <row r="9">
      <c r="A9" s="14" t="s">
        <v>47</v>
      </c>
      <c r="B9" s="15">
        <f>Population!C9</f>
        <v>10.110116</v>
      </c>
    </row>
    <row r="10">
      <c r="A10" s="14" t="s">
        <v>49</v>
      </c>
      <c r="B10" s="15">
        <f>Population!C10</f>
        <v>1.701583</v>
      </c>
    </row>
    <row r="11">
      <c r="A11" s="14" t="s">
        <v>51</v>
      </c>
      <c r="B11" s="15">
        <f>Population!C11</f>
        <v>165</v>
      </c>
    </row>
    <row r="12">
      <c r="A12" s="14" t="s">
        <v>53</v>
      </c>
      <c r="B12" s="15">
        <f>Population!C12</f>
        <v>0.287371</v>
      </c>
    </row>
    <row r="13">
      <c r="A13" s="14" t="s">
        <v>55</v>
      </c>
      <c r="B13" s="15">
        <f>Population!C13</f>
        <v>9.398861</v>
      </c>
    </row>
    <row r="14">
      <c r="A14" s="14" t="s">
        <v>57</v>
      </c>
      <c r="B14" s="15">
        <f>Population!C14</f>
        <v>12.123198</v>
      </c>
    </row>
    <row r="15">
      <c r="A15" s="14" t="s">
        <v>59</v>
      </c>
      <c r="B15" s="15">
        <f>Population!C15</f>
        <v>0.771612</v>
      </c>
    </row>
    <row r="16">
      <c r="A16" s="19" t="s">
        <v>61</v>
      </c>
      <c r="B16" s="15">
        <f>Population!C16</f>
        <v>11.673029</v>
      </c>
    </row>
    <row r="17">
      <c r="A17" s="14" t="s">
        <v>63</v>
      </c>
      <c r="B17" s="15">
        <f>Population!C17</f>
        <v>3.280815</v>
      </c>
    </row>
    <row r="18">
      <c r="A18" s="14" t="s">
        <v>65</v>
      </c>
      <c r="B18" s="15">
        <f>Population!C18</f>
        <v>2.351625</v>
      </c>
    </row>
    <row r="19">
      <c r="A19" s="14" t="s">
        <v>67</v>
      </c>
      <c r="B19" s="15">
        <f>Population!C19</f>
        <v>213</v>
      </c>
    </row>
    <row r="20">
      <c r="A20" s="19" t="s">
        <v>69</v>
      </c>
      <c r="B20" s="15">
        <f>Population!C20</f>
        <v>0.437483</v>
      </c>
    </row>
    <row r="21">
      <c r="A21" s="14" t="s">
        <v>71</v>
      </c>
      <c r="B21" s="15">
        <f>Population!C21</f>
        <v>20.903278</v>
      </c>
    </row>
    <row r="22">
      <c r="A22" s="19" t="s">
        <v>73</v>
      </c>
      <c r="B22" s="15">
        <f>Population!C22</f>
        <v>54.409794</v>
      </c>
    </row>
    <row r="23">
      <c r="A23" s="14" t="s">
        <v>75</v>
      </c>
      <c r="B23" s="15">
        <f>Population!C23</f>
        <v>11.890781</v>
      </c>
    </row>
    <row r="24">
      <c r="A24" s="14" t="s">
        <v>77</v>
      </c>
      <c r="B24" s="15">
        <f>Population!C24</f>
        <v>0.555988</v>
      </c>
    </row>
    <row r="25">
      <c r="A25" s="14" t="s">
        <v>79</v>
      </c>
      <c r="B25" s="15">
        <f>Population!C25</f>
        <v>16.718971</v>
      </c>
    </row>
    <row r="26">
      <c r="A26" s="14" t="s">
        <v>81</v>
      </c>
      <c r="B26" s="15">
        <f>Population!C26</f>
        <v>26.545864</v>
      </c>
    </row>
    <row r="27">
      <c r="A27" s="14" t="s">
        <v>83</v>
      </c>
      <c r="B27" s="15">
        <f>Population!C27</f>
        <v>38.005238</v>
      </c>
    </row>
    <row r="28">
      <c r="A28" s="14" t="s">
        <v>85</v>
      </c>
      <c r="B28" s="15">
        <f>Population!C28</f>
        <v>4.829764</v>
      </c>
    </row>
    <row r="29">
      <c r="A29" s="14" t="s">
        <v>87</v>
      </c>
      <c r="B29" s="15">
        <f>Population!C29</f>
        <v>16.425859</v>
      </c>
    </row>
    <row r="30">
      <c r="A30" s="14" t="s">
        <v>89</v>
      </c>
      <c r="B30" s="15">
        <f>Population!C30</f>
        <v>19.116209</v>
      </c>
    </row>
    <row r="31">
      <c r="A31" s="14" t="s">
        <v>91</v>
      </c>
      <c r="B31" s="15">
        <f>Population!C31</f>
        <v>1400</v>
      </c>
    </row>
    <row r="32">
      <c r="A32" s="14" t="s">
        <v>93</v>
      </c>
      <c r="B32" s="15">
        <f>Population!C32</f>
        <v>50.882884</v>
      </c>
    </row>
    <row r="33">
      <c r="A33" s="14" t="s">
        <v>95</v>
      </c>
      <c r="B33" s="15">
        <f>Population!C33</f>
        <v>5.518092</v>
      </c>
    </row>
    <row r="34">
      <c r="A34" s="20" t="s">
        <v>97</v>
      </c>
      <c r="B34" s="15">
        <f>Population!C34</f>
        <v>89.561404</v>
      </c>
    </row>
    <row r="35">
      <c r="A35" s="14" t="s">
        <v>99</v>
      </c>
      <c r="B35" s="15">
        <f>Population!C35</f>
        <v>5.094114</v>
      </c>
    </row>
    <row r="36">
      <c r="A36" s="19" t="s">
        <v>101</v>
      </c>
      <c r="B36" s="15">
        <f>Population!C36</f>
        <v>26.378275</v>
      </c>
    </row>
    <row r="37">
      <c r="A37" s="14" t="s">
        <v>103</v>
      </c>
      <c r="B37" s="15">
        <f>Population!C37</f>
        <v>11.326616</v>
      </c>
    </row>
    <row r="38">
      <c r="A38" s="14" t="s">
        <v>105</v>
      </c>
      <c r="B38" s="15">
        <f>Population!C38</f>
        <v>0.988002</v>
      </c>
    </row>
    <row r="39">
      <c r="A39" s="14" t="s">
        <v>107</v>
      </c>
      <c r="B39" s="15">
        <f>Population!C39</f>
        <v>10.847904</v>
      </c>
    </row>
    <row r="40">
      <c r="A40" s="14" t="s">
        <v>109</v>
      </c>
      <c r="B40" s="15">
        <f>Population!C40</f>
        <v>17.64306</v>
      </c>
    </row>
    <row r="41">
      <c r="A41" s="14" t="s">
        <v>111</v>
      </c>
      <c r="B41" s="15">
        <f>Population!C41</f>
        <v>102</v>
      </c>
    </row>
    <row r="42">
      <c r="A42" s="14" t="s">
        <v>113</v>
      </c>
      <c r="B42" s="15">
        <f>Population!C42</f>
        <v>6.486201</v>
      </c>
    </row>
    <row r="43">
      <c r="A43" s="14" t="s">
        <v>115</v>
      </c>
      <c r="B43" s="15">
        <f>Population!C43</f>
        <v>3.6</v>
      </c>
    </row>
    <row r="44">
      <c r="A44" s="14" t="s">
        <v>117</v>
      </c>
      <c r="B44" s="15">
        <f>Population!C44</f>
        <v>1.160164</v>
      </c>
    </row>
    <row r="45">
      <c r="A45" s="14" t="s">
        <v>119</v>
      </c>
      <c r="B45" s="15">
        <f>Population!C45</f>
        <v>115</v>
      </c>
    </row>
    <row r="46">
      <c r="A46" s="19" t="s">
        <v>121</v>
      </c>
      <c r="B46" s="15">
        <f>Population!C46</f>
        <v>515.215293</v>
      </c>
    </row>
    <row r="47">
      <c r="A47" s="14" t="s">
        <v>123</v>
      </c>
      <c r="B47" s="15">
        <f>Population!C47</f>
        <v>0.896444</v>
      </c>
    </row>
    <row r="48">
      <c r="A48" s="14" t="s">
        <v>125</v>
      </c>
      <c r="B48" s="15">
        <f>Population!C48</f>
        <v>2.225728</v>
      </c>
    </row>
    <row r="49">
      <c r="A49" s="19" t="s">
        <v>127</v>
      </c>
      <c r="B49" s="15">
        <f>Population!C49</f>
        <v>2.416664</v>
      </c>
    </row>
    <row r="50">
      <c r="A50" s="14" t="s">
        <v>129</v>
      </c>
      <c r="B50" s="15">
        <f>Population!C50</f>
        <v>3.714</v>
      </c>
    </row>
    <row r="51">
      <c r="A51" s="14" t="s">
        <v>131</v>
      </c>
      <c r="B51" s="15">
        <f>Population!C51</f>
        <v>31.072945</v>
      </c>
    </row>
    <row r="52">
      <c r="A52" s="14" t="s">
        <v>133</v>
      </c>
      <c r="B52" s="15">
        <f>Population!C52</f>
        <v>16.858333</v>
      </c>
    </row>
    <row r="53">
      <c r="A53" s="14" t="s">
        <v>135</v>
      </c>
      <c r="B53" s="15">
        <f>Population!C53</f>
        <v>13.132792</v>
      </c>
    </row>
    <row r="54">
      <c r="A54" s="14" t="s">
        <v>137</v>
      </c>
      <c r="B54" s="15">
        <f>Population!C54</f>
        <v>1.967998</v>
      </c>
    </row>
    <row r="55">
      <c r="A55" s="14" t="s">
        <v>139</v>
      </c>
      <c r="B55" s="15">
        <f>Population!C55</f>
        <v>0.786559</v>
      </c>
    </row>
    <row r="56">
      <c r="A56" s="14" t="s">
        <v>141</v>
      </c>
      <c r="B56" s="15">
        <f>Population!C56</f>
        <v>11.402533</v>
      </c>
    </row>
    <row r="57">
      <c r="A57" s="14" t="s">
        <v>143</v>
      </c>
      <c r="B57" s="15">
        <f>Population!C57</f>
        <v>9.904608</v>
      </c>
    </row>
    <row r="58">
      <c r="A58" s="14" t="s">
        <v>145</v>
      </c>
      <c r="B58" s="15">
        <f>Population!C58</f>
        <v>1380</v>
      </c>
    </row>
    <row r="59">
      <c r="A59" s="14" t="s">
        <v>147</v>
      </c>
      <c r="B59" s="15">
        <f>Population!C59</f>
        <v>274</v>
      </c>
    </row>
    <row r="60">
      <c r="A60" s="19" t="s">
        <v>149</v>
      </c>
      <c r="B60" s="15">
        <f>Population!C60</f>
        <v>83.992953</v>
      </c>
    </row>
    <row r="61">
      <c r="A61" s="14" t="s">
        <v>151</v>
      </c>
      <c r="B61" s="15">
        <f>Population!C61</f>
        <v>40.222503</v>
      </c>
    </row>
    <row r="62">
      <c r="A62" s="14" t="s">
        <v>153</v>
      </c>
      <c r="B62" s="15">
        <f>Population!C62</f>
        <v>9.2169</v>
      </c>
    </row>
    <row r="63">
      <c r="A63" s="14" t="s">
        <v>155</v>
      </c>
      <c r="B63" s="15">
        <f>Population!C63</f>
        <v>2.961161</v>
      </c>
    </row>
    <row r="64">
      <c r="A64" s="14" t="s">
        <v>157</v>
      </c>
      <c r="B64" s="15">
        <f>Population!C64</f>
        <v>126</v>
      </c>
    </row>
    <row r="65">
      <c r="A65" s="14" t="s">
        <v>159</v>
      </c>
      <c r="B65" s="15">
        <f>Population!C65</f>
        <v>10.20314</v>
      </c>
    </row>
    <row r="66">
      <c r="A66" s="14" t="s">
        <v>161</v>
      </c>
      <c r="B66" s="15">
        <f>Population!C66</f>
        <v>18.75444</v>
      </c>
    </row>
    <row r="67">
      <c r="A67" s="14" t="s">
        <v>163</v>
      </c>
      <c r="B67" s="15">
        <f>Population!C67</f>
        <v>53.7713</v>
      </c>
    </row>
    <row r="68">
      <c r="A68" s="19" t="s">
        <v>165</v>
      </c>
      <c r="B68" s="15">
        <f>Population!C68</f>
        <v>25.778815</v>
      </c>
    </row>
    <row r="69">
      <c r="A69" s="19" t="s">
        <v>167</v>
      </c>
      <c r="B69" s="15">
        <f>Population!C69</f>
        <v>51.780579</v>
      </c>
    </row>
    <row r="70">
      <c r="A70" s="14" t="s">
        <v>169</v>
      </c>
      <c r="B70" s="15">
        <f>Population!C70</f>
        <v>4.270563</v>
      </c>
    </row>
    <row r="71">
      <c r="A71" s="14" t="s">
        <v>171</v>
      </c>
      <c r="B71" s="15">
        <f>Population!C71</f>
        <v>6.5916</v>
      </c>
    </row>
    <row r="72">
      <c r="A72" s="19" t="s">
        <v>173</v>
      </c>
      <c r="B72" s="15">
        <f>Population!C72</f>
        <v>7.275556</v>
      </c>
    </row>
    <row r="73">
      <c r="A73" s="14" t="s">
        <v>175</v>
      </c>
      <c r="B73" s="15">
        <f>Population!C73</f>
        <v>6.825442</v>
      </c>
    </row>
    <row r="74">
      <c r="A74" s="14" t="s">
        <v>177</v>
      </c>
      <c r="B74" s="15">
        <f>Population!C74</f>
        <v>2.142252</v>
      </c>
    </row>
    <row r="75">
      <c r="A75" s="14" t="s">
        <v>179</v>
      </c>
      <c r="B75" s="15">
        <f>Population!C75</f>
        <v>5.057677</v>
      </c>
    </row>
    <row r="76">
      <c r="A76" s="14" t="s">
        <v>181</v>
      </c>
      <c r="B76" s="15">
        <f>Population!C76</f>
        <v>6.871287</v>
      </c>
    </row>
    <row r="77">
      <c r="A77" s="14" t="s">
        <v>183</v>
      </c>
      <c r="B77" s="15">
        <f>Population!C77</f>
        <v>27.691019</v>
      </c>
    </row>
    <row r="78">
      <c r="A78" s="14" t="s">
        <v>185</v>
      </c>
      <c r="B78" s="15">
        <f>Population!C78</f>
        <v>19.129955</v>
      </c>
    </row>
    <row r="79">
      <c r="A79" s="14" t="s">
        <v>187</v>
      </c>
      <c r="B79" s="15">
        <f>Population!C79</f>
        <v>32.365998</v>
      </c>
    </row>
    <row r="80">
      <c r="A80" s="14" t="s">
        <v>189</v>
      </c>
      <c r="B80" s="15">
        <f>Population!C80</f>
        <v>20.250834</v>
      </c>
    </row>
    <row r="81">
      <c r="A81" s="14" t="s">
        <v>191</v>
      </c>
      <c r="B81" s="15">
        <f>Population!C81</f>
        <v>4.64966</v>
      </c>
    </row>
    <row r="82">
      <c r="A82" s="14" t="s">
        <v>193</v>
      </c>
      <c r="B82" s="15">
        <f>Population!C82</f>
        <v>1.26574</v>
      </c>
    </row>
    <row r="83">
      <c r="A83" s="14" t="s">
        <v>195</v>
      </c>
      <c r="B83" s="15">
        <f>Population!C83</f>
        <v>129</v>
      </c>
    </row>
    <row r="84">
      <c r="A84" s="19" t="s">
        <v>197</v>
      </c>
      <c r="B84" s="15">
        <f>Population!C84</f>
        <v>2.61782</v>
      </c>
    </row>
    <row r="85">
      <c r="A85" s="14" t="s">
        <v>199</v>
      </c>
      <c r="B85" s="15">
        <f>Population!C85</f>
        <v>3.278292</v>
      </c>
    </row>
    <row r="86">
      <c r="A86" s="14" t="s">
        <v>201</v>
      </c>
      <c r="B86" s="15">
        <f>Population!C86</f>
        <v>36.910558</v>
      </c>
    </row>
    <row r="87">
      <c r="A87" s="14" t="s">
        <v>203</v>
      </c>
      <c r="B87" s="15">
        <f>Population!C87</f>
        <v>31.255435</v>
      </c>
    </row>
    <row r="88">
      <c r="A88" s="14" t="s">
        <v>205</v>
      </c>
      <c r="B88" s="15">
        <f>Population!C88</f>
        <v>2.540916</v>
      </c>
    </row>
    <row r="89">
      <c r="A89" s="14" t="s">
        <v>207</v>
      </c>
      <c r="B89" s="15">
        <f>Population!C89</f>
        <v>29.136808</v>
      </c>
    </row>
    <row r="90">
      <c r="A90" s="14" t="s">
        <v>209</v>
      </c>
      <c r="B90" s="15">
        <f>Population!C90</f>
        <v>5.0843</v>
      </c>
    </row>
    <row r="91">
      <c r="A91" s="14" t="s">
        <v>211</v>
      </c>
      <c r="B91" s="15">
        <f>Population!C91</f>
        <v>6.624554</v>
      </c>
    </row>
    <row r="92">
      <c r="A92" s="14" t="s">
        <v>213</v>
      </c>
      <c r="B92" s="15">
        <f>Population!C92</f>
        <v>24.206636</v>
      </c>
    </row>
    <row r="93">
      <c r="A93" s="14" t="s">
        <v>215</v>
      </c>
      <c r="B93" s="15">
        <f>Population!C93</f>
        <v>206</v>
      </c>
    </row>
    <row r="94">
      <c r="A94" s="14" t="s">
        <v>217</v>
      </c>
      <c r="B94" s="15">
        <f>Population!C94</f>
        <v>2.08338</v>
      </c>
    </row>
    <row r="95">
      <c r="A95" s="14" t="s">
        <v>219</v>
      </c>
      <c r="B95" s="15">
        <f>Population!C95</f>
        <v>5.379475</v>
      </c>
    </row>
    <row r="96">
      <c r="A96" s="14" t="s">
        <v>221</v>
      </c>
      <c r="B96" s="15">
        <f>Population!C96</f>
        <v>5.106622</v>
      </c>
    </row>
    <row r="97">
      <c r="A97" s="14" t="s">
        <v>223</v>
      </c>
      <c r="B97" s="15">
        <f>Population!C97</f>
        <v>221</v>
      </c>
    </row>
    <row r="98">
      <c r="A98" s="14" t="s">
        <v>225</v>
      </c>
      <c r="B98" s="15">
        <f>Population!C98</f>
        <v>4.314768</v>
      </c>
    </row>
    <row r="99">
      <c r="A99" s="14" t="s">
        <v>227</v>
      </c>
      <c r="B99" s="15">
        <f>Population!C99</f>
        <v>8.947027</v>
      </c>
    </row>
    <row r="100">
      <c r="A100" s="14" t="s">
        <v>229</v>
      </c>
      <c r="B100" s="15">
        <f>Population!C100</f>
        <v>7.13253</v>
      </c>
    </row>
    <row r="101">
      <c r="A101" s="14" t="s">
        <v>231</v>
      </c>
      <c r="B101" s="15">
        <f>Population!C101</f>
        <v>32.971846</v>
      </c>
    </row>
    <row r="102">
      <c r="A102" s="14" t="s">
        <v>233</v>
      </c>
      <c r="B102" s="15">
        <f>Population!C102</f>
        <v>110</v>
      </c>
    </row>
    <row r="103">
      <c r="A103" s="14" t="s">
        <v>235</v>
      </c>
      <c r="B103" s="15">
        <f>Population!C103</f>
        <v>2.88106</v>
      </c>
    </row>
    <row r="104">
      <c r="A104" s="19" t="s">
        <v>237</v>
      </c>
      <c r="B104" s="15">
        <f>Population!C104</f>
        <v>144</v>
      </c>
    </row>
    <row r="105">
      <c r="A105" s="14" t="s">
        <v>239</v>
      </c>
      <c r="B105" s="15">
        <f>Population!C105</f>
        <v>12.952209</v>
      </c>
    </row>
    <row r="106">
      <c r="A106" s="14" t="s">
        <v>241</v>
      </c>
      <c r="B106" s="15">
        <f>Population!C106</f>
        <v>34.813867</v>
      </c>
    </row>
    <row r="107">
      <c r="A107" s="14" t="s">
        <v>243</v>
      </c>
      <c r="B107" s="15">
        <f>Population!C107</f>
        <v>16.74393</v>
      </c>
    </row>
    <row r="108">
      <c r="A108" s="14" t="s">
        <v>245</v>
      </c>
      <c r="B108" s="15">
        <f>Population!C108</f>
        <v>6.908224</v>
      </c>
    </row>
    <row r="109">
      <c r="A109" s="14" t="s">
        <v>247</v>
      </c>
      <c r="B109" s="15">
        <f>Population!C109</f>
        <v>7.976985</v>
      </c>
    </row>
    <row r="110">
      <c r="A110" s="14" t="s">
        <v>249</v>
      </c>
      <c r="B110" s="15">
        <f>Population!C110</f>
        <v>5.685807</v>
      </c>
    </row>
    <row r="111">
      <c r="A111" s="14" t="s">
        <v>251</v>
      </c>
      <c r="B111" s="15">
        <f>Population!C111</f>
        <v>15.893219</v>
      </c>
    </row>
    <row r="112">
      <c r="A112" s="14" t="s">
        <v>253</v>
      </c>
      <c r="B112" s="15">
        <f>Population!C112</f>
        <v>59.30869</v>
      </c>
    </row>
    <row r="113">
      <c r="A113" s="14" t="s">
        <v>255</v>
      </c>
      <c r="B113" s="15">
        <f>Population!C113</f>
        <v>11.193729</v>
      </c>
    </row>
    <row r="114">
      <c r="A114" s="14" t="s">
        <v>257</v>
      </c>
      <c r="B114" s="15">
        <f>Population!C114</f>
        <v>21.919</v>
      </c>
    </row>
    <row r="115">
      <c r="A115" s="14" t="s">
        <v>259</v>
      </c>
      <c r="B115" s="15">
        <f>Population!C115</f>
        <v>43.849269</v>
      </c>
    </row>
    <row r="116">
      <c r="A116" s="14" t="s">
        <v>261</v>
      </c>
      <c r="B116" s="15">
        <f>Population!C116</f>
        <v>0.586634</v>
      </c>
    </row>
    <row r="117">
      <c r="A117" s="14" t="s">
        <v>263</v>
      </c>
      <c r="B117" s="15">
        <f>Population!C117</f>
        <v>8.636896</v>
      </c>
    </row>
    <row r="118">
      <c r="A118" s="19" t="s">
        <v>265</v>
      </c>
      <c r="B118" s="15">
        <f>Population!C118</f>
        <v>17.500657</v>
      </c>
    </row>
    <row r="119">
      <c r="A119" s="14" t="s">
        <v>267</v>
      </c>
      <c r="B119" s="15">
        <f>Population!C119</f>
        <v>23.816</v>
      </c>
    </row>
    <row r="120">
      <c r="A120" s="14" t="s">
        <v>269</v>
      </c>
      <c r="B120" s="15">
        <f>Population!C120</f>
        <v>9.537642</v>
      </c>
    </row>
    <row r="121">
      <c r="A121" s="19" t="s">
        <v>271</v>
      </c>
      <c r="B121" s="15">
        <f>Population!C121</f>
        <v>59.734213</v>
      </c>
    </row>
    <row r="122">
      <c r="A122" s="14" t="s">
        <v>273</v>
      </c>
      <c r="B122" s="15">
        <f>Population!C122</f>
        <v>69.799978</v>
      </c>
    </row>
    <row r="123">
      <c r="A123" s="14" t="s">
        <v>275</v>
      </c>
      <c r="B123" s="15">
        <f>Population!C123</f>
        <v>8.278737</v>
      </c>
    </row>
    <row r="124">
      <c r="A124" s="14" t="s">
        <v>277</v>
      </c>
      <c r="B124" s="15">
        <f>Population!C124</f>
        <v>1.399491</v>
      </c>
    </row>
    <row r="125">
      <c r="A125" s="14" t="s">
        <v>279</v>
      </c>
      <c r="B125" s="15">
        <f>Population!C125</f>
        <v>11.818618</v>
      </c>
    </row>
    <row r="126">
      <c r="A126" s="19" t="s">
        <v>327</v>
      </c>
      <c r="B126" s="15">
        <f>Population!C126</f>
        <v>84.339067</v>
      </c>
    </row>
    <row r="127">
      <c r="A127" s="14" t="s">
        <v>283</v>
      </c>
      <c r="B127" s="15">
        <f>Population!C127</f>
        <v>6.031187</v>
      </c>
    </row>
    <row r="128">
      <c r="A128" s="14" t="s">
        <v>285</v>
      </c>
      <c r="B128" s="15">
        <f>Population!C128</f>
        <v>45.741</v>
      </c>
    </row>
    <row r="129">
      <c r="A129" s="14" t="s">
        <v>287</v>
      </c>
      <c r="B129" s="15">
        <f>Population!C129</f>
        <v>44.134693</v>
      </c>
    </row>
    <row r="130">
      <c r="A130" s="14" t="s">
        <v>289</v>
      </c>
      <c r="B130" s="15">
        <f>Population!C130</f>
        <v>9.8904</v>
      </c>
    </row>
    <row r="131">
      <c r="A131" s="19" t="s">
        <v>291</v>
      </c>
      <c r="B131" s="15">
        <f>Population!C131</f>
        <v>329</v>
      </c>
    </row>
    <row r="132">
      <c r="A132" s="14" t="s">
        <v>293</v>
      </c>
      <c r="B132" s="15">
        <f>Population!C132</f>
        <v>3.473727</v>
      </c>
    </row>
    <row r="133">
      <c r="A133" s="14" t="s">
        <v>295</v>
      </c>
      <c r="B133" s="15">
        <f>Population!C133</f>
        <v>34.23205</v>
      </c>
    </row>
    <row r="134">
      <c r="A134" s="19" t="s">
        <v>297</v>
      </c>
      <c r="B134" s="15">
        <f>Population!C134</f>
        <v>28.435943</v>
      </c>
    </row>
    <row r="135">
      <c r="A135" s="19" t="s">
        <v>299</v>
      </c>
      <c r="B135" s="15">
        <f>Population!C135</f>
        <v>97.338583</v>
      </c>
    </row>
    <row r="136">
      <c r="A136" s="14" t="s">
        <v>301</v>
      </c>
      <c r="B136" s="15">
        <f>Population!C136</f>
        <v>29.825968</v>
      </c>
    </row>
    <row r="137">
      <c r="A137" s="14" t="s">
        <v>303</v>
      </c>
      <c r="B137" s="15">
        <f>Population!C137</f>
        <v>18.383956</v>
      </c>
    </row>
    <row r="138">
      <c r="A138" s="14" t="s">
        <v>305</v>
      </c>
      <c r="B138" s="15">
        <f>Population!C138</f>
        <v>14.862927</v>
      </c>
    </row>
    <row r="139">
      <c r="A139" s="14"/>
      <c r="B139" s="15"/>
    </row>
    <row r="140">
      <c r="A140" s="14"/>
      <c r="B140" s="15">
        <f>sum(B2:B138)</f>
        <v>7723.713182</v>
      </c>
    </row>
    <row r="141">
      <c r="A141" s="14"/>
      <c r="B141" s="15"/>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sheetData>
  <drawing r:id="rId1"/>
</worksheet>
</file>