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36EB5D8A-38F4-444F-8267-ED5C37DF5296}" xr6:coauthVersionLast="45" xr6:coauthVersionMax="45" xr10:uidLastSave="{00000000-0000-0000-0000-000000000000}"/>
  <bookViews>
    <workbookView xWindow="-108" yWindow="-108" windowWidth="23256" windowHeight="12720" activeTab="4" xr2:uid="{4DF5F10D-51F5-4A4E-ADD4-C0A28D9AD046}"/>
  </bookViews>
  <sheets>
    <sheet name="Tabelle1" sheetId="1" r:id="rId1"/>
    <sheet name="(a)" sheetId="2" r:id="rId2"/>
    <sheet name="(b)" sheetId="3" r:id="rId3"/>
    <sheet name="(c)" sheetId="5" r:id="rId4"/>
    <sheet name="(d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5" l="1"/>
  <c r="E10" i="5"/>
  <c r="E11" i="5"/>
  <c r="E12" i="5"/>
  <c r="E13" i="5"/>
  <c r="E14" i="5"/>
  <c r="E15" i="5"/>
  <c r="E8" i="5"/>
  <c r="D15" i="5"/>
  <c r="D14" i="5"/>
  <c r="D13" i="5"/>
  <c r="D12" i="5"/>
  <c r="D11" i="5"/>
  <c r="D10" i="5"/>
  <c r="D9" i="5"/>
  <c r="D8" i="5"/>
  <c r="G14" i="4"/>
  <c r="C14" i="4"/>
  <c r="G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D15" i="3"/>
  <c r="D13" i="3"/>
  <c r="D9" i="3"/>
  <c r="D11" i="3"/>
  <c r="D8" i="3"/>
  <c r="D10" i="3"/>
  <c r="D12" i="3"/>
  <c r="D14" i="3"/>
  <c r="H70" i="2"/>
  <c r="D70" i="2"/>
  <c r="H69" i="2"/>
  <c r="D69" i="2"/>
  <c r="H68" i="2"/>
  <c r="D68" i="2"/>
  <c r="H64" i="2"/>
  <c r="D64" i="2"/>
  <c r="H63" i="2"/>
  <c r="D63" i="2"/>
  <c r="H62" i="2"/>
  <c r="D62" i="2"/>
  <c r="H61" i="2"/>
  <c r="D61" i="2"/>
  <c r="H60" i="2"/>
  <c r="D60" i="2"/>
  <c r="H59" i="2"/>
  <c r="D59" i="2"/>
  <c r="H55" i="2"/>
  <c r="D55" i="2"/>
  <c r="H54" i="2"/>
  <c r="D54" i="2"/>
  <c r="H53" i="2"/>
  <c r="D53" i="2"/>
  <c r="H52" i="2"/>
  <c r="D52" i="2"/>
  <c r="H51" i="2"/>
  <c r="D51" i="2"/>
  <c r="H50" i="2"/>
  <c r="D50" i="2"/>
  <c r="H46" i="2"/>
  <c r="D46" i="2"/>
  <c r="H45" i="2"/>
  <c r="D45" i="2"/>
  <c r="H44" i="2"/>
  <c r="D44" i="2"/>
  <c r="H43" i="2"/>
  <c r="D43" i="2"/>
  <c r="H42" i="2"/>
  <c r="D42" i="2"/>
  <c r="H41" i="2"/>
  <c r="D41" i="2"/>
  <c r="H37" i="2"/>
  <c r="D37" i="2"/>
  <c r="H36" i="2"/>
  <c r="D36" i="2"/>
  <c r="H35" i="2"/>
  <c r="D35" i="2"/>
  <c r="H34" i="2"/>
  <c r="D34" i="2"/>
  <c r="H33" i="2"/>
  <c r="D33" i="2"/>
  <c r="H32" i="2"/>
  <c r="D32" i="2"/>
  <c r="H28" i="2"/>
  <c r="D28" i="2"/>
  <c r="H27" i="2"/>
  <c r="D27" i="2"/>
  <c r="H26" i="2"/>
  <c r="D26" i="2"/>
  <c r="H25" i="2"/>
  <c r="D25" i="2"/>
  <c r="H24" i="2"/>
  <c r="D24" i="2"/>
  <c r="H23" i="2"/>
  <c r="D23" i="2"/>
  <c r="H19" i="2"/>
  <c r="D19" i="2"/>
  <c r="H18" i="2"/>
  <c r="D18" i="2"/>
  <c r="H17" i="2"/>
  <c r="D17" i="2"/>
  <c r="H16" i="2"/>
  <c r="D16" i="2"/>
  <c r="H15" i="2"/>
  <c r="D15" i="2"/>
  <c r="H14" i="2"/>
  <c r="D14" i="2"/>
  <c r="H10" i="2"/>
  <c r="D10" i="2"/>
  <c r="H9" i="2"/>
  <c r="D9" i="2"/>
  <c r="H8" i="2"/>
  <c r="D8" i="2"/>
  <c r="H7" i="2"/>
  <c r="D7" i="2"/>
  <c r="H6" i="2"/>
  <c r="D6" i="2"/>
  <c r="H5" i="2"/>
  <c r="D5" i="2"/>
  <c r="P2" i="1" l="1"/>
  <c r="O2" i="1"/>
  <c r="P9" i="1"/>
  <c r="O9" i="1"/>
  <c r="O3" i="1"/>
  <c r="O4" i="1"/>
  <c r="O5" i="1"/>
  <c r="O6" i="1"/>
  <c r="O7" i="1"/>
  <c r="O8" i="1"/>
  <c r="Q9" i="1"/>
  <c r="P3" i="1"/>
  <c r="Q7" i="1"/>
  <c r="P7" i="1"/>
  <c r="Q2" i="1"/>
  <c r="P4" i="1"/>
  <c r="P5" i="1"/>
  <c r="P6" i="1"/>
  <c r="P8" i="1"/>
</calcChain>
</file>

<file path=xl/sharedStrings.xml><?xml version="1.0" encoding="utf-8"?>
<sst xmlns="http://schemas.openxmlformats.org/spreadsheetml/2006/main" count="119" uniqueCount="36">
  <si>
    <t>Nr.</t>
  </si>
  <si>
    <t>R</t>
  </si>
  <si>
    <t>U1</t>
  </si>
  <si>
    <t>U2</t>
  </si>
  <si>
    <t>Avg. U1</t>
  </si>
  <si>
    <t>Avg. U2</t>
  </si>
  <si>
    <t>Avg U2*</t>
  </si>
  <si>
    <t>R=100</t>
  </si>
  <si>
    <t>R=10</t>
  </si>
  <si>
    <t>R=3</t>
  </si>
  <si>
    <t>R=1</t>
  </si>
  <si>
    <t>R=0.3</t>
  </si>
  <si>
    <t>R=0.1</t>
  </si>
  <si>
    <t>R= 0.03</t>
  </si>
  <si>
    <t>R=0.001</t>
  </si>
  <si>
    <t>R=0.03</t>
  </si>
  <si>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</si>
  <si>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k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</si>
  <si>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o</t>
    </r>
  </si>
  <si>
    <t>Calculation of (b)</t>
  </si>
  <si>
    <t>Standard Deviation (a)</t>
  </si>
  <si>
    <r>
      <t>U</t>
    </r>
    <r>
      <rPr>
        <b/>
        <vertAlign val="subscript"/>
        <sz val="12"/>
        <color theme="1"/>
        <rFont val="Calibri"/>
        <family val="2"/>
        <scheme val="minor"/>
      </rPr>
      <t>1</t>
    </r>
  </si>
  <si>
    <r>
      <t>Avg. U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</si>
  <si>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 xml:space="preserve">Formel benutzt: 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= (U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-U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)*(R/U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</si>
  <si>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Bei R=10Ω sind die Leistungen gleich. Deswegen wäre es bevorzugend das als R zu nehmen.</t>
  </si>
  <si>
    <t>Linerare Beziehung:</t>
  </si>
  <si>
    <r>
      <t>Avg. U</t>
    </r>
    <r>
      <rPr>
        <b/>
        <vertAlign val="subscript"/>
        <sz val="12"/>
        <color theme="1"/>
        <rFont val="Calibri"/>
        <family val="2"/>
        <scheme val="minor"/>
      </rPr>
      <t>1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</si>
  <si>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/U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-1</t>
    </r>
  </si>
  <si>
    <r>
      <t>Maximale Fehler ΔRi= [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(ΔU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 ΔU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)+ δU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]+δR</t>
    </r>
  </si>
  <si>
    <t>Wahrscheinlicher Fehler bei P in beiden Fällen ist ΔP= Δ(δU+δU)+ΔR</t>
  </si>
  <si>
    <t>Calculations for (d)</t>
  </si>
  <si>
    <t>Formel benutzt:</t>
  </si>
  <si>
    <t>Um ΔP zu berechnen brauchen wir ΔU und das ist hier unbestimmt wegen unseren besonderen Gerät.</t>
  </si>
  <si>
    <t>Ū</t>
  </si>
  <si>
    <t>σU1</t>
  </si>
  <si>
    <t>σU2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</si>
</sst>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1" fillId="6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2" fontId="1" fillId="4" borderId="1" xfId="0" applyNumberFormat="1" applyFont="1" applyFill="1" applyBorder="1"/>
    <xf numFmtId="2" fontId="0" fillId="5" borderId="1" xfId="0" applyNumberFormat="1" applyFill="1" applyBorder="1"/>
    <xf numFmtId="0" fontId="0" fillId="4" borderId="1" xfId="0" applyFill="1" applyBorder="1"/>
    <xf numFmtId="0" fontId="0" fillId="0" borderId="0" xfId="0" applyBorder="1"/>
    <xf numFmtId="2" fontId="0" fillId="0" borderId="0" xfId="0" applyNumberFormat="1" applyBorder="1"/>
    <xf numFmtId="0" fontId="1" fillId="4" borderId="2" xfId="0" applyFont="1" applyFill="1" applyBorder="1"/>
    <xf numFmtId="0" fontId="0" fillId="2" borderId="2" xfId="0" applyFill="1" applyBorder="1"/>
    <xf numFmtId="0" fontId="0" fillId="5" borderId="2" xfId="0" applyFill="1" applyBorder="1"/>
    <xf numFmtId="0" fontId="0" fillId="3" borderId="2" xfId="0" applyFill="1" applyBorder="1"/>
    <xf numFmtId="0" fontId="2" fillId="4" borderId="1" xfId="0" applyFont="1" applyFill="1" applyBorder="1"/>
    <xf numFmtId="0" fontId="1" fillId="7" borderId="1" xfId="0" applyFont="1" applyFill="1" applyBorder="1"/>
    <xf numFmtId="2" fontId="0" fillId="7" borderId="1" xfId="0" applyNumberFormat="1" applyFill="1" applyBorder="1"/>
    <xf numFmtId="0" fontId="1" fillId="4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3" borderId="16" xfId="0" applyFill="1" applyBorder="1"/>
    <xf numFmtId="0" fontId="0" fillId="0" borderId="17" xfId="0" applyBorder="1"/>
    <xf numFmtId="0" fontId="0" fillId="0" borderId="18" xfId="0" applyBorder="1"/>
    <xf numFmtId="0" fontId="0" fillId="2" borderId="16" xfId="0" applyFill="1" applyBorder="1"/>
    <xf numFmtId="0" fontId="1" fillId="0" borderId="14" xfId="0" applyFont="1" applyBorder="1"/>
    <xf numFmtId="0" fontId="0" fillId="5" borderId="16" xfId="0" applyFill="1" applyBorder="1"/>
    <xf numFmtId="0" fontId="1" fillId="4" borderId="19" xfId="0" applyFont="1" applyFill="1" applyBorder="1"/>
    <xf numFmtId="0" fontId="0" fillId="5" borderId="7" xfId="0" applyFill="1" applyBorder="1"/>
    <xf numFmtId="0" fontId="0" fillId="2" borderId="7" xfId="0" applyFill="1" applyBorder="1"/>
    <xf numFmtId="0" fontId="1" fillId="6" borderId="3" xfId="0" applyFont="1" applyFill="1" applyBorder="1"/>
    <xf numFmtId="0" fontId="0" fillId="6" borderId="20" xfId="0" applyFill="1" applyBorder="1"/>
    <xf numFmtId="0" fontId="0" fillId="6" borderId="21" xfId="0" applyFill="1" applyBorder="1"/>
    <xf numFmtId="0" fontId="0" fillId="4" borderId="7" xfId="0" applyFill="1" applyBorder="1"/>
    <xf numFmtId="0" fontId="1" fillId="6" borderId="22" xfId="0" applyFont="1" applyFill="1" applyBorder="1"/>
    <xf numFmtId="0" fontId="1" fillId="5" borderId="19" xfId="0" applyFont="1" applyFill="1" applyBorder="1"/>
    <xf numFmtId="0" fontId="0" fillId="6" borderId="4" xfId="0" applyFill="1" applyBorder="1"/>
    <xf numFmtId="0" fontId="0" fillId="6" borderId="6" xfId="0" applyFill="1" applyBorder="1"/>
    <xf numFmtId="0" fontId="1" fillId="0" borderId="0" xfId="0" applyFont="1" applyBorder="1"/>
    <xf numFmtId="0" fontId="0" fillId="9" borderId="1" xfId="0" applyFill="1" applyBorder="1"/>
    <xf numFmtId="0" fontId="4" fillId="9" borderId="19" xfId="0" applyFont="1" applyFill="1" applyBorder="1"/>
    <xf numFmtId="0" fontId="5" fillId="3" borderId="24" xfId="0" applyFont="1" applyFill="1" applyBorder="1"/>
    <xf numFmtId="2" fontId="0" fillId="3" borderId="5" xfId="0" applyNumberFormat="1" applyFill="1" applyBorder="1"/>
    <xf numFmtId="0" fontId="0" fillId="9" borderId="7" xfId="0" applyFill="1" applyBorder="1"/>
    <xf numFmtId="2" fontId="0" fillId="3" borderId="8" xfId="0" applyNumberFormat="1" applyFill="1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2" fontId="0" fillId="0" borderId="17" xfId="0" applyNumberFormat="1" applyBorder="1"/>
    <xf numFmtId="0" fontId="0" fillId="10" borderId="11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0" fillId="6" borderId="9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5" fillId="3" borderId="27" xfId="0" applyFont="1" applyFill="1" applyBorder="1"/>
    <xf numFmtId="2" fontId="0" fillId="3" borderId="28" xfId="0" applyNumberFormat="1" applyFill="1" applyBorder="1"/>
    <xf numFmtId="2" fontId="0" fillId="3" borderId="29" xfId="0" applyNumberFormat="1" applyFill="1" applyBorder="1"/>
    <xf numFmtId="0" fontId="0" fillId="11" borderId="0" xfId="0" applyFill="1" applyBorder="1"/>
    <xf numFmtId="2" fontId="0" fillId="11" borderId="0" xfId="0" applyNumberFormat="1" applyFill="1" applyBorder="1"/>
    <xf numFmtId="0" fontId="1" fillId="7" borderId="24" xfId="0" applyFont="1" applyFill="1" applyBorder="1"/>
    <xf numFmtId="2" fontId="0" fillId="7" borderId="5" xfId="0" applyNumberFormat="1" applyFill="1" applyBorder="1"/>
    <xf numFmtId="2" fontId="0" fillId="7" borderId="8" xfId="0" applyNumberFormat="1" applyFill="1" applyBorder="1"/>
    <xf numFmtId="0" fontId="0" fillId="0" borderId="0" xfId="0" applyAlignment="1">
      <alignment vertical="center"/>
    </xf>
    <xf numFmtId="0" fontId="0" fillId="0" borderId="17" xfId="0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6" fillId="0" borderId="0" xfId="0" applyFont="1"/>
    <xf numFmtId="2" fontId="0" fillId="2" borderId="1" xfId="0" applyNumberFormat="1" applyFill="1" applyBorder="1"/>
    <xf numFmtId="0" fontId="0" fillId="8" borderId="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1" fillId="3" borderId="1" xfId="0" applyFont="1" applyFill="1" applyBorder="1"/>
    <xf numFmtId="0" fontId="0" fillId="10" borderId="1" xfId="0" applyFill="1" applyBorder="1"/>
    <xf numFmtId="0" fontId="0" fillId="10" borderId="0" xfId="0" applyFill="1" applyBorder="1"/>
    <xf numFmtId="0" fontId="6" fillId="2" borderId="1" xfId="0" applyFont="1" applyFill="1" applyBorder="1"/>
    <xf numFmtId="0" fontId="0" fillId="12" borderId="1" xfId="0" applyFill="1" applyBorder="1"/>
    <xf numFmtId="0" fontId="1" fillId="13" borderId="1" xfId="0" applyFont="1" applyFill="1" applyBorder="1"/>
    <xf numFmtId="2" fontId="0" fillId="13" borderId="1" xfId="0" applyNumberFormat="1" applyFill="1" applyBorder="1"/>
    <xf numFmtId="0" fontId="1" fillId="13" borderId="5" xfId="0" applyFont="1" applyFill="1" applyBorder="1"/>
    <xf numFmtId="2" fontId="0" fillId="13" borderId="5" xfId="0" applyNumberFormat="1" applyFill="1" applyBorder="1"/>
    <xf numFmtId="0" fontId="1" fillId="6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55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Tabelle1!$B$13:$B$18</c:f>
              <c:numCache>
                <c:formatCode>General</c:formatCode>
                <c:ptCount val="6"/>
                <c:pt idx="0">
                  <c:v>11.68</c:v>
                </c:pt>
                <c:pt idx="1">
                  <c:v>11.73</c:v>
                </c:pt>
                <c:pt idx="2">
                  <c:v>11.86</c:v>
                </c:pt>
                <c:pt idx="3">
                  <c:v>11.88</c:v>
                </c:pt>
                <c:pt idx="4">
                  <c:v>12.03</c:v>
                </c:pt>
                <c:pt idx="5">
                  <c:v>12.34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E-4283-9035-82597FBA6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070648"/>
        <c:axId val="677072568"/>
      </c:scatterChart>
      <c:valAx>
        <c:axId val="67707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72568"/>
        <c:crosses val="autoZero"/>
        <c:crossBetween val="midCat"/>
      </c:valAx>
      <c:valAx>
        <c:axId val="6770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7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Tabelle1!$H$34:$H$39</c:f>
              <c:numCache>
                <c:formatCode>General</c:formatCode>
                <c:ptCount val="6"/>
                <c:pt idx="0">
                  <c:v>8.4600000000000009</c:v>
                </c:pt>
                <c:pt idx="1">
                  <c:v>8.9600000000000009</c:v>
                </c:pt>
                <c:pt idx="2">
                  <c:v>9.01</c:v>
                </c:pt>
                <c:pt idx="3">
                  <c:v>9.17</c:v>
                </c:pt>
                <c:pt idx="4">
                  <c:v>9.18</c:v>
                </c:pt>
                <c:pt idx="5">
                  <c:v>9.2899999999999991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9-4313-8E37-C8F8FDD0C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75376"/>
        <c:axId val="860378576"/>
      </c:scatterChart>
      <c:valAx>
        <c:axId val="8603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78576"/>
        <c:crosses val="autoZero"/>
        <c:crossBetween val="midCat"/>
      </c:valAx>
      <c:valAx>
        <c:axId val="8603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7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Tabelle1!$N$28:$N$33</c:f>
              <c:numCache>
                <c:formatCode>General</c:formatCode>
                <c:ptCount val="6"/>
                <c:pt idx="0">
                  <c:v>11.79</c:v>
                </c:pt>
                <c:pt idx="1">
                  <c:v>11.96</c:v>
                </c:pt>
                <c:pt idx="2">
                  <c:v>12.07</c:v>
                </c:pt>
                <c:pt idx="3">
                  <c:v>12.17</c:v>
                </c:pt>
                <c:pt idx="4">
                  <c:v>12.35</c:v>
                </c:pt>
                <c:pt idx="5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A-44BE-940D-50907D018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90160"/>
        <c:axId val="889591760"/>
      </c:scatterChart>
      <c:valAx>
        <c:axId val="8895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91760"/>
        <c:crosses val="autoZero"/>
        <c:crossBetween val="midCat"/>
      </c:valAx>
      <c:valAx>
        <c:axId val="8895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9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Tabelle1!$N$34:$N$38</c:f>
              <c:numCache>
                <c:formatCode>General</c:formatCode>
                <c:ptCount val="5"/>
                <c:pt idx="0">
                  <c:v>5.57</c:v>
                </c:pt>
                <c:pt idx="1">
                  <c:v>5.95</c:v>
                </c:pt>
                <c:pt idx="2">
                  <c:v>5.97</c:v>
                </c:pt>
                <c:pt idx="3">
                  <c:v>6.08</c:v>
                </c:pt>
                <c:pt idx="4">
                  <c:v>6.13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A-4FB0-B353-82761413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87312"/>
        <c:axId val="860888272"/>
      </c:scatterChart>
      <c:valAx>
        <c:axId val="8608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88272"/>
        <c:crosses val="autoZero"/>
        <c:crossBetween val="midCat"/>
      </c:valAx>
      <c:valAx>
        <c:axId val="8608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Tabelle1!$E$43:$E$48</c:f>
              <c:numCache>
                <c:formatCode>General</c:formatCode>
                <c:ptCount val="6"/>
                <c:pt idx="0">
                  <c:v>11.43</c:v>
                </c:pt>
                <c:pt idx="1">
                  <c:v>11.65</c:v>
                </c:pt>
                <c:pt idx="2">
                  <c:v>11.72</c:v>
                </c:pt>
                <c:pt idx="3">
                  <c:v>11.8</c:v>
                </c:pt>
                <c:pt idx="4">
                  <c:v>11.97</c:v>
                </c:pt>
                <c:pt idx="5">
                  <c:v>12.01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6-40F8-B0EA-5FF6E3E02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55856"/>
        <c:axId val="860356816"/>
      </c:scatterChart>
      <c:valAx>
        <c:axId val="8603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56816"/>
        <c:crosses val="autoZero"/>
        <c:crossBetween val="midCat"/>
      </c:valAx>
      <c:valAx>
        <c:axId val="8603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5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Tabelle1!$E$49:$E$54</c:f>
              <c:numCache>
                <c:formatCode>General</c:formatCode>
                <c:ptCount val="6"/>
                <c:pt idx="0">
                  <c:v>1.87</c:v>
                </c:pt>
                <c:pt idx="1">
                  <c:v>1.97</c:v>
                </c:pt>
                <c:pt idx="2">
                  <c:v>2.0299999999999998</c:v>
                </c:pt>
                <c:pt idx="3">
                  <c:v>2.13</c:v>
                </c:pt>
                <c:pt idx="4">
                  <c:v>2.31</c:v>
                </c:pt>
                <c:pt idx="5">
                  <c:v>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1-46E3-B53F-A896598B1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811320"/>
        <c:axId val="787814520"/>
      </c:scatterChart>
      <c:valAx>
        <c:axId val="78781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14520"/>
        <c:crosses val="autoZero"/>
        <c:crossBetween val="midCat"/>
      </c:valAx>
      <c:valAx>
        <c:axId val="7878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1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Tabelle1!$K$43:$K$45</c:f>
              <c:numCache>
                <c:formatCode>General</c:formatCode>
                <c:ptCount val="3"/>
                <c:pt idx="0">
                  <c:v>9.4</c:v>
                </c:pt>
                <c:pt idx="1">
                  <c:v>10.35</c:v>
                </c:pt>
                <c:pt idx="2">
                  <c:v>11.53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0-4C27-BD07-A454E306B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805880"/>
        <c:axId val="787806840"/>
      </c:scatterChart>
      <c:valAx>
        <c:axId val="78780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06840"/>
        <c:crosses val="autoZero"/>
        <c:crossBetween val="midCat"/>
      </c:valAx>
      <c:valAx>
        <c:axId val="78780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0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Tabelle1!$K$49:$K$51</c:f>
              <c:numCache>
                <c:formatCode>General</c:formatCode>
                <c:ptCount val="3"/>
                <c:pt idx="0">
                  <c:v>0.53</c:v>
                </c:pt>
                <c:pt idx="1">
                  <c:v>0.96</c:v>
                </c:pt>
                <c:pt idx="2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7-4B5F-BC7C-465F73A13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33840"/>
        <c:axId val="900734480"/>
      </c:scatterChart>
      <c:valAx>
        <c:axId val="9007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34480"/>
        <c:crosses val="autoZero"/>
        <c:crossBetween val="midCat"/>
      </c:valAx>
      <c:valAx>
        <c:axId val="9007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3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Tabelle1!$E$57</c:f>
              <c:strCache>
                <c:ptCount val="1"/>
                <c:pt idx="0">
                  <c:v>Avg. U1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Tabelle1!$D$58:$D$65</c:f>
              <c:numCache>
                <c:formatCode>General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Tabelle1!$E$58:$E$65</c:f>
              <c:numCache>
                <c:formatCode>General</c:formatCode>
                <c:ptCount val="8"/>
                <c:pt idx="0">
                  <c:v>5.21</c:v>
                </c:pt>
                <c:pt idx="1">
                  <c:v>11.76</c:v>
                </c:pt>
                <c:pt idx="2">
                  <c:v>12.12</c:v>
                </c:pt>
                <c:pt idx="3">
                  <c:v>12.04</c:v>
                </c:pt>
                <c:pt idx="4">
                  <c:v>12</c:v>
                </c:pt>
                <c:pt idx="5">
                  <c:v>12.01</c:v>
                </c:pt>
                <c:pt idx="6">
                  <c:v>11.98</c:v>
                </c:pt>
                <c:pt idx="7">
                  <c:v>11.92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F-4ABB-8559-C2178D8D8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601360"/>
        <c:axId val="889601680"/>
      </c:scatterChart>
      <c:valAx>
        <c:axId val="88960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01680"/>
        <c:crosses val="autoZero"/>
        <c:crossBetween val="midCat"/>
      </c:valAx>
      <c:valAx>
        <c:axId val="8896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0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Tabelle1!$K$57</c:f>
              <c:strCache>
                <c:ptCount val="1"/>
                <c:pt idx="0">
                  <c:v>Avg. 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Tabelle1!$J$58:$J$65</c:f>
              <c:numCache>
                <c:formatCode>General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Tabelle1!$K$58:$K$65</c:f>
              <c:numCache>
                <c:formatCode>General</c:formatCode>
                <c:ptCount val="8"/>
                <c:pt idx="0">
                  <c:v>0.98</c:v>
                </c:pt>
                <c:pt idx="1">
                  <c:v>2.11</c:v>
                </c:pt>
                <c:pt idx="2">
                  <c:v>6.6</c:v>
                </c:pt>
                <c:pt idx="3">
                  <c:v>9.01</c:v>
                </c:pt>
                <c:pt idx="4">
                  <c:v>11.33</c:v>
                </c:pt>
                <c:pt idx="5">
                  <c:v>11.42</c:v>
                </c:pt>
                <c:pt idx="6">
                  <c:v>11.97</c:v>
                </c:pt>
                <c:pt idx="7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C-4183-8421-97F3E178F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90832"/>
        <c:axId val="860891792"/>
      </c:scatterChart>
      <c:valAx>
        <c:axId val="8608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91792"/>
        <c:crosses val="autoZero"/>
        <c:crossBetween val="midCat"/>
      </c:valAx>
      <c:valAx>
        <c:axId val="8608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'(c)'!$E$8:$E$15</c:f>
              <c:numCache>
                <c:formatCode>0.00</c:formatCode>
                <c:ptCount val="8"/>
                <c:pt idx="0">
                  <c:v>9.6428571428571423</c:v>
                </c:pt>
                <c:pt idx="1">
                  <c:v>4.5734597156398102</c:v>
                </c:pt>
                <c:pt idx="2">
                  <c:v>0.83636363636363642</c:v>
                </c:pt>
                <c:pt idx="3">
                  <c:v>0.33629300776914528</c:v>
                </c:pt>
                <c:pt idx="4">
                  <c:v>5.9135039717564064E-2</c:v>
                </c:pt>
                <c:pt idx="5">
                  <c:v>5.166374781085814E-2</c:v>
                </c:pt>
                <c:pt idx="6">
                  <c:v>8.3542188805352247E-4</c:v>
                </c:pt>
                <c:pt idx="7">
                  <c:v>1.6806722689075571E-3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D-4E53-AB06-8E20CA68C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38064"/>
        <c:axId val="350140944"/>
      </c:scatterChart>
      <c:valAx>
        <c:axId val="3501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40944"/>
        <c:crosses val="autoZero"/>
        <c:crossBetween val="midCat"/>
      </c:valAx>
      <c:valAx>
        <c:axId val="3501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Tabelle1!$B$21:$B$25</c:f>
              <c:numCache>
                <c:formatCode>General</c:formatCode>
                <c:ptCount val="5"/>
                <c:pt idx="0">
                  <c:v>11.24</c:v>
                </c:pt>
                <c:pt idx="1">
                  <c:v>11.63</c:v>
                </c:pt>
                <c:pt idx="2">
                  <c:v>11.95</c:v>
                </c:pt>
                <c:pt idx="3">
                  <c:v>12.26</c:v>
                </c:pt>
                <c:pt idx="4">
                  <c:v>12.44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C-444B-AF05-ED9E6AF5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057528"/>
        <c:axId val="677059128"/>
      </c:scatterChart>
      <c:valAx>
        <c:axId val="67705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59128"/>
        <c:crosses val="autoZero"/>
        <c:crossBetween val="midCat"/>
      </c:valAx>
      <c:valAx>
        <c:axId val="67705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5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'(c)'!$A$8:$A$15</c:f>
              <c:numCache>
                <c:formatCode>General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'(c)'!$D$8:$D$15</c:f>
              <c:numCache>
                <c:formatCode>0.00</c:formatCode>
                <c:ptCount val="8"/>
                <c:pt idx="0">
                  <c:v>9.6428571428571433E-2</c:v>
                </c:pt>
                <c:pt idx="1">
                  <c:v>0.13720379146919434</c:v>
                </c:pt>
                <c:pt idx="2">
                  <c:v>8.3636363636363648E-2</c:v>
                </c:pt>
                <c:pt idx="3">
                  <c:v>0.1008879023307436</c:v>
                </c:pt>
                <c:pt idx="4">
                  <c:v>5.9135039717563988E-2</c:v>
                </c:pt>
                <c:pt idx="5">
                  <c:v>0.15499124343257439</c:v>
                </c:pt>
                <c:pt idx="6">
                  <c:v>8.3542188805344909E-3</c:v>
                </c:pt>
                <c:pt idx="7">
                  <c:v>0.16806722689075274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B-4EEA-8A38-7FC6341EB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417744"/>
        <c:axId val="908419664"/>
      </c:scatterChart>
      <c:valAx>
        <c:axId val="90841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19664"/>
        <c:crosses val="autoZero"/>
        <c:crossBetween val="midCat"/>
      </c:valAx>
      <c:valAx>
        <c:axId val="9084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1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Tabelle1!$H$13:$H$18</c:f>
              <c:numCache>
                <c:formatCode>General</c:formatCode>
                <c:ptCount val="6"/>
                <c:pt idx="0">
                  <c:v>11.65</c:v>
                </c:pt>
                <c:pt idx="1">
                  <c:v>11.84</c:v>
                </c:pt>
                <c:pt idx="2">
                  <c:v>11.97</c:v>
                </c:pt>
                <c:pt idx="3">
                  <c:v>12.03</c:v>
                </c:pt>
                <c:pt idx="4">
                  <c:v>12.09</c:v>
                </c:pt>
                <c:pt idx="5">
                  <c:v>12.32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7-486F-AC50-01A9B0311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27736"/>
        <c:axId val="632128056"/>
      </c:scatterChart>
      <c:valAx>
        <c:axId val="63212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28056"/>
        <c:crosses val="autoZero"/>
        <c:crossBetween val="midCat"/>
      </c:valAx>
      <c:valAx>
        <c:axId val="6321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2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Tabelle1!$H$20:$H$25</c:f>
              <c:numCache>
                <c:formatCode>General</c:formatCode>
                <c:ptCount val="6"/>
                <c:pt idx="0">
                  <c:v>11.56</c:v>
                </c:pt>
                <c:pt idx="1">
                  <c:v>11.74</c:v>
                </c:pt>
                <c:pt idx="2">
                  <c:v>11.85</c:v>
                </c:pt>
                <c:pt idx="3">
                  <c:v>11.88</c:v>
                </c:pt>
                <c:pt idx="4">
                  <c:v>12.19</c:v>
                </c:pt>
                <c:pt idx="5">
                  <c:v>12.58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2-4C27-9077-C634CB3B4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55536"/>
        <c:axId val="860353936"/>
      </c:scatterChart>
      <c:valAx>
        <c:axId val="86035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53936"/>
        <c:crosses val="autoZero"/>
        <c:crossBetween val="midCat"/>
      </c:valAx>
      <c:valAx>
        <c:axId val="8603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5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Tabelle1!$N$20:$N$25</c:f>
              <c:numCache>
                <c:formatCode>General</c:formatCode>
                <c:ptCount val="6"/>
                <c:pt idx="0">
                  <c:v>10.15</c:v>
                </c:pt>
                <c:pt idx="1">
                  <c:v>11.26</c:v>
                </c:pt>
                <c:pt idx="2">
                  <c:v>11.47</c:v>
                </c:pt>
                <c:pt idx="3">
                  <c:v>11.57</c:v>
                </c:pt>
                <c:pt idx="4">
                  <c:v>11.83</c:v>
                </c:pt>
                <c:pt idx="5">
                  <c:v>12.23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4-4AD8-B503-EFA7F6899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064568"/>
        <c:axId val="677065848"/>
      </c:scatterChart>
      <c:valAx>
        <c:axId val="67706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65848"/>
        <c:crosses val="autoZero"/>
        <c:crossBetween val="midCat"/>
      </c:valAx>
      <c:valAx>
        <c:axId val="67706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6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Tabelle1!$N$13:$N$18</c:f>
              <c:numCache>
                <c:formatCode>General</c:formatCode>
                <c:ptCount val="6"/>
                <c:pt idx="0">
                  <c:v>11.68</c:v>
                </c:pt>
                <c:pt idx="1">
                  <c:v>11.83</c:v>
                </c:pt>
                <c:pt idx="2">
                  <c:v>11.94</c:v>
                </c:pt>
                <c:pt idx="3">
                  <c:v>12.01</c:v>
                </c:pt>
                <c:pt idx="4">
                  <c:v>12.24</c:v>
                </c:pt>
                <c:pt idx="5">
                  <c:v>12.36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9-4A26-BC31-52213570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15568"/>
        <c:axId val="454016176"/>
      </c:scatterChart>
      <c:valAx>
        <c:axId val="38011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16176"/>
        <c:crosses val="autoZero"/>
        <c:crossBetween val="midCat"/>
      </c:valAx>
      <c:valAx>
        <c:axId val="4540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1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338654915841945"/>
          <c:y val="4.9019607843137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Tabelle1!$B$34:$B$39</c:f>
              <c:numCache>
                <c:formatCode>General</c:formatCode>
                <c:ptCount val="6"/>
                <c:pt idx="0">
                  <c:v>10.73</c:v>
                </c:pt>
                <c:pt idx="1">
                  <c:v>11.03</c:v>
                </c:pt>
                <c:pt idx="2">
                  <c:v>11.34</c:v>
                </c:pt>
                <c:pt idx="3">
                  <c:v>11.37</c:v>
                </c:pt>
                <c:pt idx="4">
                  <c:v>11.54</c:v>
                </c:pt>
                <c:pt idx="5">
                  <c:v>11.96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D-432C-884A-2932C6630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22296"/>
        <c:axId val="632121656"/>
      </c:scatterChart>
      <c:valAx>
        <c:axId val="63212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21656"/>
        <c:crosses val="autoZero"/>
        <c:crossBetween val="midCat"/>
      </c:valAx>
      <c:valAx>
        <c:axId val="63212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22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Tabelle1!$B$28:$B$33</c:f>
              <c:numCache>
                <c:formatCode>General</c:formatCode>
                <c:ptCount val="6"/>
                <c:pt idx="0">
                  <c:v>11.54</c:v>
                </c:pt>
                <c:pt idx="1">
                  <c:v>11.96</c:v>
                </c:pt>
                <c:pt idx="2">
                  <c:v>12.01</c:v>
                </c:pt>
                <c:pt idx="3">
                  <c:v>12.07</c:v>
                </c:pt>
                <c:pt idx="4">
                  <c:v>12.1</c:v>
                </c:pt>
                <c:pt idx="5">
                  <c:v>12.31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B-47CA-AA9A-2A7421CC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70320"/>
        <c:axId val="889570640"/>
      </c:scatterChart>
      <c:valAx>
        <c:axId val="88957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70640"/>
        <c:crosses val="autoZero"/>
        <c:crossBetween val="midCat"/>
      </c:valAx>
      <c:valAx>
        <c:axId val="8895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7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Tabelle1!$H$28:$H$33</c:f>
              <c:numCache>
                <c:formatCode>General</c:formatCode>
                <c:ptCount val="6"/>
                <c:pt idx="0">
                  <c:v>11.84</c:v>
                </c:pt>
                <c:pt idx="1">
                  <c:v>11.92</c:v>
                </c:pt>
                <c:pt idx="2">
                  <c:v>11.98</c:v>
                </c:pt>
                <c:pt idx="3">
                  <c:v>12.07</c:v>
                </c:pt>
                <c:pt idx="4">
                  <c:v>12.1</c:v>
                </c:pt>
                <c:pt idx="5">
                  <c:v>12.33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C-4805-BBC4-E442E690D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67376"/>
        <c:axId val="860373456"/>
      </c:scatterChart>
      <c:valAx>
        <c:axId val="86036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73456"/>
        <c:crosses val="autoZero"/>
        <c:crossBetween val="midCat"/>
      </c:valAx>
      <c:valAx>
        <c:axId val="8603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6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</xdr:colOff>
      <xdr:row>12</xdr:row>
      <xdr:rowOff>60960</xdr:rowOff>
    </xdr:from>
    <xdr:to>
      <xdr:col>4</xdr:col>
      <xdr:colOff>564776</xdr:colOff>
      <xdr:row>18</xdr:row>
      <xdr:rowOff>71717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1ADF391-B815-470E-A2FB-AB6E8738B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91440</xdr:colOff>
      <xdr:row>19</xdr:row>
      <xdr:rowOff>129540</xdr:rowOff>
    </xdr:from>
    <xdr:to>
      <xdr:col>4</xdr:col>
      <xdr:colOff>243840</xdr:colOff>
      <xdr:row>24</xdr:row>
      <xdr:rowOff>91440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5F98E27-0C1F-447B-A673-3A80C3423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12</xdr:row>
      <xdr:rowOff>30480</xdr:rowOff>
    </xdr:from>
    <xdr:to>
      <xdr:col>10</xdr:col>
      <xdr:colOff>434340</xdr:colOff>
      <xdr:row>18</xdr:row>
      <xdr:rowOff>53340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E17ED8E-12BC-4B33-89E9-DCB3B8B7F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106680</xdr:colOff>
      <xdr:row>18</xdr:row>
      <xdr:rowOff>129540</xdr:rowOff>
    </xdr:from>
    <xdr:to>
      <xdr:col>10</xdr:col>
      <xdr:colOff>403860</xdr:colOff>
      <xdr:row>24</xdr:row>
      <xdr:rowOff>137160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5056BF3E-4978-4CA8-B063-9A8257F8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47897</xdr:colOff>
      <xdr:row>18</xdr:row>
      <xdr:rowOff>83820</xdr:rowOff>
    </xdr:from>
    <xdr:to>
      <xdr:col>16</xdr:col>
      <xdr:colOff>466997</xdr:colOff>
      <xdr:row>24</xdr:row>
      <xdr:rowOff>106680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C7A34904-A468-4DFD-80CC-770ADF7EF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144779</xdr:colOff>
      <xdr:row>12</xdr:row>
      <xdr:rowOff>60960</xdr:rowOff>
    </xdr:from>
    <xdr:to>
      <xdr:col>16</xdr:col>
      <xdr:colOff>304800</xdr:colOff>
      <xdr:row>18</xdr:row>
      <xdr:rowOff>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4E961FE6-6810-45F4-A024-71DB63D75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68580</xdr:colOff>
      <xdr:row>33</xdr:row>
      <xdr:rowOff>30480</xdr:rowOff>
    </xdr:from>
    <xdr:to>
      <xdr:col>4</xdr:col>
      <xdr:colOff>579120</xdr:colOff>
      <xdr:row>38</xdr:row>
      <xdr:rowOff>137160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C4DAA471-0D44-45A1-B738-C67027F6C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53340</xdr:colOff>
      <xdr:row>27</xdr:row>
      <xdr:rowOff>121920</xdr:rowOff>
    </xdr:from>
    <xdr:to>
      <xdr:col>4</xdr:col>
      <xdr:colOff>450574</xdr:colOff>
      <xdr:row>32</xdr:row>
      <xdr:rowOff>72887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6925471A-8278-43C1-A404-1CA5FCF51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38100</xdr:colOff>
      <xdr:row>27</xdr:row>
      <xdr:rowOff>60960</xdr:rowOff>
    </xdr:from>
    <xdr:to>
      <xdr:col>10</xdr:col>
      <xdr:colOff>662940</xdr:colOff>
      <xdr:row>32</xdr:row>
      <xdr:rowOff>167640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3407A0D5-08BD-44D4-AD43-3A40A715A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76200</xdr:colOff>
      <xdr:row>33</xdr:row>
      <xdr:rowOff>60960</xdr:rowOff>
    </xdr:from>
    <xdr:to>
      <xdr:col>10</xdr:col>
      <xdr:colOff>617220</xdr:colOff>
      <xdr:row>38</xdr:row>
      <xdr:rowOff>129540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939D691D-D220-412A-BE78-064E24A3E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47897</xdr:colOff>
      <xdr:row>27</xdr:row>
      <xdr:rowOff>11975</xdr:rowOff>
    </xdr:from>
    <xdr:to>
      <xdr:col>16</xdr:col>
      <xdr:colOff>466997</xdr:colOff>
      <xdr:row>32</xdr:row>
      <xdr:rowOff>164375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E53089FA-0F0C-48AF-8F2A-60E6188ED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777240</xdr:colOff>
      <xdr:row>32</xdr:row>
      <xdr:rowOff>167640</xdr:rowOff>
    </xdr:from>
    <xdr:to>
      <xdr:col>16</xdr:col>
      <xdr:colOff>390797</xdr:colOff>
      <xdr:row>38</xdr:row>
      <xdr:rowOff>91440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B8FEB088-EDC9-4951-9F4D-3ABE3C8BD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144780</xdr:colOff>
      <xdr:row>42</xdr:row>
      <xdr:rowOff>45720</xdr:rowOff>
    </xdr:from>
    <xdr:to>
      <xdr:col>7</xdr:col>
      <xdr:colOff>624840</xdr:colOff>
      <xdr:row>47</xdr:row>
      <xdr:rowOff>106680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DF60E531-4B2B-41AF-A53C-2908FD681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144780</xdr:colOff>
      <xdr:row>48</xdr:row>
      <xdr:rowOff>38100</xdr:rowOff>
    </xdr:from>
    <xdr:to>
      <xdr:col>7</xdr:col>
      <xdr:colOff>632460</xdr:colOff>
      <xdr:row>53</xdr:row>
      <xdr:rowOff>114300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2671F9BF-06AA-46AC-BE9A-3DD98AEFA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91440</xdr:colOff>
      <xdr:row>42</xdr:row>
      <xdr:rowOff>30480</xdr:rowOff>
    </xdr:from>
    <xdr:to>
      <xdr:col>13</xdr:col>
      <xdr:colOff>723900</xdr:colOff>
      <xdr:row>47</xdr:row>
      <xdr:rowOff>137160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8D47DCFF-7E01-49A0-9A9D-CE78E55D2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144780</xdr:colOff>
      <xdr:row>48</xdr:row>
      <xdr:rowOff>106680</xdr:rowOff>
    </xdr:from>
    <xdr:to>
      <xdr:col>13</xdr:col>
      <xdr:colOff>670560</xdr:colOff>
      <xdr:row>53</xdr:row>
      <xdr:rowOff>129540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A81051E3-0FB2-43E9-8161-DBA0AC4DF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112059</xdr:colOff>
      <xdr:row>56</xdr:row>
      <xdr:rowOff>67235</xdr:rowOff>
    </xdr:from>
    <xdr:to>
      <xdr:col>7</xdr:col>
      <xdr:colOff>591671</xdr:colOff>
      <xdr:row>64</xdr:row>
      <xdr:rowOff>134470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8F4156B8-A4C6-4981-A8EB-767DF8428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85164</xdr:colOff>
      <xdr:row>56</xdr:row>
      <xdr:rowOff>49306</xdr:rowOff>
    </xdr:from>
    <xdr:to>
      <xdr:col>13</xdr:col>
      <xdr:colOff>627528</xdr:colOff>
      <xdr:row>64</xdr:row>
      <xdr:rowOff>98612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8792FADF-8B9B-4B28-80C9-D081E979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53340</xdr:colOff>
      <xdr:row>3</xdr:row>
      <xdr:rowOff>15240</xdr:rowOff>
    </xdr:from>
    <xdr:ext cx="65" cy="172227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2D71F2F8-EF73-48A9-8799-6F79508FB44A}"/>
            </a:ext>
          </a:extLst>
        </xdr:cNvPr>
        <xdr:cNvSpPr txBox="1"/>
      </xdr:nvSpPr>
      <xdr:spPr>
        <a:xfrm>
          <a:off x="1638300" y="571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640080</xdr:colOff>
      <xdr:row>1</xdr:row>
      <xdr:rowOff>68580</xdr:rowOff>
    </xdr:from>
    <xdr:ext cx="1028167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2ED18599-1EF8-4FAF-8B34-89C9629DDF3C}"/>
                </a:ext>
              </a:extLst>
            </xdr:cNvPr>
            <xdr:cNvSpPr txBox="1"/>
          </xdr:nvSpPr>
          <xdr:spPr>
            <a:xfrm>
              <a:off x="1432560" y="251460"/>
              <a:ext cx="1028167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i="1">
                                    <a:latin typeface="Cambria Math" panose="02040503050406030204" pitchFamily="18" charset="0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en-GB" sz="11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i="1">
                                    <a:latin typeface="Cambria Math" panose="02040503050406030204" pitchFamily="18" charset="0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en-GB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  <m:r>
                          <a:rPr lang="en-GB" sz="1100" i="0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n-GB" sz="1100" i="1">
                        <a:latin typeface="Cambria Math" panose="02040503050406030204" pitchFamily="18" charset="0"/>
                      </a:rPr>
                      <m:t>𝑅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2ED18599-1EF8-4FAF-8B34-89C9629DDF3C}"/>
                </a:ext>
              </a:extLst>
            </xdr:cNvPr>
            <xdr:cNvSpPr txBox="1"/>
          </xdr:nvSpPr>
          <xdr:spPr>
            <a:xfrm>
              <a:off x="1432560" y="251460"/>
              <a:ext cx="1028167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𝑅_𝑖=(𝑈_1/𝑈_2 −1)𝑅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320040</xdr:colOff>
      <xdr:row>1</xdr:row>
      <xdr:rowOff>22860</xdr:rowOff>
    </xdr:from>
    <xdr:to>
      <xdr:col>17</xdr:col>
      <xdr:colOff>137160</xdr:colOff>
      <xdr:row>15</xdr:row>
      <xdr:rowOff>144780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2866685-16E6-42AD-A571-BF39B87E9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0</xdr:row>
      <xdr:rowOff>167640</xdr:rowOff>
    </xdr:from>
    <xdr:to>
      <xdr:col>11</xdr:col>
      <xdr:colOff>121920</xdr:colOff>
      <xdr:row>15</xdr:row>
      <xdr:rowOff>121920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13E79CB-C3BC-4C27-AE5E-D56FE12AF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</xdr:colOff>
      <xdr:row>1</xdr:row>
      <xdr:rowOff>30480</xdr:rowOff>
    </xdr:from>
    <xdr:ext cx="655319" cy="3231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1FB7554C-2564-4D20-B0BA-EBFB3E1B31EA}"/>
                </a:ext>
              </a:extLst>
            </xdr:cNvPr>
            <xdr:cNvSpPr txBox="1"/>
          </xdr:nvSpPr>
          <xdr:spPr>
            <a:xfrm>
              <a:off x="2423160" y="213360"/>
              <a:ext cx="655319" cy="323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05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GB" sz="105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05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05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05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  <m:sup>
                            <m:r>
                              <a:rPr lang="en-GB" sz="105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050" i="1">
                            <a:latin typeface="Cambria Math" panose="02040503050406030204" pitchFamily="18" charset="0"/>
                          </a:rPr>
                          <m:t>𝑅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1FB7554C-2564-4D20-B0BA-EBFB3E1B31EA}"/>
                </a:ext>
              </a:extLst>
            </xdr:cNvPr>
            <xdr:cNvSpPr txBox="1"/>
          </xdr:nvSpPr>
          <xdr:spPr>
            <a:xfrm>
              <a:off x="2423160" y="213360"/>
              <a:ext cx="655319" cy="323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050" i="0">
                  <a:latin typeface="Cambria Math" panose="02040503050406030204" pitchFamily="18" charset="0"/>
                </a:rPr>
                <a:t>𝑃=𝑈^2/𝑅</a:t>
              </a:r>
              <a:endParaRPr lang="en-GB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E7F4-44D3-44CB-95AA-02E5F9103939}">
  <dimension ref="A1:W66"/>
  <sheetViews>
    <sheetView topLeftCell="A5" zoomScale="70" zoomScaleNormal="70" workbookViewId="0">
      <selection activeCell="K75" sqref="K75"/>
    </sheetView>
  </sheetViews>
  <sheetFormatPr baseColWidth="10" defaultRowHeight="14.4" x14ac:dyDescent="0.3"/>
  <cols>
    <col min="1" max="1" width="11" customWidth="1"/>
    <col min="7" max="7" width="11.5546875" customWidth="1"/>
    <col min="14" max="14" width="11.6640625" customWidth="1"/>
    <col min="17" max="17" width="7.44140625" customWidth="1"/>
    <col min="23" max="23" width="11.5546875" style="1"/>
  </cols>
  <sheetData>
    <row r="1" spans="1:19" x14ac:dyDescent="0.3">
      <c r="A1" s="2" t="s">
        <v>0</v>
      </c>
      <c r="B1" s="3" t="s">
        <v>1</v>
      </c>
      <c r="C1" s="4" t="s">
        <v>2</v>
      </c>
      <c r="D1" s="5" t="s">
        <v>3</v>
      </c>
      <c r="E1" s="4" t="s">
        <v>2</v>
      </c>
      <c r="F1" s="5" t="s">
        <v>3</v>
      </c>
      <c r="G1" s="4" t="s">
        <v>2</v>
      </c>
      <c r="H1" s="5" t="s">
        <v>3</v>
      </c>
      <c r="I1" s="4" t="s">
        <v>2</v>
      </c>
      <c r="J1" s="5" t="s">
        <v>3</v>
      </c>
      <c r="K1" s="4" t="s">
        <v>2</v>
      </c>
      <c r="L1" s="5" t="s">
        <v>3</v>
      </c>
      <c r="M1" s="4" t="s">
        <v>2</v>
      </c>
      <c r="N1" s="5" t="s">
        <v>3</v>
      </c>
      <c r="O1" s="4" t="s">
        <v>4</v>
      </c>
      <c r="P1" s="5" t="s">
        <v>5</v>
      </c>
      <c r="Q1" s="20" t="s">
        <v>6</v>
      </c>
      <c r="R1" s="43"/>
      <c r="S1" s="43"/>
    </row>
    <row r="2" spans="1:19" x14ac:dyDescent="0.3">
      <c r="A2" s="2">
        <v>1</v>
      </c>
      <c r="B2" s="6">
        <v>100</v>
      </c>
      <c r="C2" s="4">
        <v>12.03</v>
      </c>
      <c r="D2" s="7">
        <v>11.63</v>
      </c>
      <c r="E2" s="4">
        <v>12.34</v>
      </c>
      <c r="F2" s="7">
        <v>11.95</v>
      </c>
      <c r="G2" s="4">
        <v>11.73</v>
      </c>
      <c r="H2" s="7">
        <v>12.44</v>
      </c>
      <c r="I2" s="4">
        <v>11.88</v>
      </c>
      <c r="J2" s="8">
        <v>1.1870000000000001</v>
      </c>
      <c r="K2" s="4">
        <v>11.86</v>
      </c>
      <c r="L2" s="7">
        <v>11.24</v>
      </c>
      <c r="M2" s="4">
        <v>11.68</v>
      </c>
      <c r="N2" s="9">
        <v>12.26</v>
      </c>
      <c r="O2" s="10">
        <f>(C2+E2+G2+I2+K2+M2)/6</f>
        <v>11.92</v>
      </c>
      <c r="P2" s="11">
        <f>(D2+F2+H2+J2+L2+N2)/6</f>
        <v>10.117833333333332</v>
      </c>
      <c r="Q2" s="21">
        <f>(D2+F2+H2+L2+N2)/5</f>
        <v>11.904</v>
      </c>
      <c r="R2" s="13"/>
      <c r="S2" s="13"/>
    </row>
    <row r="3" spans="1:19" x14ac:dyDescent="0.3">
      <c r="A3" s="2">
        <v>2</v>
      </c>
      <c r="B3" s="6">
        <v>10</v>
      </c>
      <c r="C3" s="4">
        <v>11.65</v>
      </c>
      <c r="D3" s="8">
        <v>12.58</v>
      </c>
      <c r="E3" s="4">
        <v>12.32</v>
      </c>
      <c r="F3" s="7">
        <v>12.19</v>
      </c>
      <c r="G3" s="4">
        <v>11.97</v>
      </c>
      <c r="H3" s="7">
        <v>11.88</v>
      </c>
      <c r="I3" s="4">
        <v>12.09</v>
      </c>
      <c r="J3" s="7">
        <v>11.85</v>
      </c>
      <c r="K3" s="4">
        <v>12.03</v>
      </c>
      <c r="L3" s="7">
        <v>11.56</v>
      </c>
      <c r="M3" s="4">
        <v>11.84</v>
      </c>
      <c r="N3" s="7">
        <v>11.74</v>
      </c>
      <c r="O3" s="10">
        <f t="shared" ref="O3:O8" si="0">(C3+E3+G3+I3+K3+M3)/6</f>
        <v>11.983333333333334</v>
      </c>
      <c r="P3" s="11">
        <f>(D3+F3+H3+J3+L3+N3)/6</f>
        <v>11.966666666666667</v>
      </c>
      <c r="Q3" s="21"/>
      <c r="R3" s="13"/>
      <c r="S3" s="13"/>
    </row>
    <row r="4" spans="1:19" x14ac:dyDescent="0.3">
      <c r="A4" s="2">
        <v>3</v>
      </c>
      <c r="B4" s="6">
        <v>3</v>
      </c>
      <c r="C4" s="4">
        <v>11.94</v>
      </c>
      <c r="D4" s="7">
        <v>11.47</v>
      </c>
      <c r="E4" s="4">
        <v>12.01</v>
      </c>
      <c r="F4" s="7">
        <v>11.83</v>
      </c>
      <c r="G4" s="4">
        <v>11.83</v>
      </c>
      <c r="H4" s="9">
        <v>12.23</v>
      </c>
      <c r="I4" s="4">
        <v>12.36</v>
      </c>
      <c r="J4" s="7">
        <v>11.57</v>
      </c>
      <c r="K4" s="4">
        <v>11.68</v>
      </c>
      <c r="L4" s="9">
        <v>10.15</v>
      </c>
      <c r="M4" s="4">
        <v>12.24</v>
      </c>
      <c r="N4" s="7">
        <v>11.26</v>
      </c>
      <c r="O4" s="10">
        <f t="shared" si="0"/>
        <v>12.01</v>
      </c>
      <c r="P4" s="11">
        <f t="shared" ref="P4:P8" si="1">(D4+F4+H4+J4+L4+N4)/6</f>
        <v>11.418333333333335</v>
      </c>
      <c r="Q4" s="21"/>
      <c r="R4" s="13"/>
      <c r="S4" s="13"/>
    </row>
    <row r="5" spans="1:19" x14ac:dyDescent="0.3">
      <c r="A5" s="2">
        <v>4</v>
      </c>
      <c r="B5" s="6">
        <v>1</v>
      </c>
      <c r="C5" s="4">
        <v>12.31</v>
      </c>
      <c r="D5" s="7">
        <v>11.03</v>
      </c>
      <c r="E5" s="4">
        <v>12.1</v>
      </c>
      <c r="F5" s="7">
        <v>11.37</v>
      </c>
      <c r="G5" s="19">
        <v>12.07</v>
      </c>
      <c r="H5" s="7">
        <v>11.54</v>
      </c>
      <c r="I5" s="4">
        <v>11.96</v>
      </c>
      <c r="J5" s="7">
        <v>11.96</v>
      </c>
      <c r="K5" s="4">
        <v>12.01</v>
      </c>
      <c r="L5" s="7">
        <v>11.34</v>
      </c>
      <c r="M5" s="4">
        <v>11.54</v>
      </c>
      <c r="N5" s="7">
        <v>10.73</v>
      </c>
      <c r="O5" s="10">
        <f t="shared" si="0"/>
        <v>11.998333333333335</v>
      </c>
      <c r="P5" s="11">
        <f t="shared" si="1"/>
        <v>11.328333333333333</v>
      </c>
      <c r="Q5" s="21"/>
      <c r="R5" s="13"/>
      <c r="S5" s="13"/>
    </row>
    <row r="6" spans="1:19" x14ac:dyDescent="0.3">
      <c r="A6" s="2">
        <v>5</v>
      </c>
      <c r="B6" s="6">
        <v>0.3</v>
      </c>
      <c r="C6" s="4">
        <v>11.84</v>
      </c>
      <c r="D6" s="7">
        <v>9.18</v>
      </c>
      <c r="E6" s="4">
        <v>11.92</v>
      </c>
      <c r="F6" s="9">
        <v>8.4600000000000009</v>
      </c>
      <c r="G6" s="4">
        <v>11.98</v>
      </c>
      <c r="H6" s="7">
        <v>9.2899999999999991</v>
      </c>
      <c r="I6" s="4">
        <v>12.1</v>
      </c>
      <c r="J6" s="7">
        <v>8.9600000000000009</v>
      </c>
      <c r="K6" s="4">
        <v>12.33</v>
      </c>
      <c r="L6" s="7">
        <v>9.17</v>
      </c>
      <c r="M6" s="4">
        <v>12.07</v>
      </c>
      <c r="N6" s="7">
        <v>9.01</v>
      </c>
      <c r="O6" s="10">
        <f t="shared" si="0"/>
        <v>12.04</v>
      </c>
      <c r="P6" s="11">
        <f t="shared" si="1"/>
        <v>9.0116666666666667</v>
      </c>
      <c r="Q6" s="21"/>
      <c r="R6" s="13"/>
      <c r="S6" s="13"/>
    </row>
    <row r="7" spans="1:19" x14ac:dyDescent="0.3">
      <c r="A7" s="2">
        <v>6</v>
      </c>
      <c r="B7" s="6">
        <v>0.1</v>
      </c>
      <c r="C7" s="4">
        <v>12.4</v>
      </c>
      <c r="D7" s="7">
        <v>6.08</v>
      </c>
      <c r="E7" s="4">
        <v>12.17</v>
      </c>
      <c r="F7" s="7">
        <v>5.95</v>
      </c>
      <c r="G7" s="4">
        <v>12.07</v>
      </c>
      <c r="H7" s="8">
        <v>9.8699999999999992</v>
      </c>
      <c r="I7" s="4">
        <v>11.96</v>
      </c>
      <c r="J7" s="7">
        <v>5.57</v>
      </c>
      <c r="K7" s="4">
        <v>12.35</v>
      </c>
      <c r="L7" s="7">
        <v>6.13</v>
      </c>
      <c r="M7" s="4">
        <v>11.79</v>
      </c>
      <c r="N7" s="7">
        <v>5.97</v>
      </c>
      <c r="O7" s="10">
        <f t="shared" si="0"/>
        <v>12.123333333333335</v>
      </c>
      <c r="P7" s="11">
        <f>(D7+F7+H7+J7+L7+N7)/6</f>
        <v>6.5949999999999998</v>
      </c>
      <c r="Q7" s="21">
        <f>(D7+F7+J7+L7+N7)/5</f>
        <v>5.9399999999999995</v>
      </c>
      <c r="R7" s="13"/>
      <c r="S7" s="13"/>
    </row>
    <row r="8" spans="1:19" x14ac:dyDescent="0.3">
      <c r="A8" s="2">
        <v>7</v>
      </c>
      <c r="B8" s="6">
        <v>0.03</v>
      </c>
      <c r="C8" s="4">
        <v>11.97</v>
      </c>
      <c r="D8" s="7">
        <v>2.31</v>
      </c>
      <c r="E8" s="4">
        <v>12.01</v>
      </c>
      <c r="F8" s="7">
        <v>1.97</v>
      </c>
      <c r="G8" s="4">
        <v>11.72</v>
      </c>
      <c r="H8" s="7">
        <v>2.13</v>
      </c>
      <c r="I8" s="4">
        <v>11.8</v>
      </c>
      <c r="J8" s="7">
        <v>2.0299999999999998</v>
      </c>
      <c r="K8" s="4">
        <v>11.65</v>
      </c>
      <c r="L8" s="7">
        <v>2.33</v>
      </c>
      <c r="M8" s="4">
        <v>11.43</v>
      </c>
      <c r="N8" s="7">
        <v>1.87</v>
      </c>
      <c r="O8" s="10">
        <f t="shared" si="0"/>
        <v>11.763333333333334</v>
      </c>
      <c r="P8" s="11">
        <f t="shared" si="1"/>
        <v>2.1066666666666669</v>
      </c>
      <c r="Q8" s="21"/>
      <c r="R8" s="13"/>
      <c r="S8" s="13"/>
    </row>
    <row r="9" spans="1:19" x14ac:dyDescent="0.3">
      <c r="A9" s="2">
        <v>8</v>
      </c>
      <c r="B9" s="6">
        <v>0.01</v>
      </c>
      <c r="C9" s="4">
        <v>11.53</v>
      </c>
      <c r="D9" s="7">
        <v>0.96</v>
      </c>
      <c r="E9" s="4">
        <v>10.35</v>
      </c>
      <c r="F9" s="7">
        <v>0.99</v>
      </c>
      <c r="G9" s="4">
        <v>9.4</v>
      </c>
      <c r="H9" s="8">
        <v>0.53</v>
      </c>
      <c r="I9" s="12"/>
      <c r="J9" s="7"/>
      <c r="K9" s="12"/>
      <c r="L9" s="7"/>
      <c r="M9" s="12"/>
      <c r="N9" s="7"/>
      <c r="O9" s="10">
        <f>(C9+E9+G9+I9+K9+M9)/3</f>
        <v>10.426666666666668</v>
      </c>
      <c r="P9" s="11">
        <f>(D9+F9+H9+J9+L9+N9)/3</f>
        <v>0.82666666666666666</v>
      </c>
      <c r="Q9" s="21">
        <f>(D9+F9)/2</f>
        <v>0.97499999999999998</v>
      </c>
      <c r="R9" s="13"/>
      <c r="S9" s="13"/>
    </row>
    <row r="12" spans="1:19" ht="15" thickBot="1" x14ac:dyDescent="0.35"/>
    <row r="13" spans="1:19" x14ac:dyDescent="0.3">
      <c r="A13" s="70" t="s">
        <v>7</v>
      </c>
      <c r="B13" s="22">
        <v>11.68</v>
      </c>
      <c r="C13" s="23"/>
      <c r="D13" s="23"/>
      <c r="E13" s="24"/>
      <c r="G13" s="70" t="s">
        <v>8</v>
      </c>
      <c r="H13" s="22">
        <v>11.65</v>
      </c>
      <c r="I13" s="23"/>
      <c r="J13" s="23"/>
      <c r="K13" s="24"/>
      <c r="M13" s="70" t="s">
        <v>9</v>
      </c>
      <c r="N13" s="22">
        <v>11.68</v>
      </c>
      <c r="O13" s="23"/>
      <c r="P13" s="23"/>
      <c r="Q13" s="24"/>
    </row>
    <row r="14" spans="1:19" x14ac:dyDescent="0.3">
      <c r="A14" s="71"/>
      <c r="B14" s="15">
        <v>11.73</v>
      </c>
      <c r="C14" s="13"/>
      <c r="D14" s="13"/>
      <c r="E14" s="30"/>
      <c r="G14" s="71"/>
      <c r="H14" s="15">
        <v>11.84</v>
      </c>
      <c r="I14" s="13"/>
      <c r="J14" s="13"/>
      <c r="K14" s="25"/>
      <c r="M14" s="71"/>
      <c r="N14" s="15">
        <v>11.83</v>
      </c>
      <c r="O14" s="13"/>
      <c r="P14" s="13"/>
      <c r="Q14" s="25"/>
    </row>
    <row r="15" spans="1:19" x14ac:dyDescent="0.3">
      <c r="A15" s="71"/>
      <c r="B15" s="15">
        <v>11.86</v>
      </c>
      <c r="C15" s="13"/>
      <c r="D15" s="13"/>
      <c r="E15" s="25"/>
      <c r="G15" s="71"/>
      <c r="H15" s="15">
        <v>11.97</v>
      </c>
      <c r="I15" s="13"/>
      <c r="J15" s="13"/>
      <c r="K15" s="25"/>
      <c r="M15" s="71"/>
      <c r="N15" s="15">
        <v>11.94</v>
      </c>
      <c r="O15" s="13"/>
      <c r="P15" s="13"/>
      <c r="Q15" s="25"/>
    </row>
    <row r="16" spans="1:19" x14ac:dyDescent="0.3">
      <c r="A16" s="71"/>
      <c r="B16" s="15">
        <v>11.88</v>
      </c>
      <c r="C16" s="13"/>
      <c r="D16" s="13"/>
      <c r="E16" s="25"/>
      <c r="G16" s="71"/>
      <c r="H16" s="15">
        <v>12.03</v>
      </c>
      <c r="I16" s="13"/>
      <c r="J16" s="13"/>
      <c r="K16" s="25"/>
      <c r="M16" s="71"/>
      <c r="N16" s="15">
        <v>12.01</v>
      </c>
      <c r="O16" s="13"/>
      <c r="P16" s="13"/>
      <c r="Q16" s="25"/>
    </row>
    <row r="17" spans="1:17" x14ac:dyDescent="0.3">
      <c r="A17" s="71"/>
      <c r="B17" s="15">
        <v>12.03</v>
      </c>
      <c r="C17" s="13"/>
      <c r="D17" s="13"/>
      <c r="E17" s="25"/>
      <c r="G17" s="71"/>
      <c r="H17" s="15">
        <v>12.09</v>
      </c>
      <c r="I17" s="13"/>
      <c r="J17" s="13"/>
      <c r="K17" s="25"/>
      <c r="M17" s="71"/>
      <c r="N17" s="15">
        <v>12.24</v>
      </c>
      <c r="O17" s="13"/>
      <c r="P17" s="13"/>
      <c r="Q17" s="25"/>
    </row>
    <row r="18" spans="1:17" x14ac:dyDescent="0.3">
      <c r="A18" s="71"/>
      <c r="B18" s="15">
        <v>12.34</v>
      </c>
      <c r="C18" s="13"/>
      <c r="D18" s="13"/>
      <c r="E18" s="25"/>
      <c r="G18" s="71"/>
      <c r="H18" s="15">
        <v>12.32</v>
      </c>
      <c r="I18" s="13"/>
      <c r="J18" s="13"/>
      <c r="K18" s="25"/>
      <c r="M18" s="71"/>
      <c r="N18" s="15">
        <v>12.36</v>
      </c>
      <c r="O18" s="13"/>
      <c r="P18" s="13"/>
      <c r="Q18" s="25"/>
    </row>
    <row r="19" spans="1:17" x14ac:dyDescent="0.3">
      <c r="A19" s="71"/>
      <c r="B19" s="14"/>
      <c r="C19" s="13"/>
      <c r="D19" s="13"/>
      <c r="E19" s="25"/>
      <c r="G19" s="71"/>
      <c r="H19" s="13"/>
      <c r="I19" s="13"/>
      <c r="J19" s="13"/>
      <c r="K19" s="25"/>
      <c r="M19" s="71"/>
      <c r="N19" s="13"/>
      <c r="O19" s="13"/>
      <c r="P19" s="13"/>
      <c r="Q19" s="25"/>
    </row>
    <row r="20" spans="1:17" x14ac:dyDescent="0.3">
      <c r="A20" s="71"/>
      <c r="B20" s="14"/>
      <c r="C20" s="13"/>
      <c r="D20" s="13"/>
      <c r="E20" s="25"/>
      <c r="G20" s="71"/>
      <c r="H20" s="17">
        <v>11.56</v>
      </c>
      <c r="I20" s="13"/>
      <c r="J20" s="13"/>
      <c r="K20" s="25"/>
      <c r="M20" s="71"/>
      <c r="N20" s="18">
        <v>10.15</v>
      </c>
      <c r="O20" s="13"/>
      <c r="P20" s="13"/>
      <c r="Q20" s="25"/>
    </row>
    <row r="21" spans="1:17" x14ac:dyDescent="0.3">
      <c r="A21" s="71"/>
      <c r="B21" s="17">
        <v>11.24</v>
      </c>
      <c r="C21" s="13"/>
      <c r="D21" s="13"/>
      <c r="E21" s="25"/>
      <c r="G21" s="71"/>
      <c r="H21" s="17">
        <v>11.74</v>
      </c>
      <c r="I21" s="13"/>
      <c r="J21" s="13"/>
      <c r="K21" s="25"/>
      <c r="M21" s="71"/>
      <c r="N21" s="17">
        <v>11.26</v>
      </c>
      <c r="O21" s="13"/>
      <c r="P21" s="13"/>
      <c r="Q21" s="25"/>
    </row>
    <row r="22" spans="1:17" x14ac:dyDescent="0.3">
      <c r="A22" s="71"/>
      <c r="B22" s="17">
        <v>11.63</v>
      </c>
      <c r="C22" s="13"/>
      <c r="D22" s="13"/>
      <c r="E22" s="25"/>
      <c r="G22" s="71"/>
      <c r="H22" s="17">
        <v>11.85</v>
      </c>
      <c r="I22" s="13"/>
      <c r="J22" s="13"/>
      <c r="K22" s="25"/>
      <c r="M22" s="71"/>
      <c r="N22" s="17">
        <v>11.47</v>
      </c>
      <c r="O22" s="13"/>
      <c r="P22" s="13"/>
      <c r="Q22" s="25"/>
    </row>
    <row r="23" spans="1:17" x14ac:dyDescent="0.3">
      <c r="A23" s="71"/>
      <c r="B23" s="17">
        <v>11.95</v>
      </c>
      <c r="C23" s="13"/>
      <c r="D23" s="13"/>
      <c r="E23" s="25"/>
      <c r="G23" s="71"/>
      <c r="H23" s="17">
        <v>11.88</v>
      </c>
      <c r="I23" s="13"/>
      <c r="J23" s="13"/>
      <c r="K23" s="25"/>
      <c r="M23" s="71"/>
      <c r="N23" s="17">
        <v>11.57</v>
      </c>
      <c r="O23" s="13"/>
      <c r="P23" s="13"/>
      <c r="Q23" s="25"/>
    </row>
    <row r="24" spans="1:17" x14ac:dyDescent="0.3">
      <c r="A24" s="71"/>
      <c r="B24" s="18">
        <v>12.26</v>
      </c>
      <c r="C24" s="13"/>
      <c r="D24" s="13"/>
      <c r="E24" s="25"/>
      <c r="G24" s="71"/>
      <c r="H24" s="17">
        <v>12.19</v>
      </c>
      <c r="I24" s="13"/>
      <c r="J24" s="13"/>
      <c r="K24" s="25"/>
      <c r="M24" s="71"/>
      <c r="N24" s="17">
        <v>11.83</v>
      </c>
      <c r="O24" s="13"/>
      <c r="P24" s="13"/>
      <c r="Q24" s="25"/>
    </row>
    <row r="25" spans="1:17" ht="15" thickBot="1" x14ac:dyDescent="0.35">
      <c r="A25" s="72"/>
      <c r="B25" s="31">
        <v>12.44</v>
      </c>
      <c r="C25" s="27"/>
      <c r="D25" s="27"/>
      <c r="E25" s="28"/>
      <c r="G25" s="72"/>
      <c r="H25" s="29">
        <v>12.58</v>
      </c>
      <c r="I25" s="27"/>
      <c r="J25" s="27"/>
      <c r="K25" s="28"/>
      <c r="M25" s="72"/>
      <c r="N25" s="26">
        <v>12.23</v>
      </c>
      <c r="O25" s="27"/>
      <c r="P25" s="27"/>
      <c r="Q25" s="28"/>
    </row>
    <row r="27" spans="1:17" ht="15" thickBot="1" x14ac:dyDescent="0.35"/>
    <row r="28" spans="1:17" x14ac:dyDescent="0.3">
      <c r="A28" s="70" t="s">
        <v>10</v>
      </c>
      <c r="B28" s="32">
        <v>11.54</v>
      </c>
      <c r="C28" s="23"/>
      <c r="D28" s="23"/>
      <c r="E28" s="24"/>
      <c r="G28" s="70" t="s">
        <v>11</v>
      </c>
      <c r="H28" s="32">
        <v>11.84</v>
      </c>
      <c r="I28" s="23"/>
      <c r="J28" s="23"/>
      <c r="K28" s="24"/>
      <c r="M28" s="70" t="s">
        <v>12</v>
      </c>
      <c r="N28" s="32">
        <v>11.79</v>
      </c>
      <c r="O28" s="23"/>
      <c r="P28" s="23"/>
      <c r="Q28" s="24"/>
    </row>
    <row r="29" spans="1:17" x14ac:dyDescent="0.3">
      <c r="A29" s="71"/>
      <c r="B29" s="4">
        <v>11.96</v>
      </c>
      <c r="C29" s="13"/>
      <c r="D29" s="13"/>
      <c r="E29" s="25"/>
      <c r="G29" s="71"/>
      <c r="H29" s="4">
        <v>11.92</v>
      </c>
      <c r="I29" s="13"/>
      <c r="J29" s="13"/>
      <c r="K29" s="25"/>
      <c r="M29" s="71"/>
      <c r="N29" s="4">
        <v>11.96</v>
      </c>
      <c r="O29" s="13"/>
      <c r="P29" s="13"/>
      <c r="Q29" s="25"/>
    </row>
    <row r="30" spans="1:17" x14ac:dyDescent="0.3">
      <c r="A30" s="71"/>
      <c r="B30" s="4">
        <v>12.01</v>
      </c>
      <c r="C30" s="13"/>
      <c r="D30" s="13"/>
      <c r="E30" s="25"/>
      <c r="G30" s="71"/>
      <c r="H30" s="4">
        <v>11.98</v>
      </c>
      <c r="I30" s="13"/>
      <c r="J30" s="13"/>
      <c r="K30" s="25"/>
      <c r="M30" s="71"/>
      <c r="N30" s="4">
        <v>12.07</v>
      </c>
      <c r="O30" s="13"/>
      <c r="P30" s="13"/>
      <c r="Q30" s="25"/>
    </row>
    <row r="31" spans="1:17" x14ac:dyDescent="0.3">
      <c r="A31" s="71"/>
      <c r="B31" s="4">
        <v>12.07</v>
      </c>
      <c r="C31" s="13"/>
      <c r="D31" s="13"/>
      <c r="E31" s="25"/>
      <c r="G31" s="71"/>
      <c r="H31" s="4">
        <v>12.07</v>
      </c>
      <c r="I31" s="13"/>
      <c r="J31" s="13"/>
      <c r="K31" s="25"/>
      <c r="M31" s="71"/>
      <c r="N31" s="4">
        <v>12.17</v>
      </c>
      <c r="O31" s="13"/>
      <c r="P31" s="13"/>
      <c r="Q31" s="25"/>
    </row>
    <row r="32" spans="1:17" x14ac:dyDescent="0.3">
      <c r="A32" s="71"/>
      <c r="B32" s="4">
        <v>12.1</v>
      </c>
      <c r="C32" s="13"/>
      <c r="D32" s="13"/>
      <c r="E32" s="25"/>
      <c r="G32" s="71"/>
      <c r="H32" s="4">
        <v>12.1</v>
      </c>
      <c r="I32" s="13"/>
      <c r="J32" s="13"/>
      <c r="K32" s="25"/>
      <c r="M32" s="71"/>
      <c r="N32" s="4">
        <v>12.35</v>
      </c>
      <c r="O32" s="13"/>
      <c r="P32" s="13"/>
      <c r="Q32" s="25"/>
    </row>
    <row r="33" spans="1:17" x14ac:dyDescent="0.3">
      <c r="A33" s="71"/>
      <c r="B33" s="4">
        <v>12.31</v>
      </c>
      <c r="C33" s="13"/>
      <c r="D33" s="13"/>
      <c r="E33" s="25"/>
      <c r="G33" s="71"/>
      <c r="H33" s="4">
        <v>12.33</v>
      </c>
      <c r="I33" s="13"/>
      <c r="J33" s="13"/>
      <c r="K33" s="25"/>
      <c r="M33" s="71"/>
      <c r="N33" s="4">
        <v>12.4</v>
      </c>
      <c r="O33" s="13"/>
      <c r="P33" s="13"/>
      <c r="Q33" s="25"/>
    </row>
    <row r="34" spans="1:17" x14ac:dyDescent="0.3">
      <c r="A34" s="71"/>
      <c r="B34" s="7">
        <v>10.73</v>
      </c>
      <c r="C34" s="13"/>
      <c r="D34" s="13"/>
      <c r="E34" s="25"/>
      <c r="G34" s="71"/>
      <c r="H34" s="9">
        <v>8.4600000000000009</v>
      </c>
      <c r="I34" s="13"/>
      <c r="J34" s="13"/>
      <c r="K34" s="25"/>
      <c r="M34" s="71"/>
      <c r="N34" s="7">
        <v>5.57</v>
      </c>
      <c r="O34" s="13"/>
      <c r="P34" s="13"/>
      <c r="Q34" s="25"/>
    </row>
    <row r="35" spans="1:17" x14ac:dyDescent="0.3">
      <c r="A35" s="71"/>
      <c r="B35" s="7">
        <v>11.03</v>
      </c>
      <c r="C35" s="13"/>
      <c r="D35" s="13"/>
      <c r="E35" s="25"/>
      <c r="G35" s="71"/>
      <c r="H35" s="7">
        <v>8.9600000000000009</v>
      </c>
      <c r="I35" s="13"/>
      <c r="J35" s="13"/>
      <c r="K35" s="25"/>
      <c r="M35" s="71"/>
      <c r="N35" s="7">
        <v>5.95</v>
      </c>
      <c r="O35" s="13"/>
      <c r="P35" s="13"/>
      <c r="Q35" s="25"/>
    </row>
    <row r="36" spans="1:17" x14ac:dyDescent="0.3">
      <c r="A36" s="71"/>
      <c r="B36" s="7">
        <v>11.34</v>
      </c>
      <c r="C36" s="13"/>
      <c r="D36" s="13"/>
      <c r="E36" s="25"/>
      <c r="G36" s="71"/>
      <c r="H36" s="7">
        <v>9.01</v>
      </c>
      <c r="I36" s="13"/>
      <c r="J36" s="13"/>
      <c r="K36" s="25"/>
      <c r="M36" s="71"/>
      <c r="N36" s="7">
        <v>5.97</v>
      </c>
      <c r="O36" s="13"/>
      <c r="P36" s="13"/>
      <c r="Q36" s="25"/>
    </row>
    <row r="37" spans="1:17" x14ac:dyDescent="0.3">
      <c r="A37" s="71"/>
      <c r="B37" s="7">
        <v>11.37</v>
      </c>
      <c r="C37" s="13"/>
      <c r="D37" s="13"/>
      <c r="E37" s="25"/>
      <c r="G37" s="71"/>
      <c r="H37" s="7">
        <v>9.17</v>
      </c>
      <c r="I37" s="13"/>
      <c r="J37" s="13"/>
      <c r="K37" s="25"/>
      <c r="M37" s="71"/>
      <c r="N37" s="7">
        <v>6.08</v>
      </c>
      <c r="O37" s="13"/>
      <c r="P37" s="13"/>
      <c r="Q37" s="25"/>
    </row>
    <row r="38" spans="1:17" x14ac:dyDescent="0.3">
      <c r="A38" s="71"/>
      <c r="B38" s="7">
        <v>11.54</v>
      </c>
      <c r="C38" s="13"/>
      <c r="D38" s="13"/>
      <c r="E38" s="25"/>
      <c r="G38" s="71"/>
      <c r="H38" s="7">
        <v>9.18</v>
      </c>
      <c r="I38" s="13"/>
      <c r="J38" s="13"/>
      <c r="K38" s="25"/>
      <c r="M38" s="71"/>
      <c r="N38" s="7">
        <v>6.13</v>
      </c>
      <c r="O38" s="13"/>
      <c r="P38" s="13"/>
      <c r="Q38" s="25"/>
    </row>
    <row r="39" spans="1:17" ht="15" thickBot="1" x14ac:dyDescent="0.35">
      <c r="A39" s="72"/>
      <c r="B39" s="33">
        <v>11.96</v>
      </c>
      <c r="C39" s="27"/>
      <c r="D39" s="27"/>
      <c r="E39" s="28"/>
      <c r="G39" s="72"/>
      <c r="H39" s="33">
        <v>9.2899999999999991</v>
      </c>
      <c r="I39" s="27"/>
      <c r="J39" s="27"/>
      <c r="K39" s="28"/>
      <c r="M39" s="72"/>
      <c r="N39" s="34">
        <v>9.8699999999999992</v>
      </c>
      <c r="O39" s="27"/>
      <c r="P39" s="27"/>
      <c r="Q39" s="28"/>
    </row>
    <row r="42" spans="1:17" ht="15" thickBot="1" x14ac:dyDescent="0.35"/>
    <row r="43" spans="1:17" x14ac:dyDescent="0.3">
      <c r="D43" s="70" t="s">
        <v>13</v>
      </c>
      <c r="E43" s="32">
        <v>11.43</v>
      </c>
      <c r="F43" s="23"/>
      <c r="G43" s="23"/>
      <c r="H43" s="24"/>
      <c r="J43" s="70" t="s">
        <v>14</v>
      </c>
      <c r="K43" s="22">
        <v>9.4</v>
      </c>
      <c r="L43" s="23"/>
      <c r="M43" s="23"/>
      <c r="N43" s="24"/>
    </row>
    <row r="44" spans="1:17" x14ac:dyDescent="0.3">
      <c r="D44" s="71"/>
      <c r="E44" s="4">
        <v>11.65</v>
      </c>
      <c r="F44" s="13"/>
      <c r="G44" s="13"/>
      <c r="H44" s="25"/>
      <c r="J44" s="71"/>
      <c r="K44" s="15">
        <v>10.35</v>
      </c>
      <c r="L44" s="13"/>
      <c r="M44" s="13"/>
      <c r="N44" s="25"/>
    </row>
    <row r="45" spans="1:17" x14ac:dyDescent="0.3">
      <c r="D45" s="71"/>
      <c r="E45" s="4">
        <v>11.72</v>
      </c>
      <c r="F45" s="13"/>
      <c r="G45" s="13"/>
      <c r="H45" s="25"/>
      <c r="J45" s="71"/>
      <c r="K45" s="15">
        <v>11.53</v>
      </c>
      <c r="L45" s="13"/>
      <c r="M45" s="13"/>
      <c r="N45" s="25"/>
    </row>
    <row r="46" spans="1:17" x14ac:dyDescent="0.3">
      <c r="D46" s="71"/>
      <c r="E46" s="4">
        <v>11.8</v>
      </c>
      <c r="F46" s="13"/>
      <c r="G46" s="13"/>
      <c r="H46" s="25"/>
      <c r="J46" s="71"/>
      <c r="K46" s="13"/>
      <c r="L46" s="13"/>
      <c r="M46" s="13"/>
      <c r="N46" s="25"/>
    </row>
    <row r="47" spans="1:17" x14ac:dyDescent="0.3">
      <c r="D47" s="71"/>
      <c r="E47" s="4">
        <v>11.97</v>
      </c>
      <c r="F47" s="13"/>
      <c r="G47" s="13"/>
      <c r="H47" s="25"/>
      <c r="J47" s="71"/>
      <c r="K47" s="13"/>
      <c r="L47" s="13"/>
      <c r="M47" s="13"/>
      <c r="N47" s="25"/>
    </row>
    <row r="48" spans="1:17" x14ac:dyDescent="0.3">
      <c r="D48" s="71"/>
      <c r="E48" s="4">
        <v>12.01</v>
      </c>
      <c r="F48" s="13"/>
      <c r="G48" s="13"/>
      <c r="H48" s="25"/>
      <c r="J48" s="71"/>
      <c r="K48" s="13"/>
      <c r="L48" s="13"/>
      <c r="M48" s="13"/>
      <c r="N48" s="25"/>
    </row>
    <row r="49" spans="4:14" x14ac:dyDescent="0.3">
      <c r="D49" s="71"/>
      <c r="E49" s="7">
        <v>1.87</v>
      </c>
      <c r="F49" s="13"/>
      <c r="G49" s="13"/>
      <c r="H49" s="25"/>
      <c r="J49" s="71"/>
      <c r="K49" s="16">
        <v>0.53</v>
      </c>
      <c r="L49" s="13"/>
      <c r="M49" s="13"/>
      <c r="N49" s="25"/>
    </row>
    <row r="50" spans="4:14" x14ac:dyDescent="0.3">
      <c r="D50" s="71"/>
      <c r="E50" s="7">
        <v>1.97</v>
      </c>
      <c r="F50" s="13"/>
      <c r="G50" s="13"/>
      <c r="H50" s="25"/>
      <c r="J50" s="71"/>
      <c r="K50" s="17">
        <v>0.96</v>
      </c>
      <c r="L50" s="13"/>
      <c r="M50" s="13"/>
      <c r="N50" s="25"/>
    </row>
    <row r="51" spans="4:14" x14ac:dyDescent="0.3">
      <c r="D51" s="71"/>
      <c r="E51" s="7">
        <v>2.0299999999999998</v>
      </c>
      <c r="F51" s="13"/>
      <c r="G51" s="13"/>
      <c r="H51" s="25"/>
      <c r="J51" s="71"/>
      <c r="K51" s="17">
        <v>0.99</v>
      </c>
      <c r="L51" s="13"/>
      <c r="M51" s="13"/>
      <c r="N51" s="25"/>
    </row>
    <row r="52" spans="4:14" x14ac:dyDescent="0.3">
      <c r="D52" s="71"/>
      <c r="E52" s="7">
        <v>2.13</v>
      </c>
      <c r="F52" s="13"/>
      <c r="G52" s="13"/>
      <c r="H52" s="25"/>
      <c r="J52" s="71"/>
      <c r="K52" s="13"/>
      <c r="L52" s="13"/>
      <c r="M52" s="13"/>
      <c r="N52" s="25"/>
    </row>
    <row r="53" spans="4:14" x14ac:dyDescent="0.3">
      <c r="D53" s="71"/>
      <c r="E53" s="7">
        <v>2.31</v>
      </c>
      <c r="F53" s="13"/>
      <c r="G53" s="13"/>
      <c r="H53" s="25"/>
      <c r="J53" s="71"/>
      <c r="K53" s="13"/>
      <c r="L53" s="13"/>
      <c r="M53" s="13"/>
      <c r="N53" s="25"/>
    </row>
    <row r="54" spans="4:14" ht="15" thickBot="1" x14ac:dyDescent="0.35">
      <c r="D54" s="72"/>
      <c r="E54" s="33">
        <v>2.33</v>
      </c>
      <c r="F54" s="27"/>
      <c r="G54" s="27"/>
      <c r="H54" s="28"/>
      <c r="J54" s="72"/>
      <c r="K54" s="27"/>
      <c r="L54" s="27"/>
      <c r="M54" s="27"/>
      <c r="N54" s="28"/>
    </row>
    <row r="56" spans="4:14" ht="15" thickBot="1" x14ac:dyDescent="0.35"/>
    <row r="57" spans="4:14" x14ac:dyDescent="0.3">
      <c r="D57" s="35" t="s">
        <v>1</v>
      </c>
      <c r="E57" s="32" t="s">
        <v>4</v>
      </c>
      <c r="F57" s="23"/>
      <c r="G57" s="23"/>
      <c r="H57" s="24"/>
      <c r="J57" s="39" t="s">
        <v>1</v>
      </c>
      <c r="K57" s="40" t="s">
        <v>5</v>
      </c>
      <c r="L57" s="23"/>
      <c r="M57" s="23"/>
      <c r="N57" s="24"/>
    </row>
    <row r="58" spans="4:14" x14ac:dyDescent="0.3">
      <c r="D58" s="36">
        <v>0.01</v>
      </c>
      <c r="E58" s="12">
        <v>5.21</v>
      </c>
      <c r="F58" s="13"/>
      <c r="G58" s="13"/>
      <c r="H58" s="25"/>
      <c r="J58" s="41">
        <v>0.01</v>
      </c>
      <c r="K58" s="7">
        <v>0.98</v>
      </c>
      <c r="L58" s="13"/>
      <c r="M58" s="13"/>
      <c r="N58" s="25"/>
    </row>
    <row r="59" spans="4:14" x14ac:dyDescent="0.3">
      <c r="D59" s="36">
        <v>0.03</v>
      </c>
      <c r="E59" s="12">
        <v>11.76</v>
      </c>
      <c r="F59" s="13"/>
      <c r="G59" s="13"/>
      <c r="H59" s="25"/>
      <c r="J59" s="41">
        <v>0.03</v>
      </c>
      <c r="K59" s="7">
        <v>2.11</v>
      </c>
      <c r="L59" s="13"/>
      <c r="M59" s="13"/>
      <c r="N59" s="25"/>
    </row>
    <row r="60" spans="4:14" x14ac:dyDescent="0.3">
      <c r="D60" s="36">
        <v>0.1</v>
      </c>
      <c r="E60" s="12">
        <v>12.12</v>
      </c>
      <c r="F60" s="13"/>
      <c r="G60" s="13"/>
      <c r="H60" s="25"/>
      <c r="J60" s="41">
        <v>0.1</v>
      </c>
      <c r="K60" s="7">
        <v>6.6</v>
      </c>
      <c r="L60" s="13"/>
      <c r="M60" s="13"/>
      <c r="N60" s="25"/>
    </row>
    <row r="61" spans="4:14" x14ac:dyDescent="0.3">
      <c r="D61" s="36">
        <v>0.3</v>
      </c>
      <c r="E61" s="12">
        <v>12.04</v>
      </c>
      <c r="F61" s="13"/>
      <c r="G61" s="13"/>
      <c r="H61" s="25"/>
      <c r="J61" s="41">
        <v>0.3</v>
      </c>
      <c r="K61" s="7">
        <v>9.01</v>
      </c>
      <c r="L61" s="13"/>
      <c r="M61" s="13"/>
      <c r="N61" s="25"/>
    </row>
    <row r="62" spans="4:14" x14ac:dyDescent="0.3">
      <c r="D62" s="36">
        <v>1</v>
      </c>
      <c r="E62" s="12">
        <v>12</v>
      </c>
      <c r="F62" s="13"/>
      <c r="G62" s="13"/>
      <c r="H62" s="25"/>
      <c r="J62" s="41">
        <v>1</v>
      </c>
      <c r="K62" s="7">
        <v>11.33</v>
      </c>
      <c r="L62" s="13"/>
      <c r="M62" s="13"/>
      <c r="N62" s="25"/>
    </row>
    <row r="63" spans="4:14" x14ac:dyDescent="0.3">
      <c r="D63" s="36">
        <v>3</v>
      </c>
      <c r="E63" s="12">
        <v>12.01</v>
      </c>
      <c r="F63" s="13"/>
      <c r="G63" s="13"/>
      <c r="H63" s="25"/>
      <c r="J63" s="41">
        <v>3</v>
      </c>
      <c r="K63" s="7">
        <v>11.42</v>
      </c>
      <c r="L63" s="13"/>
      <c r="M63" s="13"/>
      <c r="N63" s="25"/>
    </row>
    <row r="64" spans="4:14" x14ac:dyDescent="0.3">
      <c r="D64" s="36">
        <v>10</v>
      </c>
      <c r="E64" s="12">
        <v>11.98</v>
      </c>
      <c r="F64" s="13"/>
      <c r="G64" s="13"/>
      <c r="H64" s="25"/>
      <c r="J64" s="41">
        <v>10</v>
      </c>
      <c r="K64" s="7">
        <v>11.97</v>
      </c>
      <c r="L64" s="13"/>
      <c r="M64" s="13"/>
      <c r="N64" s="25"/>
    </row>
    <row r="65" spans="4:14" ht="15" thickBot="1" x14ac:dyDescent="0.35">
      <c r="D65" s="37">
        <v>100</v>
      </c>
      <c r="E65" s="38">
        <v>11.92</v>
      </c>
      <c r="F65" s="27"/>
      <c r="G65" s="27"/>
      <c r="H65" s="28"/>
      <c r="J65" s="42">
        <v>100</v>
      </c>
      <c r="K65" s="33">
        <v>11.9</v>
      </c>
      <c r="L65" s="27"/>
      <c r="M65" s="27"/>
      <c r="N65" s="28"/>
    </row>
    <row r="66" spans="4:14" x14ac:dyDescent="0.3">
      <c r="E66" s="13"/>
    </row>
  </sheetData>
  <sortState xmlns:xlrd2="http://schemas.microsoft.com/office/spreadsheetml/2017/richdata2" ref="J75:M82">
    <sortCondition ref="M75"/>
  </sortState>
  <mergeCells count="8">
    <mergeCell ref="A13:A25"/>
    <mergeCell ref="G13:G25"/>
    <mergeCell ref="M13:M25"/>
    <mergeCell ref="A28:A39"/>
    <mergeCell ref="G28:G39"/>
    <mergeCell ref="M28:M39"/>
    <mergeCell ref="D43:D54"/>
    <mergeCell ref="J43:J5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60AD-D8F3-4079-BADB-46C5C1C4DA73}">
  <sheetPr>
    <tabColor theme="0"/>
  </sheetPr>
  <dimension ref="A1:M75"/>
  <sheetViews>
    <sheetView zoomScale="40" zoomScaleNormal="40" workbookViewId="0">
      <selection activeCell="L34" sqref="L34"/>
    </sheetView>
  </sheetViews>
  <sheetFormatPr baseColWidth="10" defaultRowHeight="14.4" x14ac:dyDescent="0.3"/>
  <sheetData>
    <row r="1" spans="1:13" x14ac:dyDescent="0.3">
      <c r="A1" s="50"/>
      <c r="B1" s="102" t="s">
        <v>20</v>
      </c>
      <c r="C1" s="54"/>
      <c r="D1" s="54"/>
      <c r="E1" s="54"/>
      <c r="F1" s="54"/>
      <c r="G1" s="54"/>
      <c r="H1" s="103"/>
      <c r="I1" s="24"/>
    </row>
    <row r="2" spans="1:13" ht="15" thickBot="1" x14ac:dyDescent="0.35">
      <c r="A2" s="51"/>
      <c r="B2" s="104"/>
      <c r="C2" s="105"/>
      <c r="D2" s="105"/>
      <c r="E2" s="105"/>
      <c r="F2" s="105"/>
      <c r="G2" s="105"/>
      <c r="H2" s="106"/>
      <c r="I2" s="25"/>
    </row>
    <row r="3" spans="1:13" x14ac:dyDescent="0.3">
      <c r="A3" s="51"/>
      <c r="B3" s="96" t="s">
        <v>7</v>
      </c>
      <c r="C3" s="97"/>
      <c r="D3" s="98"/>
      <c r="E3" s="13"/>
      <c r="F3" s="99" t="s">
        <v>7</v>
      </c>
      <c r="G3" s="100"/>
      <c r="H3" s="101"/>
      <c r="I3" s="25"/>
    </row>
    <row r="4" spans="1:13" x14ac:dyDescent="0.3">
      <c r="A4" s="51"/>
      <c r="B4" s="9" t="s">
        <v>2</v>
      </c>
      <c r="C4" s="108" t="s">
        <v>33</v>
      </c>
      <c r="D4" s="110" t="s">
        <v>34</v>
      </c>
      <c r="E4" s="13"/>
      <c r="F4" s="7" t="s">
        <v>3</v>
      </c>
      <c r="G4" s="108" t="s">
        <v>33</v>
      </c>
      <c r="H4" s="8" t="s">
        <v>35</v>
      </c>
      <c r="I4" s="25"/>
    </row>
    <row r="5" spans="1:13" x14ac:dyDescent="0.3">
      <c r="A5" s="51"/>
      <c r="B5" s="107">
        <v>11.68</v>
      </c>
      <c r="C5" s="108">
        <v>11.92</v>
      </c>
      <c r="D5" s="92">
        <f>STDEV(B5:C5)</f>
        <v>0.16970562748477155</v>
      </c>
      <c r="E5" s="13"/>
      <c r="F5" s="7">
        <v>11.24</v>
      </c>
      <c r="G5" s="108">
        <v>10.119999999999999</v>
      </c>
      <c r="H5" s="92">
        <f>STDEV(F5:G5)</f>
        <v>0.79195959492893386</v>
      </c>
      <c r="I5" s="25"/>
    </row>
    <row r="6" spans="1:13" x14ac:dyDescent="0.3">
      <c r="A6" s="51"/>
      <c r="B6" s="107">
        <v>11.73</v>
      </c>
      <c r="C6" s="108">
        <v>11.92</v>
      </c>
      <c r="D6" s="92">
        <f>STDEV(B6:C6)</f>
        <v>0.13435028842544369</v>
      </c>
      <c r="E6" s="13"/>
      <c r="F6" s="7">
        <v>11.63</v>
      </c>
      <c r="G6" s="108">
        <v>10.119999999999999</v>
      </c>
      <c r="H6" s="92">
        <f>STDEV(F6:G6)</f>
        <v>1.0677312395916878</v>
      </c>
      <c r="I6" s="25"/>
    </row>
    <row r="7" spans="1:13" x14ac:dyDescent="0.3">
      <c r="A7" s="51"/>
      <c r="B7" s="107">
        <v>11.86</v>
      </c>
      <c r="C7" s="108">
        <v>11.92</v>
      </c>
      <c r="D7" s="92">
        <f>STDEV(B7:C7)</f>
        <v>4.2426406871193201E-2</v>
      </c>
      <c r="E7" s="13"/>
      <c r="F7" s="7">
        <v>11.95</v>
      </c>
      <c r="G7" s="108">
        <v>10.119999999999999</v>
      </c>
      <c r="H7" s="92">
        <f>STDEV(F7:G7)</f>
        <v>1.294005409571382</v>
      </c>
      <c r="I7" s="25"/>
    </row>
    <row r="8" spans="1:13" x14ac:dyDescent="0.3">
      <c r="A8" s="51"/>
      <c r="B8" s="107">
        <v>11.88</v>
      </c>
      <c r="C8" s="108">
        <v>11.92</v>
      </c>
      <c r="D8" s="92">
        <f>STDEV(B8:C8)</f>
        <v>2.8284271247461298E-2</v>
      </c>
      <c r="E8" s="13"/>
      <c r="F8" s="9">
        <v>12.26</v>
      </c>
      <c r="G8" s="108">
        <v>10.119999999999999</v>
      </c>
      <c r="H8" s="92">
        <f>STDEV(F8:G8)</f>
        <v>1.5132085117392122</v>
      </c>
      <c r="I8" s="25"/>
      <c r="M8" s="91" t="s">
        <v>33</v>
      </c>
    </row>
    <row r="9" spans="1:13" x14ac:dyDescent="0.3">
      <c r="A9" s="51"/>
      <c r="B9" s="107">
        <v>12.03</v>
      </c>
      <c r="C9" s="108">
        <v>11.92</v>
      </c>
      <c r="D9" s="92">
        <f>STDEV(B9:C9)</f>
        <v>7.7781745930519827E-2</v>
      </c>
      <c r="E9" s="13"/>
      <c r="F9" s="7">
        <v>12.44</v>
      </c>
      <c r="G9" s="108">
        <v>10.119999999999999</v>
      </c>
      <c r="H9" s="92">
        <f>STDEV(F9:G9)</f>
        <v>1.6404877323527844</v>
      </c>
      <c r="I9" s="25"/>
    </row>
    <row r="10" spans="1:13" x14ac:dyDescent="0.3">
      <c r="A10" s="51"/>
      <c r="B10" s="107">
        <v>12.34</v>
      </c>
      <c r="C10" s="108">
        <v>11.92</v>
      </c>
      <c r="D10" s="92">
        <f>STDEV(B10:C10)</f>
        <v>0.29698484809834991</v>
      </c>
      <c r="E10" s="13"/>
      <c r="F10" s="111">
        <v>1.1870000000000001</v>
      </c>
      <c r="G10" s="108">
        <v>10.119999999999999</v>
      </c>
      <c r="H10" s="92">
        <f>STDEV(F10:G10)</f>
        <v>6.3165848763394292</v>
      </c>
      <c r="I10" s="25"/>
    </row>
    <row r="11" spans="1:13" ht="15" thickBot="1" x14ac:dyDescent="0.35">
      <c r="A11" s="51"/>
      <c r="B11" s="13"/>
      <c r="C11" s="13"/>
      <c r="D11" s="14"/>
      <c r="E11" s="13"/>
      <c r="F11" s="13"/>
      <c r="G11" s="13"/>
      <c r="H11" s="13"/>
      <c r="I11" s="25"/>
    </row>
    <row r="12" spans="1:13" x14ac:dyDescent="0.3">
      <c r="A12" s="51"/>
      <c r="B12" s="67" t="s">
        <v>8</v>
      </c>
      <c r="C12" s="68"/>
      <c r="D12" s="69"/>
      <c r="E12" s="13"/>
      <c r="F12" s="67" t="s">
        <v>8</v>
      </c>
      <c r="G12" s="68"/>
      <c r="H12" s="69"/>
      <c r="I12" s="25"/>
    </row>
    <row r="13" spans="1:13" x14ac:dyDescent="0.3">
      <c r="A13" s="51"/>
      <c r="B13" s="9" t="s">
        <v>2</v>
      </c>
      <c r="C13" s="108" t="s">
        <v>33</v>
      </c>
      <c r="D13" s="110" t="s">
        <v>34</v>
      </c>
      <c r="E13" s="13"/>
      <c r="F13" s="7" t="s">
        <v>3</v>
      </c>
      <c r="G13" s="108" t="s">
        <v>33</v>
      </c>
      <c r="H13" s="8" t="s">
        <v>35</v>
      </c>
      <c r="I13" s="25"/>
    </row>
    <row r="14" spans="1:13" x14ac:dyDescent="0.3">
      <c r="A14" s="51"/>
      <c r="B14" s="107">
        <v>11.65</v>
      </c>
      <c r="C14" s="108">
        <v>11.98</v>
      </c>
      <c r="D14" s="92">
        <f>STDEV(B14:C14)</f>
        <v>0.23334523779156074</v>
      </c>
      <c r="E14" s="13"/>
      <c r="F14" s="7">
        <v>11.56</v>
      </c>
      <c r="G14" s="108">
        <v>11.97</v>
      </c>
      <c r="H14" s="92">
        <f>STDEV(F14:G14)</f>
        <v>0.28991378028648457</v>
      </c>
      <c r="I14" s="25"/>
    </row>
    <row r="15" spans="1:13" x14ac:dyDescent="0.3">
      <c r="A15" s="51"/>
      <c r="B15" s="107">
        <v>11.84</v>
      </c>
      <c r="C15" s="108">
        <v>11.98</v>
      </c>
      <c r="D15" s="92">
        <f>STDEV(B15:C15)</f>
        <v>9.8994949366117052E-2</v>
      </c>
      <c r="E15" s="13"/>
      <c r="F15" s="7">
        <v>11.74</v>
      </c>
      <c r="G15" s="108">
        <v>11.97</v>
      </c>
      <c r="H15" s="92">
        <f>STDEV(F15:G15)</f>
        <v>0.16263455967290624</v>
      </c>
      <c r="I15" s="25"/>
    </row>
    <row r="16" spans="1:13" x14ac:dyDescent="0.3">
      <c r="A16" s="51"/>
      <c r="B16" s="107">
        <v>11.97</v>
      </c>
      <c r="C16" s="108">
        <v>11.98</v>
      </c>
      <c r="D16" s="92">
        <f>STDEV(B16:C16)</f>
        <v>7.0710678118653244E-3</v>
      </c>
      <c r="E16" s="13"/>
      <c r="F16" s="7">
        <v>11.85</v>
      </c>
      <c r="G16" s="108">
        <v>11.97</v>
      </c>
      <c r="H16" s="92">
        <f>STDEV(F16:G16)</f>
        <v>8.4852813742386402E-2</v>
      </c>
      <c r="I16" s="25"/>
    </row>
    <row r="17" spans="1:9" x14ac:dyDescent="0.3">
      <c r="A17" s="51"/>
      <c r="B17" s="107">
        <v>12.03</v>
      </c>
      <c r="C17" s="108">
        <v>11.98</v>
      </c>
      <c r="D17" s="92">
        <f>STDEV(B17:C17)</f>
        <v>3.5355339059326626E-2</v>
      </c>
      <c r="E17" s="13"/>
      <c r="F17" s="7">
        <v>11.88</v>
      </c>
      <c r="G17" s="108">
        <v>11.97</v>
      </c>
      <c r="H17" s="92">
        <f>STDEV(F17:G17)</f>
        <v>6.3639610306789177E-2</v>
      </c>
      <c r="I17" s="25"/>
    </row>
    <row r="18" spans="1:9" x14ac:dyDescent="0.3">
      <c r="A18" s="51"/>
      <c r="B18" s="107">
        <v>12.09</v>
      </c>
      <c r="C18" s="108">
        <v>11.98</v>
      </c>
      <c r="D18" s="92">
        <f>STDEV(B18:C18)</f>
        <v>7.7781745930519827E-2</v>
      </c>
      <c r="E18" s="13"/>
      <c r="F18" s="7">
        <v>12.19</v>
      </c>
      <c r="G18" s="108">
        <v>11.97</v>
      </c>
      <c r="H18" s="92">
        <f>STDEV(F18:G18)</f>
        <v>0.15556349186103965</v>
      </c>
      <c r="I18" s="25"/>
    </row>
    <row r="19" spans="1:9" x14ac:dyDescent="0.3">
      <c r="A19" s="51"/>
      <c r="B19" s="107">
        <v>12.32</v>
      </c>
      <c r="C19" s="108">
        <v>11.98</v>
      </c>
      <c r="D19" s="92">
        <f>STDEV(B19:C19)</f>
        <v>0.24041630560342606</v>
      </c>
      <c r="E19" s="13"/>
      <c r="F19" s="111">
        <v>12.58</v>
      </c>
      <c r="G19" s="108">
        <v>11.97</v>
      </c>
      <c r="H19" s="92">
        <f>STDEV(F19:G19)</f>
        <v>0.43133513652379357</v>
      </c>
      <c r="I19" s="25"/>
    </row>
    <row r="20" spans="1:9" ht="15" thickBot="1" x14ac:dyDescent="0.35">
      <c r="A20" s="51"/>
      <c r="B20" s="13"/>
      <c r="C20" s="13"/>
      <c r="D20" s="14"/>
      <c r="E20" s="13"/>
      <c r="F20" s="13"/>
      <c r="G20" s="13"/>
      <c r="H20" s="14"/>
      <c r="I20" s="25"/>
    </row>
    <row r="21" spans="1:9" x14ac:dyDescent="0.3">
      <c r="A21" s="51"/>
      <c r="B21" s="64" t="s">
        <v>9</v>
      </c>
      <c r="C21" s="65"/>
      <c r="D21" s="66"/>
      <c r="E21" s="13"/>
      <c r="F21" s="64" t="s">
        <v>9</v>
      </c>
      <c r="G21" s="65"/>
      <c r="H21" s="66"/>
      <c r="I21" s="25"/>
    </row>
    <row r="22" spans="1:9" x14ac:dyDescent="0.3">
      <c r="A22" s="51"/>
      <c r="B22" s="9" t="s">
        <v>2</v>
      </c>
      <c r="C22" s="108" t="s">
        <v>33</v>
      </c>
      <c r="D22" s="110" t="s">
        <v>34</v>
      </c>
      <c r="E22" s="13"/>
      <c r="F22" s="7" t="s">
        <v>3</v>
      </c>
      <c r="G22" s="108" t="s">
        <v>33</v>
      </c>
      <c r="H22" s="8" t="s">
        <v>35</v>
      </c>
      <c r="I22" s="25"/>
    </row>
    <row r="23" spans="1:9" x14ac:dyDescent="0.3">
      <c r="A23" s="51"/>
      <c r="B23" s="107">
        <v>11.68</v>
      </c>
      <c r="C23" s="108">
        <v>12.01</v>
      </c>
      <c r="D23" s="92">
        <f>STDEV(B23:C23)</f>
        <v>0.23334523779156074</v>
      </c>
      <c r="E23" s="13"/>
      <c r="F23" s="9">
        <v>10.15</v>
      </c>
      <c r="G23" s="108">
        <v>11.42</v>
      </c>
      <c r="H23" s="92">
        <f>STDEV(F23:G23)</f>
        <v>0.89802561210691501</v>
      </c>
      <c r="I23" s="25"/>
    </row>
    <row r="24" spans="1:9" x14ac:dyDescent="0.3">
      <c r="A24" s="51"/>
      <c r="B24" s="107">
        <v>11.83</v>
      </c>
      <c r="C24" s="108">
        <v>12.01</v>
      </c>
      <c r="D24" s="92">
        <f>STDEV(B24:C24)</f>
        <v>0.12727922061357835</v>
      </c>
      <c r="E24" s="13"/>
      <c r="F24" s="7">
        <v>11.26</v>
      </c>
      <c r="G24" s="108">
        <v>11.42</v>
      </c>
      <c r="H24" s="92">
        <f>STDEV(F24:G24)</f>
        <v>0.1131370849898477</v>
      </c>
      <c r="I24" s="25"/>
    </row>
    <row r="25" spans="1:9" x14ac:dyDescent="0.3">
      <c r="A25" s="51"/>
      <c r="B25" s="107">
        <v>11.94</v>
      </c>
      <c r="C25" s="108">
        <v>12.01</v>
      </c>
      <c r="D25" s="92">
        <f>STDEV(B25:C25)</f>
        <v>4.9497474683058526E-2</v>
      </c>
      <c r="E25" s="13"/>
      <c r="F25" s="7">
        <v>11.47</v>
      </c>
      <c r="G25" s="108">
        <v>11.42</v>
      </c>
      <c r="H25" s="92">
        <f>STDEV(F25:G25)</f>
        <v>3.5355339059327882E-2</v>
      </c>
      <c r="I25" s="25"/>
    </row>
    <row r="26" spans="1:9" x14ac:dyDescent="0.3">
      <c r="A26" s="51"/>
      <c r="B26" s="107">
        <v>12.01</v>
      </c>
      <c r="C26" s="108">
        <v>12.01</v>
      </c>
      <c r="D26" s="92">
        <f>STDEV(B26:C26)</f>
        <v>0</v>
      </c>
      <c r="E26" s="13"/>
      <c r="F26" s="7">
        <v>11.57</v>
      </c>
      <c r="G26" s="108">
        <v>11.42</v>
      </c>
      <c r="H26" s="92">
        <f>STDEV(F26:G26)</f>
        <v>0.10606601717798238</v>
      </c>
      <c r="I26" s="25"/>
    </row>
    <row r="27" spans="1:9" x14ac:dyDescent="0.3">
      <c r="A27" s="51"/>
      <c r="B27" s="107">
        <v>12.24</v>
      </c>
      <c r="C27" s="108">
        <v>12.01</v>
      </c>
      <c r="D27" s="92">
        <f>STDEV(B27:C27)</f>
        <v>0.16263455967290624</v>
      </c>
      <c r="E27" s="13"/>
      <c r="F27" s="7">
        <v>11.83</v>
      </c>
      <c r="G27" s="108">
        <v>11.42</v>
      </c>
      <c r="H27" s="92">
        <f>STDEV(F27:G27)</f>
        <v>0.28991378028648457</v>
      </c>
      <c r="I27" s="25"/>
    </row>
    <row r="28" spans="1:9" x14ac:dyDescent="0.3">
      <c r="A28" s="51"/>
      <c r="B28" s="107">
        <v>12.36</v>
      </c>
      <c r="C28" s="108">
        <v>12.01</v>
      </c>
      <c r="D28" s="92">
        <f>STDEV(B28:C28)</f>
        <v>0.24748737341529137</v>
      </c>
      <c r="E28" s="13"/>
      <c r="F28" s="9">
        <v>12.23</v>
      </c>
      <c r="G28" s="108">
        <v>11.42</v>
      </c>
      <c r="H28" s="92">
        <f>STDEV(F28:G28)</f>
        <v>0.57275649276110385</v>
      </c>
      <c r="I28" s="25"/>
    </row>
    <row r="29" spans="1:9" ht="15" thickBot="1" x14ac:dyDescent="0.35">
      <c r="A29" s="51"/>
      <c r="B29" s="13"/>
      <c r="C29" s="13"/>
      <c r="D29" s="14"/>
      <c r="E29" s="13"/>
      <c r="F29" s="13"/>
      <c r="G29" s="13"/>
      <c r="H29" s="14"/>
      <c r="I29" s="25"/>
    </row>
    <row r="30" spans="1:9" x14ac:dyDescent="0.3">
      <c r="A30" s="51"/>
      <c r="B30" s="64" t="s">
        <v>10</v>
      </c>
      <c r="C30" s="65"/>
      <c r="D30" s="66"/>
      <c r="E30" s="13"/>
      <c r="F30" s="64" t="s">
        <v>10</v>
      </c>
      <c r="G30" s="65"/>
      <c r="H30" s="66"/>
      <c r="I30" s="25"/>
    </row>
    <row r="31" spans="1:9" x14ac:dyDescent="0.3">
      <c r="A31" s="51"/>
      <c r="B31" s="9" t="s">
        <v>2</v>
      </c>
      <c r="C31" s="108" t="s">
        <v>33</v>
      </c>
      <c r="D31" s="110" t="s">
        <v>34</v>
      </c>
      <c r="E31" s="13"/>
      <c r="F31" s="7" t="s">
        <v>3</v>
      </c>
      <c r="G31" s="108" t="s">
        <v>33</v>
      </c>
      <c r="H31" s="8" t="s">
        <v>35</v>
      </c>
      <c r="I31" s="25"/>
    </row>
    <row r="32" spans="1:9" x14ac:dyDescent="0.3">
      <c r="A32" s="51"/>
      <c r="B32" s="107">
        <v>11.54</v>
      </c>
      <c r="C32" s="108">
        <v>12</v>
      </c>
      <c r="D32" s="92">
        <f>STDEV(B32:C32)</f>
        <v>0.32526911934581249</v>
      </c>
      <c r="E32" s="13"/>
      <c r="F32" s="7">
        <v>10.73</v>
      </c>
      <c r="G32" s="108">
        <v>11.33</v>
      </c>
      <c r="H32" s="92">
        <f>STDEV(F32:G32)</f>
        <v>0.42426406871192823</v>
      </c>
      <c r="I32" s="25"/>
    </row>
    <row r="33" spans="1:9" x14ac:dyDescent="0.3">
      <c r="A33" s="51"/>
      <c r="B33" s="107">
        <v>11.96</v>
      </c>
      <c r="C33" s="108">
        <v>12</v>
      </c>
      <c r="D33" s="92">
        <f>STDEV(B33:C33)</f>
        <v>2.8284271247461298E-2</v>
      </c>
      <c r="E33" s="13"/>
      <c r="F33" s="7">
        <v>11.03</v>
      </c>
      <c r="G33" s="108">
        <v>11.33</v>
      </c>
      <c r="H33" s="92">
        <f>STDEV(F33:G33)</f>
        <v>0.21213203435596475</v>
      </c>
      <c r="I33" s="25"/>
    </row>
    <row r="34" spans="1:9" x14ac:dyDescent="0.3">
      <c r="A34" s="51"/>
      <c r="B34" s="107">
        <v>12.01</v>
      </c>
      <c r="C34" s="108">
        <v>12</v>
      </c>
      <c r="D34" s="92">
        <f>STDEV(B34:C34)</f>
        <v>7.0710678118653244E-3</v>
      </c>
      <c r="E34" s="13"/>
      <c r="F34" s="7">
        <v>11.34</v>
      </c>
      <c r="G34" s="108">
        <v>11.33</v>
      </c>
      <c r="H34" s="92">
        <f>STDEV(F34:G34)</f>
        <v>7.0710678118653244E-3</v>
      </c>
      <c r="I34" s="25"/>
    </row>
    <row r="35" spans="1:9" x14ac:dyDescent="0.3">
      <c r="A35" s="51"/>
      <c r="B35" s="107">
        <v>12.07</v>
      </c>
      <c r="C35" s="108">
        <v>12</v>
      </c>
      <c r="D35" s="92">
        <f>STDEV(B35:C35)</f>
        <v>4.9497474683058526E-2</v>
      </c>
      <c r="E35" s="13"/>
      <c r="F35" s="7">
        <v>11.37</v>
      </c>
      <c r="G35" s="108">
        <v>11.33</v>
      </c>
      <c r="H35" s="92">
        <f>STDEV(F35:G35)</f>
        <v>2.8284271247461298E-2</v>
      </c>
      <c r="I35" s="25"/>
    </row>
    <row r="36" spans="1:9" x14ac:dyDescent="0.3">
      <c r="A36" s="51"/>
      <c r="B36" s="107">
        <v>12.1</v>
      </c>
      <c r="C36" s="108">
        <v>12</v>
      </c>
      <c r="D36" s="92">
        <f>STDEV(B36:C36)</f>
        <v>7.0710678118654502E-2</v>
      </c>
      <c r="E36" s="13"/>
      <c r="F36" s="7">
        <v>11.54</v>
      </c>
      <c r="G36" s="108">
        <v>11.33</v>
      </c>
      <c r="H36" s="92">
        <f>STDEV(F36:G36)</f>
        <v>0.14849242404917432</v>
      </c>
      <c r="I36" s="25"/>
    </row>
    <row r="37" spans="1:9" x14ac:dyDescent="0.3">
      <c r="A37" s="51"/>
      <c r="B37" s="107">
        <v>12.31</v>
      </c>
      <c r="C37" s="108">
        <v>12</v>
      </c>
      <c r="D37" s="92">
        <f>STDEV(B37:C37)</f>
        <v>0.21920310216783009</v>
      </c>
      <c r="E37" s="13"/>
      <c r="F37" s="7">
        <v>11.96</v>
      </c>
      <c r="G37" s="108">
        <v>11.33</v>
      </c>
      <c r="H37" s="92">
        <f>STDEV(F37:G37)</f>
        <v>0.44547727214752553</v>
      </c>
      <c r="I37" s="25"/>
    </row>
    <row r="38" spans="1:9" ht="15" thickBot="1" x14ac:dyDescent="0.35">
      <c r="A38" s="51"/>
      <c r="B38" s="13"/>
      <c r="C38" s="13"/>
      <c r="D38" s="14"/>
      <c r="E38" s="13"/>
      <c r="F38" s="13"/>
      <c r="G38" s="13"/>
      <c r="H38" s="14"/>
      <c r="I38" s="25"/>
    </row>
    <row r="39" spans="1:9" x14ac:dyDescent="0.3">
      <c r="A39" s="51"/>
      <c r="B39" s="93" t="s">
        <v>11</v>
      </c>
      <c r="C39" s="94"/>
      <c r="D39" s="95"/>
      <c r="E39" s="13"/>
      <c r="F39" s="93" t="s">
        <v>11</v>
      </c>
      <c r="G39" s="94"/>
      <c r="H39" s="95"/>
      <c r="I39" s="25"/>
    </row>
    <row r="40" spans="1:9" x14ac:dyDescent="0.3">
      <c r="A40" s="51"/>
      <c r="B40" s="9" t="s">
        <v>2</v>
      </c>
      <c r="C40" s="108" t="s">
        <v>33</v>
      </c>
      <c r="D40" s="110" t="s">
        <v>34</v>
      </c>
      <c r="E40" s="13"/>
      <c r="F40" s="7" t="s">
        <v>3</v>
      </c>
      <c r="G40" s="108" t="s">
        <v>33</v>
      </c>
      <c r="H40" s="8" t="s">
        <v>35</v>
      </c>
      <c r="I40" s="25"/>
    </row>
    <row r="41" spans="1:9" x14ac:dyDescent="0.3">
      <c r="A41" s="51"/>
      <c r="B41" s="107">
        <v>11.84</v>
      </c>
      <c r="C41" s="108">
        <v>12.04</v>
      </c>
      <c r="D41" s="92">
        <f>STDEV(B41:C41)</f>
        <v>0.141421356237309</v>
      </c>
      <c r="E41" s="13"/>
      <c r="F41" s="9">
        <v>8.4600000000000009</v>
      </c>
      <c r="G41" s="108">
        <v>9.01</v>
      </c>
      <c r="H41" s="92">
        <f>STDEV(F41:G41)</f>
        <v>0.38890872965260037</v>
      </c>
      <c r="I41" s="25"/>
    </row>
    <row r="42" spans="1:9" x14ac:dyDescent="0.3">
      <c r="A42" s="51"/>
      <c r="B42" s="107">
        <v>11.92</v>
      </c>
      <c r="C42" s="108">
        <v>12.04</v>
      </c>
      <c r="D42" s="92">
        <f>STDEV(B42:C42)</f>
        <v>8.4852813742385153E-2</v>
      </c>
      <c r="E42" s="13"/>
      <c r="F42" s="7">
        <v>8.9600000000000009</v>
      </c>
      <c r="G42" s="108">
        <v>9.01</v>
      </c>
      <c r="H42" s="92">
        <f>STDEV(F42:G42)</f>
        <v>3.5355339059326626E-2</v>
      </c>
      <c r="I42" s="25"/>
    </row>
    <row r="43" spans="1:9" x14ac:dyDescent="0.3">
      <c r="A43" s="51"/>
      <c r="B43" s="107">
        <v>11.98</v>
      </c>
      <c r="C43" s="108">
        <v>12.04</v>
      </c>
      <c r="D43" s="92">
        <f>STDEV(B43:C43)</f>
        <v>4.2426406871191945E-2</v>
      </c>
      <c r="E43" s="13"/>
      <c r="F43" s="7">
        <v>9.01</v>
      </c>
      <c r="G43" s="108">
        <v>9.01</v>
      </c>
      <c r="H43" s="92">
        <f>STDEV(F43:G43)</f>
        <v>0</v>
      </c>
      <c r="I43" s="25"/>
    </row>
    <row r="44" spans="1:9" x14ac:dyDescent="0.3">
      <c r="A44" s="51"/>
      <c r="B44" s="107">
        <v>12.07</v>
      </c>
      <c r="C44" s="108">
        <v>12.04</v>
      </c>
      <c r="D44" s="92">
        <f>STDEV(B44:C44)</f>
        <v>2.1213203435597228E-2</v>
      </c>
      <c r="E44" s="13"/>
      <c r="F44" s="7">
        <v>9.17</v>
      </c>
      <c r="G44" s="108">
        <v>9.01</v>
      </c>
      <c r="H44" s="92">
        <f>STDEV(F44:G44)</f>
        <v>0.1131370849898477</v>
      </c>
      <c r="I44" s="25"/>
    </row>
    <row r="45" spans="1:9" x14ac:dyDescent="0.3">
      <c r="A45" s="51"/>
      <c r="B45" s="107">
        <v>12.1</v>
      </c>
      <c r="C45" s="108">
        <v>12.04</v>
      </c>
      <c r="D45" s="92">
        <f>STDEV(B45:C45)</f>
        <v>4.2426406871193201E-2</v>
      </c>
      <c r="E45" s="13"/>
      <c r="F45" s="7">
        <v>9.18</v>
      </c>
      <c r="G45" s="108">
        <v>9.01</v>
      </c>
      <c r="H45" s="92">
        <f>STDEV(F45:G45)</f>
        <v>0.12020815280171303</v>
      </c>
      <c r="I45" s="25"/>
    </row>
    <row r="46" spans="1:9" x14ac:dyDescent="0.3">
      <c r="A46" s="51"/>
      <c r="B46" s="107">
        <v>12.33</v>
      </c>
      <c r="C46" s="108">
        <v>12.04</v>
      </c>
      <c r="D46" s="92">
        <f>STDEV(B46:C46)</f>
        <v>0.20506096654409944</v>
      </c>
      <c r="E46" s="13"/>
      <c r="F46" s="7">
        <v>9.2899999999999991</v>
      </c>
      <c r="G46" s="108">
        <v>9.01</v>
      </c>
      <c r="H46" s="92">
        <f>STDEV(F46:G46)</f>
        <v>0.19798989873223286</v>
      </c>
      <c r="I46" s="25"/>
    </row>
    <row r="47" spans="1:9" ht="15" thickBot="1" x14ac:dyDescent="0.35">
      <c r="A47" s="51"/>
      <c r="B47" s="13"/>
      <c r="C47" s="13"/>
      <c r="D47" s="14"/>
      <c r="E47" s="13"/>
      <c r="F47" s="13"/>
      <c r="G47" s="13"/>
      <c r="H47" s="14"/>
      <c r="I47" s="25"/>
    </row>
    <row r="48" spans="1:9" x14ac:dyDescent="0.3">
      <c r="A48" s="51"/>
      <c r="B48" s="64" t="s">
        <v>12</v>
      </c>
      <c r="C48" s="65"/>
      <c r="D48" s="66"/>
      <c r="E48" s="13"/>
      <c r="F48" s="64" t="s">
        <v>12</v>
      </c>
      <c r="G48" s="65"/>
      <c r="H48" s="66"/>
      <c r="I48" s="25"/>
    </row>
    <row r="49" spans="1:9" x14ac:dyDescent="0.3">
      <c r="A49" s="51"/>
      <c r="B49" s="9" t="s">
        <v>2</v>
      </c>
      <c r="C49" s="108" t="s">
        <v>33</v>
      </c>
      <c r="D49" s="110" t="s">
        <v>34</v>
      </c>
      <c r="E49" s="13"/>
      <c r="F49" s="7" t="s">
        <v>3</v>
      </c>
      <c r="G49" s="108" t="s">
        <v>33</v>
      </c>
      <c r="H49" s="8" t="s">
        <v>35</v>
      </c>
      <c r="I49" s="25"/>
    </row>
    <row r="50" spans="1:9" x14ac:dyDescent="0.3">
      <c r="A50" s="51"/>
      <c r="B50" s="107">
        <v>11.79</v>
      </c>
      <c r="C50" s="108">
        <v>12.12</v>
      </c>
      <c r="D50" s="92">
        <f>STDEV(B50:C50)</f>
        <v>0.23334523779156074</v>
      </c>
      <c r="E50" s="13"/>
      <c r="F50" s="7">
        <v>5.57</v>
      </c>
      <c r="G50" s="108">
        <v>6.6</v>
      </c>
      <c r="H50" s="92">
        <f>STDEV(F50:G50)</f>
        <v>0.72831998462214342</v>
      </c>
      <c r="I50" s="25"/>
    </row>
    <row r="51" spans="1:9" x14ac:dyDescent="0.3">
      <c r="A51" s="51"/>
      <c r="B51" s="107">
        <v>11.96</v>
      </c>
      <c r="C51" s="108">
        <v>12.12</v>
      </c>
      <c r="D51" s="92">
        <f>STDEV(B51:C51)</f>
        <v>0.11313708498984645</v>
      </c>
      <c r="E51" s="13"/>
      <c r="F51" s="7">
        <v>5.95</v>
      </c>
      <c r="G51" s="108">
        <v>6.6</v>
      </c>
      <c r="H51" s="92">
        <f>STDEV(F51:G51)</f>
        <v>0.45961940777125554</v>
      </c>
      <c r="I51" s="25"/>
    </row>
    <row r="52" spans="1:9" x14ac:dyDescent="0.3">
      <c r="A52" s="51"/>
      <c r="B52" s="107">
        <v>12.07</v>
      </c>
      <c r="C52" s="108">
        <v>12.12</v>
      </c>
      <c r="D52" s="92">
        <f>STDEV(B52:C52)</f>
        <v>3.5355339059326626E-2</v>
      </c>
      <c r="E52" s="13"/>
      <c r="F52" s="7">
        <v>5.97</v>
      </c>
      <c r="G52" s="108">
        <v>6.6</v>
      </c>
      <c r="H52" s="92">
        <f>STDEV(F52:G52)</f>
        <v>0.44547727214752486</v>
      </c>
      <c r="I52" s="25"/>
    </row>
    <row r="53" spans="1:9" x14ac:dyDescent="0.3">
      <c r="A53" s="51"/>
      <c r="B53" s="107">
        <v>12.17</v>
      </c>
      <c r="C53" s="108">
        <v>12.12</v>
      </c>
      <c r="D53" s="92">
        <f>STDEV(B53:C53)</f>
        <v>3.5355339059327882E-2</v>
      </c>
      <c r="E53" s="13"/>
      <c r="F53" s="7">
        <v>6.08</v>
      </c>
      <c r="G53" s="108">
        <v>6.6</v>
      </c>
      <c r="H53" s="92">
        <f>STDEV(F53:G53)</f>
        <v>0.36769552621700441</v>
      </c>
      <c r="I53" s="25"/>
    </row>
    <row r="54" spans="1:9" x14ac:dyDescent="0.3">
      <c r="A54" s="51"/>
      <c r="B54" s="107">
        <v>12.35</v>
      </c>
      <c r="C54" s="108">
        <v>12.12</v>
      </c>
      <c r="D54" s="92">
        <f>STDEV(B54:C54)</f>
        <v>0.16263455967290624</v>
      </c>
      <c r="E54" s="13"/>
      <c r="F54" s="7">
        <v>6.13</v>
      </c>
      <c r="G54" s="108">
        <v>6.6</v>
      </c>
      <c r="H54" s="92">
        <f>STDEV(F54:G54)</f>
        <v>0.33234018715767716</v>
      </c>
      <c r="I54" s="25"/>
    </row>
    <row r="55" spans="1:9" x14ac:dyDescent="0.3">
      <c r="A55" s="51"/>
      <c r="B55" s="107">
        <v>12.4</v>
      </c>
      <c r="C55" s="108">
        <v>12.12</v>
      </c>
      <c r="D55" s="92">
        <f>STDEV(B55:C55)</f>
        <v>0.1979898987322341</v>
      </c>
      <c r="E55" s="13"/>
      <c r="F55" s="111">
        <v>9.8699999999999992</v>
      </c>
      <c r="G55" s="108">
        <v>6.6</v>
      </c>
      <c r="H55" s="92">
        <f>STDEV(F55:G55)</f>
        <v>2.3122391744800113</v>
      </c>
      <c r="I55" s="25"/>
    </row>
    <row r="56" spans="1:9" ht="15" thickBot="1" x14ac:dyDescent="0.35">
      <c r="A56" s="51"/>
      <c r="B56" s="13"/>
      <c r="C56" s="13"/>
      <c r="D56" s="14"/>
      <c r="E56" s="13"/>
      <c r="F56" s="13"/>
      <c r="G56" s="13"/>
      <c r="H56" s="14"/>
      <c r="I56" s="25"/>
    </row>
    <row r="57" spans="1:9" x14ac:dyDescent="0.3">
      <c r="A57" s="51"/>
      <c r="B57" s="64" t="s">
        <v>15</v>
      </c>
      <c r="C57" s="65"/>
      <c r="D57" s="66"/>
      <c r="E57" s="13"/>
      <c r="F57" s="64" t="s">
        <v>15</v>
      </c>
      <c r="G57" s="65"/>
      <c r="H57" s="66"/>
      <c r="I57" s="25"/>
    </row>
    <row r="58" spans="1:9" x14ac:dyDescent="0.3">
      <c r="A58" s="51"/>
      <c r="B58" s="9" t="s">
        <v>2</v>
      </c>
      <c r="C58" s="108" t="s">
        <v>33</v>
      </c>
      <c r="D58" s="110" t="s">
        <v>34</v>
      </c>
      <c r="E58" s="13"/>
      <c r="F58" s="7" t="s">
        <v>3</v>
      </c>
      <c r="G58" s="108" t="s">
        <v>33</v>
      </c>
      <c r="H58" s="8" t="s">
        <v>35</v>
      </c>
      <c r="I58" s="25"/>
    </row>
    <row r="59" spans="1:9" x14ac:dyDescent="0.3">
      <c r="A59" s="51"/>
      <c r="B59" s="107">
        <v>11.43</v>
      </c>
      <c r="C59" s="108">
        <v>11.76</v>
      </c>
      <c r="D59" s="92">
        <f>STDEV(B59:C59)</f>
        <v>0.23334523779156074</v>
      </c>
      <c r="E59" s="13"/>
      <c r="F59" s="7">
        <v>1.87</v>
      </c>
      <c r="G59" s="108">
        <v>2.11</v>
      </c>
      <c r="H59" s="92">
        <f>STDEV(F59:G59)</f>
        <v>0.16970562748477125</v>
      </c>
      <c r="I59" s="25"/>
    </row>
    <row r="60" spans="1:9" x14ac:dyDescent="0.3">
      <c r="A60" s="51"/>
      <c r="B60" s="107">
        <v>11.65</v>
      </c>
      <c r="C60" s="108">
        <v>11.76</v>
      </c>
      <c r="D60" s="92">
        <f>STDEV(B60:C60)</f>
        <v>7.7781745930519827E-2</v>
      </c>
      <c r="E60" s="13"/>
      <c r="F60" s="7">
        <v>1.97</v>
      </c>
      <c r="G60" s="108">
        <v>2.11</v>
      </c>
      <c r="H60" s="92">
        <f>STDEV(F60:G60)</f>
        <v>9.899494936611658E-2</v>
      </c>
      <c r="I60" s="25"/>
    </row>
    <row r="61" spans="1:9" x14ac:dyDescent="0.3">
      <c r="A61" s="51"/>
      <c r="B61" s="107">
        <v>11.72</v>
      </c>
      <c r="C61" s="108">
        <v>11.76</v>
      </c>
      <c r="D61" s="92">
        <f>STDEV(B61:C61)</f>
        <v>2.8284271247461298E-2</v>
      </c>
      <c r="E61" s="13"/>
      <c r="F61" s="7">
        <v>2.0299999999999998</v>
      </c>
      <c r="G61" s="108">
        <v>2.11</v>
      </c>
      <c r="H61" s="92">
        <f>STDEV(F61:G61)</f>
        <v>5.6568542494923851E-2</v>
      </c>
      <c r="I61" s="25"/>
    </row>
    <row r="62" spans="1:9" x14ac:dyDescent="0.3">
      <c r="A62" s="51"/>
      <c r="B62" s="107">
        <v>11.8</v>
      </c>
      <c r="C62" s="108">
        <v>11.76</v>
      </c>
      <c r="D62" s="92">
        <f>STDEV(B62:C62)</f>
        <v>2.8284271247462554E-2</v>
      </c>
      <c r="E62" s="13"/>
      <c r="F62" s="7">
        <v>2.13</v>
      </c>
      <c r="G62" s="108">
        <v>2.11</v>
      </c>
      <c r="H62" s="92">
        <f>STDEV(F62:G62)</f>
        <v>1.4142135623730963E-2</v>
      </c>
      <c r="I62" s="25"/>
    </row>
    <row r="63" spans="1:9" x14ac:dyDescent="0.3">
      <c r="A63" s="51"/>
      <c r="B63" s="107">
        <v>11.97</v>
      </c>
      <c r="C63" s="108">
        <v>11.76</v>
      </c>
      <c r="D63" s="92">
        <f>STDEV(B63:C63)</f>
        <v>0.14849242404917559</v>
      </c>
      <c r="E63" s="13"/>
      <c r="F63" s="7">
        <v>2.31</v>
      </c>
      <c r="G63" s="108">
        <v>2.11</v>
      </c>
      <c r="H63" s="92">
        <f>STDEV(F63:G63)</f>
        <v>0.14142135623730964</v>
      </c>
      <c r="I63" s="25"/>
    </row>
    <row r="64" spans="1:9" x14ac:dyDescent="0.3">
      <c r="A64" s="51"/>
      <c r="B64" s="107">
        <v>12.01</v>
      </c>
      <c r="C64" s="108">
        <v>11.76</v>
      </c>
      <c r="D64" s="92">
        <f>STDEV(B64:C64)</f>
        <v>0.17677669529663689</v>
      </c>
      <c r="E64" s="13"/>
      <c r="F64" s="7">
        <v>2.33</v>
      </c>
      <c r="G64" s="108">
        <v>2.11</v>
      </c>
      <c r="H64" s="92">
        <f>STDEV(F64:G64)</f>
        <v>0.1555634918610406</v>
      </c>
      <c r="I64" s="25"/>
    </row>
    <row r="65" spans="1:9" ht="15" thickBot="1" x14ac:dyDescent="0.35">
      <c r="A65" s="51"/>
      <c r="B65" s="13"/>
      <c r="C65" s="13"/>
      <c r="D65" s="14"/>
      <c r="E65" s="13"/>
      <c r="F65" s="13"/>
      <c r="G65" s="13"/>
      <c r="H65" s="14"/>
      <c r="I65" s="25"/>
    </row>
    <row r="66" spans="1:9" x14ac:dyDescent="0.3">
      <c r="A66" s="51"/>
      <c r="B66" s="64" t="s">
        <v>14</v>
      </c>
      <c r="C66" s="65"/>
      <c r="D66" s="66"/>
      <c r="E66" s="13"/>
      <c r="F66" s="64" t="s">
        <v>14</v>
      </c>
      <c r="G66" s="65"/>
      <c r="H66" s="66"/>
      <c r="I66" s="25"/>
    </row>
    <row r="67" spans="1:9" x14ac:dyDescent="0.3">
      <c r="A67" s="51"/>
      <c r="B67" s="9" t="s">
        <v>2</v>
      </c>
      <c r="C67" s="108" t="s">
        <v>33</v>
      </c>
      <c r="D67" s="110" t="s">
        <v>34</v>
      </c>
      <c r="E67" s="13"/>
      <c r="F67" s="7" t="s">
        <v>3</v>
      </c>
      <c r="G67" s="108" t="s">
        <v>33</v>
      </c>
      <c r="H67" s="8" t="s">
        <v>35</v>
      </c>
      <c r="I67" s="25"/>
    </row>
    <row r="68" spans="1:9" x14ac:dyDescent="0.3">
      <c r="A68" s="51"/>
      <c r="B68" s="107">
        <v>9.4</v>
      </c>
      <c r="C68" s="108">
        <v>10.43</v>
      </c>
      <c r="D68" s="92">
        <f>STDEV(B68:C68)</f>
        <v>0.72831998462214353</v>
      </c>
      <c r="E68" s="13"/>
      <c r="F68" s="111">
        <v>0.53</v>
      </c>
      <c r="G68" s="108">
        <v>0.83</v>
      </c>
      <c r="H68" s="92">
        <f>STDEV(F68:G68)</f>
        <v>0.21213203435596462</v>
      </c>
      <c r="I68" s="25"/>
    </row>
    <row r="69" spans="1:9" x14ac:dyDescent="0.3">
      <c r="A69" s="51"/>
      <c r="B69" s="107">
        <v>10.35</v>
      </c>
      <c r="C69" s="108">
        <v>10.43</v>
      </c>
      <c r="D69" s="92">
        <f>STDEV(B69:C69)</f>
        <v>5.6568542494923851E-2</v>
      </c>
      <c r="E69" s="13"/>
      <c r="F69" s="7">
        <v>0.96</v>
      </c>
      <c r="G69" s="108">
        <v>0.83</v>
      </c>
      <c r="H69" s="92">
        <f>STDEV(F69:G69)</f>
        <v>9.1923881554251172E-2</v>
      </c>
      <c r="I69" s="25"/>
    </row>
    <row r="70" spans="1:9" x14ac:dyDescent="0.3">
      <c r="A70" s="51"/>
      <c r="B70" s="107">
        <v>11.53</v>
      </c>
      <c r="C70" s="108">
        <v>10.43</v>
      </c>
      <c r="D70" s="92">
        <f>STDEV(B70:C70)</f>
        <v>0.77781745930520196</v>
      </c>
      <c r="E70" s="13"/>
      <c r="F70" s="7">
        <v>0.99</v>
      </c>
      <c r="G70" s="108">
        <v>0.83</v>
      </c>
      <c r="H70" s="92">
        <f>STDEV(F70:G70)</f>
        <v>0.11313708498984763</v>
      </c>
      <c r="I70" s="25"/>
    </row>
    <row r="71" spans="1:9" x14ac:dyDescent="0.3">
      <c r="A71" s="51"/>
      <c r="B71" s="13"/>
      <c r="C71" s="13"/>
      <c r="D71" s="14"/>
      <c r="E71" s="13"/>
      <c r="F71" s="13"/>
      <c r="G71" s="109"/>
      <c r="H71" s="13"/>
      <c r="I71" s="25"/>
    </row>
    <row r="72" spans="1:9" ht="15" thickBot="1" x14ac:dyDescent="0.35">
      <c r="A72" s="52"/>
      <c r="B72" s="27"/>
      <c r="C72" s="27"/>
      <c r="D72" s="53"/>
      <c r="E72" s="27"/>
      <c r="F72" s="27"/>
      <c r="G72" s="27"/>
      <c r="H72" s="27"/>
      <c r="I72" s="28"/>
    </row>
    <row r="73" spans="1:9" x14ac:dyDescent="0.3">
      <c r="B73" s="75"/>
      <c r="C73" s="75"/>
      <c r="D73" s="75"/>
      <c r="E73" s="75"/>
      <c r="F73" s="75"/>
      <c r="G73" s="75"/>
      <c r="H73" s="75"/>
    </row>
    <row r="74" spans="1:9" x14ac:dyDescent="0.3">
      <c r="B74" s="75"/>
      <c r="C74" s="75"/>
      <c r="D74" s="75"/>
      <c r="E74" s="75"/>
      <c r="F74" s="75"/>
      <c r="G74" s="75"/>
      <c r="H74" s="75"/>
    </row>
    <row r="75" spans="1:9" x14ac:dyDescent="0.3">
      <c r="B75" s="75"/>
      <c r="C75" s="75"/>
      <c r="D75" s="75"/>
      <c r="E75" s="75"/>
      <c r="F75" s="75"/>
      <c r="G75" s="75"/>
      <c r="H75" s="75"/>
    </row>
  </sheetData>
  <mergeCells count="17">
    <mergeCell ref="B57:D57"/>
    <mergeCell ref="B66:D66"/>
    <mergeCell ref="F3:H3"/>
    <mergeCell ref="F12:H12"/>
    <mergeCell ref="F21:H21"/>
    <mergeCell ref="F30:H30"/>
    <mergeCell ref="F39:H39"/>
    <mergeCell ref="F48:H48"/>
    <mergeCell ref="F57:H57"/>
    <mergeCell ref="F66:H66"/>
    <mergeCell ref="B12:D12"/>
    <mergeCell ref="B21:D21"/>
    <mergeCell ref="B30:D30"/>
    <mergeCell ref="B39:D39"/>
    <mergeCell ref="B48:D48"/>
    <mergeCell ref="B1:H2"/>
    <mergeCell ref="B3:D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C831-CB1F-4EC8-BBE8-0AA8BC9A75B3}">
  <dimension ref="A1:E25"/>
  <sheetViews>
    <sheetView topLeftCell="A2" zoomScale="115" zoomScaleNormal="115" workbookViewId="0">
      <selection activeCell="G15" sqref="G15"/>
    </sheetView>
  </sheetViews>
  <sheetFormatPr baseColWidth="10" defaultRowHeight="14.4" x14ac:dyDescent="0.3"/>
  <sheetData>
    <row r="1" spans="1:5" x14ac:dyDescent="0.3">
      <c r="A1" s="50"/>
      <c r="B1" s="23"/>
      <c r="C1" s="23"/>
      <c r="D1" s="23"/>
      <c r="E1" s="24"/>
    </row>
    <row r="2" spans="1:5" x14ac:dyDescent="0.3">
      <c r="A2" s="77" t="s">
        <v>23</v>
      </c>
      <c r="B2" s="78"/>
      <c r="C2" s="78"/>
      <c r="D2" s="78"/>
      <c r="E2" s="25"/>
    </row>
    <row r="3" spans="1:5" x14ac:dyDescent="0.3">
      <c r="A3" s="77"/>
      <c r="B3" s="78"/>
      <c r="C3" s="78"/>
      <c r="D3" s="78"/>
      <c r="E3" s="25"/>
    </row>
    <row r="4" spans="1:5" ht="15" thickBot="1" x14ac:dyDescent="0.35">
      <c r="A4" s="51"/>
      <c r="B4" s="13"/>
      <c r="C4" s="13"/>
      <c r="D4" s="13"/>
      <c r="E4" s="25"/>
    </row>
    <row r="5" spans="1:5" x14ac:dyDescent="0.3">
      <c r="A5" s="55" t="s">
        <v>19</v>
      </c>
      <c r="B5" s="56"/>
      <c r="C5" s="56"/>
      <c r="D5" s="57"/>
      <c r="E5" s="25"/>
    </row>
    <row r="6" spans="1:5" ht="15" thickBot="1" x14ac:dyDescent="0.35">
      <c r="A6" s="58"/>
      <c r="B6" s="59"/>
      <c r="C6" s="59"/>
      <c r="D6" s="60"/>
      <c r="E6" s="25"/>
    </row>
    <row r="7" spans="1:5" ht="18" x14ac:dyDescent="0.4">
      <c r="A7" s="39" t="s">
        <v>1</v>
      </c>
      <c r="B7" s="40" t="s">
        <v>22</v>
      </c>
      <c r="C7" s="45" t="s">
        <v>21</v>
      </c>
      <c r="D7" s="46" t="s">
        <v>16</v>
      </c>
      <c r="E7" s="25"/>
    </row>
    <row r="8" spans="1:5" x14ac:dyDescent="0.3">
      <c r="A8" s="41">
        <v>0.01</v>
      </c>
      <c r="B8" s="7">
        <v>0.98</v>
      </c>
      <c r="C8" s="44">
        <v>10.43</v>
      </c>
      <c r="D8" s="47">
        <f>(C8-B8)*(A8/B8)</f>
        <v>9.6428571428571433E-2</v>
      </c>
      <c r="E8" s="25"/>
    </row>
    <row r="9" spans="1:5" x14ac:dyDescent="0.3">
      <c r="A9" s="41">
        <v>0.03</v>
      </c>
      <c r="B9" s="7">
        <v>2.11</v>
      </c>
      <c r="C9" s="44">
        <v>11.76</v>
      </c>
      <c r="D9" s="47">
        <f>(C9-B9)*(A9/B9)</f>
        <v>0.13720379146919434</v>
      </c>
      <c r="E9" s="25"/>
    </row>
    <row r="10" spans="1:5" x14ac:dyDescent="0.3">
      <c r="A10" s="41">
        <v>0.1</v>
      </c>
      <c r="B10" s="7">
        <v>6.6</v>
      </c>
      <c r="C10" s="44">
        <v>12.12</v>
      </c>
      <c r="D10" s="47">
        <f>(C10-B10)*(A10/B10)</f>
        <v>8.3636363636363648E-2</v>
      </c>
      <c r="E10" s="25"/>
    </row>
    <row r="11" spans="1:5" x14ac:dyDescent="0.3">
      <c r="A11" s="41">
        <v>0.3</v>
      </c>
      <c r="B11" s="7">
        <v>9.01</v>
      </c>
      <c r="C11" s="44">
        <v>12.04</v>
      </c>
      <c r="D11" s="47">
        <f>(C11-B11)*(A11/B11)</f>
        <v>0.1008879023307436</v>
      </c>
      <c r="E11" s="25"/>
    </row>
    <row r="12" spans="1:5" x14ac:dyDescent="0.3">
      <c r="A12" s="41">
        <v>1</v>
      </c>
      <c r="B12" s="7">
        <v>11.33</v>
      </c>
      <c r="C12" s="44">
        <v>12</v>
      </c>
      <c r="D12" s="47">
        <f>(C12-B12)*(A12/B12)</f>
        <v>5.9135039717563988E-2</v>
      </c>
      <c r="E12" s="25"/>
    </row>
    <row r="13" spans="1:5" x14ac:dyDescent="0.3">
      <c r="A13" s="41">
        <v>3</v>
      </c>
      <c r="B13" s="7">
        <v>11.42</v>
      </c>
      <c r="C13" s="44">
        <v>12.01</v>
      </c>
      <c r="D13" s="47">
        <f>(C13-B13)*(A13/B13)</f>
        <v>0.15499124343257439</v>
      </c>
      <c r="E13" s="25"/>
    </row>
    <row r="14" spans="1:5" x14ac:dyDescent="0.3">
      <c r="A14" s="41">
        <v>10</v>
      </c>
      <c r="B14" s="7">
        <v>11.97</v>
      </c>
      <c r="C14" s="44">
        <v>11.98</v>
      </c>
      <c r="D14" s="47">
        <f>(C14-B14)*(A14/B14)</f>
        <v>8.3542188805344909E-3</v>
      </c>
      <c r="E14" s="25"/>
    </row>
    <row r="15" spans="1:5" ht="15" thickBot="1" x14ac:dyDescent="0.35">
      <c r="A15" s="42">
        <v>100</v>
      </c>
      <c r="B15" s="33">
        <v>11.9</v>
      </c>
      <c r="C15" s="48">
        <v>11.92</v>
      </c>
      <c r="D15" s="49">
        <f>(C15-B15)*(A15/B15)</f>
        <v>0.16806722689075274</v>
      </c>
      <c r="E15" s="25"/>
    </row>
    <row r="16" spans="1:5" x14ac:dyDescent="0.3">
      <c r="A16" s="51"/>
      <c r="B16" s="13"/>
      <c r="C16" s="13"/>
      <c r="D16" s="25"/>
      <c r="E16" s="25"/>
    </row>
    <row r="17" spans="1:5" ht="15" thickBot="1" x14ac:dyDescent="0.35">
      <c r="A17" s="52"/>
      <c r="B17" s="27"/>
      <c r="C17" s="27"/>
      <c r="D17" s="28"/>
      <c r="E17" s="25"/>
    </row>
    <row r="18" spans="1:5" x14ac:dyDescent="0.3">
      <c r="A18" s="51"/>
      <c r="B18" s="13"/>
      <c r="C18" s="13"/>
      <c r="D18" s="13"/>
      <c r="E18" s="25"/>
    </row>
    <row r="19" spans="1:5" x14ac:dyDescent="0.3">
      <c r="A19" s="77" t="s">
        <v>28</v>
      </c>
      <c r="B19" s="78"/>
      <c r="C19" s="78"/>
      <c r="D19" s="78"/>
      <c r="E19" s="25"/>
    </row>
    <row r="20" spans="1:5" x14ac:dyDescent="0.3">
      <c r="A20" s="77"/>
      <c r="B20" s="78"/>
      <c r="C20" s="78"/>
      <c r="D20" s="78"/>
      <c r="E20" s="25"/>
    </row>
    <row r="21" spans="1:5" x14ac:dyDescent="0.3">
      <c r="A21" s="77"/>
      <c r="B21" s="78"/>
      <c r="C21" s="78"/>
      <c r="D21" s="78"/>
      <c r="E21" s="25"/>
    </row>
    <row r="22" spans="1:5" x14ac:dyDescent="0.3">
      <c r="A22" s="77"/>
      <c r="B22" s="78"/>
      <c r="C22" s="78"/>
      <c r="D22" s="78"/>
      <c r="E22" s="25"/>
    </row>
    <row r="23" spans="1:5" x14ac:dyDescent="0.3">
      <c r="A23" s="51"/>
      <c r="B23" s="13"/>
      <c r="C23" s="13"/>
      <c r="D23" s="13"/>
      <c r="E23" s="25"/>
    </row>
    <row r="24" spans="1:5" x14ac:dyDescent="0.3">
      <c r="A24" s="51"/>
      <c r="B24" s="13"/>
      <c r="C24" s="13"/>
      <c r="D24" s="13"/>
      <c r="E24" s="25"/>
    </row>
    <row r="25" spans="1:5" ht="15" thickBot="1" x14ac:dyDescent="0.35">
      <c r="A25" s="52"/>
      <c r="B25" s="27"/>
      <c r="C25" s="27"/>
      <c r="D25" s="27"/>
      <c r="E25" s="28"/>
    </row>
  </sheetData>
  <sortState xmlns:xlrd2="http://schemas.microsoft.com/office/spreadsheetml/2017/richdata2" ref="A8:D15">
    <sortCondition ref="A8"/>
  </sortState>
  <mergeCells count="3">
    <mergeCell ref="A5:D6"/>
    <mergeCell ref="A19:D22"/>
    <mergeCell ref="A2:D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A2F2-E2E8-41EC-9308-2247AC5605D5}">
  <dimension ref="A1:G15"/>
  <sheetViews>
    <sheetView workbookViewId="0">
      <selection activeCell="I20" sqref="I20"/>
    </sheetView>
  </sheetViews>
  <sheetFormatPr baseColWidth="10" defaultRowHeight="14.4" x14ac:dyDescent="0.3"/>
  <sheetData>
    <row r="1" spans="1:7" x14ac:dyDescent="0.3">
      <c r="A1" s="79" t="s">
        <v>25</v>
      </c>
      <c r="B1" s="79"/>
      <c r="C1" s="79"/>
      <c r="D1" s="79"/>
      <c r="E1" s="79"/>
    </row>
    <row r="2" spans="1:7" x14ac:dyDescent="0.3">
      <c r="A2" s="79"/>
      <c r="B2" s="79"/>
      <c r="C2" s="79"/>
      <c r="D2" s="79"/>
      <c r="E2" s="79"/>
    </row>
    <row r="3" spans="1:7" x14ac:dyDescent="0.3">
      <c r="A3" s="79"/>
      <c r="B3" s="79"/>
      <c r="C3" s="79"/>
      <c r="D3" s="79"/>
      <c r="E3" s="79"/>
    </row>
    <row r="4" spans="1:7" x14ac:dyDescent="0.3">
      <c r="A4" s="79"/>
      <c r="B4" s="79"/>
      <c r="C4" s="79"/>
      <c r="D4" s="79"/>
      <c r="E4" s="79"/>
    </row>
    <row r="5" spans="1:7" x14ac:dyDescent="0.3">
      <c r="A5" s="79"/>
      <c r="B5" s="79"/>
      <c r="C5" s="79"/>
      <c r="D5" s="79"/>
      <c r="E5" s="79"/>
    </row>
    <row r="6" spans="1:7" ht="15" thickBot="1" x14ac:dyDescent="0.35"/>
    <row r="7" spans="1:7" ht="16.8" customHeight="1" x14ac:dyDescent="0.4">
      <c r="A7" s="39" t="s">
        <v>1</v>
      </c>
      <c r="B7" s="40" t="s">
        <v>22</v>
      </c>
      <c r="C7" s="45" t="s">
        <v>26</v>
      </c>
      <c r="D7" s="80" t="s">
        <v>16</v>
      </c>
      <c r="E7" s="85" t="s">
        <v>27</v>
      </c>
      <c r="G7" s="83"/>
    </row>
    <row r="8" spans="1:7" x14ac:dyDescent="0.3">
      <c r="A8" s="41">
        <v>0.01</v>
      </c>
      <c r="B8" s="7">
        <v>0.98</v>
      </c>
      <c r="C8" s="44">
        <v>10.43</v>
      </c>
      <c r="D8" s="81">
        <f>(C8-B8)*(A8/B8)</f>
        <v>9.6428571428571433E-2</v>
      </c>
      <c r="E8" s="86">
        <f>C8/B8-1</f>
        <v>9.6428571428571423</v>
      </c>
      <c r="F8" s="1"/>
      <c r="G8" s="84"/>
    </row>
    <row r="9" spans="1:7" x14ac:dyDescent="0.3">
      <c r="A9" s="41">
        <v>0.03</v>
      </c>
      <c r="B9" s="7">
        <v>2.11</v>
      </c>
      <c r="C9" s="44">
        <v>11.76</v>
      </c>
      <c r="D9" s="81">
        <f>(C9-B9)*(A9/B9)</f>
        <v>0.13720379146919434</v>
      </c>
      <c r="E9" s="86">
        <f t="shared" ref="E9:E15" si="0">C9/B9-1</f>
        <v>4.5734597156398102</v>
      </c>
      <c r="F9" s="1"/>
      <c r="G9" s="84"/>
    </row>
    <row r="10" spans="1:7" x14ac:dyDescent="0.3">
      <c r="A10" s="41">
        <v>0.1</v>
      </c>
      <c r="B10" s="7">
        <v>6.6</v>
      </c>
      <c r="C10" s="44">
        <v>12.12</v>
      </c>
      <c r="D10" s="81">
        <f>(C10-B10)*(A10/B10)</f>
        <v>8.3636363636363648E-2</v>
      </c>
      <c r="E10" s="86">
        <f t="shared" si="0"/>
        <v>0.83636363636363642</v>
      </c>
      <c r="F10" s="1"/>
      <c r="G10" s="84"/>
    </row>
    <row r="11" spans="1:7" x14ac:dyDescent="0.3">
      <c r="A11" s="41">
        <v>0.3</v>
      </c>
      <c r="B11" s="7">
        <v>9.01</v>
      </c>
      <c r="C11" s="44">
        <v>12.04</v>
      </c>
      <c r="D11" s="81">
        <f>(C11-B11)*(A11/B11)</f>
        <v>0.1008879023307436</v>
      </c>
      <c r="E11" s="86">
        <f t="shared" si="0"/>
        <v>0.33629300776914528</v>
      </c>
      <c r="F11" s="1"/>
      <c r="G11" s="84"/>
    </row>
    <row r="12" spans="1:7" x14ac:dyDescent="0.3">
      <c r="A12" s="41">
        <v>1</v>
      </c>
      <c r="B12" s="7">
        <v>11.33</v>
      </c>
      <c r="C12" s="44">
        <v>12</v>
      </c>
      <c r="D12" s="81">
        <f>(C12-B12)*(A12/B12)</f>
        <v>5.9135039717563988E-2</v>
      </c>
      <c r="E12" s="86">
        <f t="shared" si="0"/>
        <v>5.9135039717564064E-2</v>
      </c>
      <c r="F12" s="1"/>
      <c r="G12" s="84"/>
    </row>
    <row r="13" spans="1:7" x14ac:dyDescent="0.3">
      <c r="A13" s="41">
        <v>3</v>
      </c>
      <c r="B13" s="7">
        <v>11.42</v>
      </c>
      <c r="C13" s="44">
        <v>12.01</v>
      </c>
      <c r="D13" s="81">
        <f>(C13-B13)*(A13/B13)</f>
        <v>0.15499124343257439</v>
      </c>
      <c r="E13" s="86">
        <f t="shared" si="0"/>
        <v>5.166374781085814E-2</v>
      </c>
      <c r="F13" s="1"/>
      <c r="G13" s="84"/>
    </row>
    <row r="14" spans="1:7" x14ac:dyDescent="0.3">
      <c r="A14" s="41">
        <v>10</v>
      </c>
      <c r="B14" s="7">
        <v>11.97</v>
      </c>
      <c r="C14" s="44">
        <v>11.98</v>
      </c>
      <c r="D14" s="81">
        <f>(C14-B14)*(A14/B14)</f>
        <v>8.3542188805344909E-3</v>
      </c>
      <c r="E14" s="86">
        <f t="shared" si="0"/>
        <v>8.3542188805352247E-4</v>
      </c>
      <c r="F14" s="1"/>
      <c r="G14" s="84"/>
    </row>
    <row r="15" spans="1:7" ht="15" thickBot="1" x14ac:dyDescent="0.35">
      <c r="A15" s="42">
        <v>100</v>
      </c>
      <c r="B15" s="33">
        <v>11.9</v>
      </c>
      <c r="C15" s="48">
        <v>11.92</v>
      </c>
      <c r="D15" s="82">
        <f>(C15-B15)*(A15/B15)</f>
        <v>0.16806722689075274</v>
      </c>
      <c r="E15" s="87">
        <f t="shared" si="0"/>
        <v>1.6806722689075571E-3</v>
      </c>
      <c r="F15" s="1"/>
      <c r="G15" s="84"/>
    </row>
  </sheetData>
  <sortState xmlns:xlrd2="http://schemas.microsoft.com/office/spreadsheetml/2017/richdata2" ref="F8:F15">
    <sortCondition descending="1" ref="F8"/>
  </sortState>
  <mergeCells count="1">
    <mergeCell ref="A1:E5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3290A-4592-48AA-BBE1-0C9DD964EC33}">
  <dimension ref="A1:I22"/>
  <sheetViews>
    <sheetView tabSelected="1" workbookViewId="0">
      <selection activeCell="I17" sqref="I17"/>
    </sheetView>
  </sheetViews>
  <sheetFormatPr baseColWidth="10" defaultRowHeight="14.4" x14ac:dyDescent="0.3"/>
  <cols>
    <col min="7" max="7" width="12.88671875" customWidth="1"/>
  </cols>
  <sheetData>
    <row r="1" spans="1:9" x14ac:dyDescent="0.3">
      <c r="A1" s="90" t="s">
        <v>31</v>
      </c>
      <c r="B1" s="79"/>
      <c r="C1" s="79"/>
      <c r="D1" s="79"/>
      <c r="E1" s="79"/>
      <c r="F1" s="79"/>
      <c r="G1" s="79"/>
    </row>
    <row r="2" spans="1:9" x14ac:dyDescent="0.3">
      <c r="A2" s="79"/>
      <c r="B2" s="79"/>
      <c r="C2" s="79"/>
      <c r="D2" s="79"/>
      <c r="E2" s="79"/>
      <c r="F2" s="79"/>
      <c r="G2" s="79"/>
    </row>
    <row r="3" spans="1:9" ht="15" thickBot="1" x14ac:dyDescent="0.35">
      <c r="A3" s="89"/>
      <c r="B3" s="89"/>
      <c r="C3" s="89"/>
      <c r="D3" s="89"/>
      <c r="E3" s="89"/>
      <c r="F3" s="89"/>
      <c r="G3" s="89"/>
    </row>
    <row r="4" spans="1:9" x14ac:dyDescent="0.3">
      <c r="A4" s="55" t="s">
        <v>30</v>
      </c>
      <c r="B4" s="56"/>
      <c r="C4" s="56"/>
      <c r="D4" s="56"/>
      <c r="E4" s="56"/>
      <c r="F4" s="56"/>
      <c r="G4" s="57"/>
    </row>
    <row r="5" spans="1:9" x14ac:dyDescent="0.3">
      <c r="A5" s="61"/>
      <c r="B5" s="62"/>
      <c r="C5" s="62"/>
      <c r="D5" s="62"/>
      <c r="E5" s="62"/>
      <c r="F5" s="62"/>
      <c r="G5" s="63"/>
    </row>
    <row r="6" spans="1:9" ht="15.6" x14ac:dyDescent="0.35">
      <c r="A6" s="116" t="s">
        <v>1</v>
      </c>
      <c r="B6" s="5" t="s">
        <v>5</v>
      </c>
      <c r="C6" s="112" t="s">
        <v>18</v>
      </c>
      <c r="D6" s="13"/>
      <c r="E6" s="3" t="s">
        <v>1</v>
      </c>
      <c r="F6" s="4" t="s">
        <v>4</v>
      </c>
      <c r="G6" s="114" t="s">
        <v>17</v>
      </c>
    </row>
    <row r="7" spans="1:9" x14ac:dyDescent="0.3">
      <c r="A7" s="41">
        <v>0.01</v>
      </c>
      <c r="B7" s="7">
        <v>0.98</v>
      </c>
      <c r="C7" s="113">
        <f>B7^2/A7</f>
        <v>96.039999999999992</v>
      </c>
      <c r="D7" s="13"/>
      <c r="E7" s="6">
        <v>0.01</v>
      </c>
      <c r="F7" s="12">
        <v>5.21</v>
      </c>
      <c r="G7" s="115">
        <f>F7^2/E7</f>
        <v>2714.41</v>
      </c>
    </row>
    <row r="8" spans="1:9" x14ac:dyDescent="0.3">
      <c r="A8" s="41">
        <v>0.03</v>
      </c>
      <c r="B8" s="7">
        <v>2.11</v>
      </c>
      <c r="C8" s="113">
        <f>B8^2/A8</f>
        <v>148.40333333333334</v>
      </c>
      <c r="D8" s="13"/>
      <c r="E8" s="6">
        <v>0.03</v>
      </c>
      <c r="F8" s="12">
        <v>11.76</v>
      </c>
      <c r="G8" s="115">
        <f>F8^2/E8</f>
        <v>4609.92</v>
      </c>
    </row>
    <row r="9" spans="1:9" x14ac:dyDescent="0.3">
      <c r="A9" s="41">
        <v>0.1</v>
      </c>
      <c r="B9" s="7">
        <v>6.6</v>
      </c>
      <c r="C9" s="113">
        <f>B9^2/A9</f>
        <v>435.59999999999991</v>
      </c>
      <c r="D9" s="13"/>
      <c r="E9" s="6">
        <v>0.1</v>
      </c>
      <c r="F9" s="12">
        <v>12.12</v>
      </c>
      <c r="G9" s="115">
        <f>F9^2/E9</f>
        <v>1468.9439999999997</v>
      </c>
    </row>
    <row r="10" spans="1:9" x14ac:dyDescent="0.3">
      <c r="A10" s="41">
        <v>0.3</v>
      </c>
      <c r="B10" s="7">
        <v>9.01</v>
      </c>
      <c r="C10" s="113">
        <f>B10^2/A10</f>
        <v>270.60033333333331</v>
      </c>
      <c r="D10" s="13"/>
      <c r="E10" s="6">
        <v>0.3</v>
      </c>
      <c r="F10" s="12">
        <v>12.04</v>
      </c>
      <c r="G10" s="115">
        <f>F10^2/E10</f>
        <v>483.20533333333327</v>
      </c>
    </row>
    <row r="11" spans="1:9" x14ac:dyDescent="0.3">
      <c r="A11" s="41">
        <v>1</v>
      </c>
      <c r="B11" s="7">
        <v>11.33</v>
      </c>
      <c r="C11" s="113">
        <f>B11^2/A11</f>
        <v>128.3689</v>
      </c>
      <c r="D11" s="13"/>
      <c r="E11" s="6">
        <v>1</v>
      </c>
      <c r="F11" s="12">
        <v>12</v>
      </c>
      <c r="G11" s="115">
        <f>F11^2/E11</f>
        <v>144</v>
      </c>
    </row>
    <row r="12" spans="1:9" x14ac:dyDescent="0.3">
      <c r="A12" s="41">
        <v>3</v>
      </c>
      <c r="B12" s="7">
        <v>11.42</v>
      </c>
      <c r="C12" s="113">
        <f>B12^2/A12</f>
        <v>43.472133333333339</v>
      </c>
      <c r="D12" s="13"/>
      <c r="E12" s="6">
        <v>3</v>
      </c>
      <c r="F12" s="12">
        <v>12.01</v>
      </c>
      <c r="G12" s="115">
        <f>F12^2/E12</f>
        <v>48.080033333333326</v>
      </c>
    </row>
    <row r="13" spans="1:9" x14ac:dyDescent="0.3">
      <c r="A13" s="41">
        <v>10</v>
      </c>
      <c r="B13" s="7">
        <v>11.97</v>
      </c>
      <c r="C13" s="113">
        <f>B13^2/A13</f>
        <v>14.32809</v>
      </c>
      <c r="D13" s="13"/>
      <c r="E13" s="6">
        <v>10</v>
      </c>
      <c r="F13" s="12">
        <v>11.98</v>
      </c>
      <c r="G13" s="115">
        <f>F13^2/E13</f>
        <v>14.352040000000002</v>
      </c>
      <c r="I13" s="73"/>
    </row>
    <row r="14" spans="1:9" x14ac:dyDescent="0.3">
      <c r="A14" s="41">
        <v>100</v>
      </c>
      <c r="B14" s="7">
        <v>11.9</v>
      </c>
      <c r="C14" s="113">
        <f>B14^2/A14</f>
        <v>1.4161000000000001</v>
      </c>
      <c r="D14" s="13"/>
      <c r="E14" s="6">
        <v>100</v>
      </c>
      <c r="F14" s="12">
        <v>11.92</v>
      </c>
      <c r="G14" s="115">
        <f>F14^2/E14</f>
        <v>1.4208639999999999</v>
      </c>
    </row>
    <row r="15" spans="1:9" x14ac:dyDescent="0.3">
      <c r="A15" s="51"/>
      <c r="B15" s="13"/>
      <c r="C15" s="13"/>
      <c r="D15" s="13"/>
      <c r="E15" s="13"/>
      <c r="F15" s="13"/>
      <c r="G15" s="25"/>
    </row>
    <row r="16" spans="1:9" ht="15" thickBot="1" x14ac:dyDescent="0.35">
      <c r="A16" s="52"/>
      <c r="B16" s="27"/>
      <c r="C16" s="27"/>
      <c r="D16" s="27"/>
      <c r="E16" s="27"/>
      <c r="F16" s="27"/>
      <c r="G16" s="28"/>
    </row>
    <row r="18" spans="1:7" x14ac:dyDescent="0.3">
      <c r="A18" s="76" t="s">
        <v>29</v>
      </c>
      <c r="B18" s="76"/>
      <c r="C18" s="76"/>
      <c r="D18" s="76"/>
      <c r="E18" s="76"/>
      <c r="F18" s="76"/>
      <c r="G18" s="76"/>
    </row>
    <row r="19" spans="1:7" x14ac:dyDescent="0.3">
      <c r="A19" s="88"/>
      <c r="B19" s="88"/>
      <c r="C19" s="88"/>
      <c r="D19" s="88"/>
      <c r="E19" s="88"/>
      <c r="F19" s="88"/>
      <c r="G19" s="88"/>
    </row>
    <row r="20" spans="1:7" x14ac:dyDescent="0.3">
      <c r="A20" s="76" t="s">
        <v>24</v>
      </c>
      <c r="B20" s="76"/>
      <c r="C20" s="76"/>
      <c r="D20" s="76"/>
      <c r="E20" s="76"/>
      <c r="F20" s="76"/>
      <c r="G20" s="76"/>
    </row>
    <row r="21" spans="1:7" x14ac:dyDescent="0.3">
      <c r="A21" s="88"/>
      <c r="B21" s="88"/>
      <c r="C21" s="88"/>
      <c r="D21" s="88"/>
      <c r="E21" s="88"/>
      <c r="F21" s="88"/>
      <c r="G21" s="88"/>
    </row>
    <row r="22" spans="1:7" x14ac:dyDescent="0.3">
      <c r="A22" s="74" t="s">
        <v>32</v>
      </c>
      <c r="B22" s="74"/>
      <c r="C22" s="74"/>
      <c r="D22" s="74"/>
      <c r="E22" s="74"/>
      <c r="F22" s="74"/>
      <c r="G22" s="74"/>
    </row>
  </sheetData>
  <mergeCells count="5">
    <mergeCell ref="A1:G3"/>
    <mergeCell ref="A22:G22"/>
    <mergeCell ref="A4:G5"/>
    <mergeCell ref="A18:G18"/>
    <mergeCell ref="A20:G20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(a)</vt:lpstr>
      <vt:lpstr>(b)</vt:lpstr>
      <vt:lpstr>(c)</vt:lpstr>
      <vt:lpstr>(d)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Vasu Sehgal</cp:lastModifiedBy>
  <dcterms:created xsi:type="dcterms:W3CDTF">2020-03-29T01:32:45Z</dcterms:created>
  <dcterms:modified xsi:type="dcterms:W3CDTF">2020-03-30T22:30:48Z</dcterms:modified>
</cp:coreProperties>
</file>