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r/Documents/"/>
    </mc:Choice>
  </mc:AlternateContent>
  <xr:revisionPtr revIDLastSave="0" documentId="13_ncr:1_{A408EE27-8643-D447-A080-646367B611BB}" xr6:coauthVersionLast="45" xr6:coauthVersionMax="45" xr10:uidLastSave="{00000000-0000-0000-0000-000000000000}"/>
  <bookViews>
    <workbookView xWindow="17300" yWindow="1020" windowWidth="10000" windowHeight="17440" xr2:uid="{D6EF6B4E-97DE-3749-9CE6-E840CBAD2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P22" i="1"/>
  <c r="J22" i="1"/>
  <c r="K22" i="1" s="1"/>
  <c r="J21" i="1"/>
  <c r="K21" i="1" s="1"/>
  <c r="J20" i="1"/>
  <c r="K20" i="1" s="1"/>
  <c r="K19" i="1"/>
  <c r="J19" i="1"/>
  <c r="J18" i="1"/>
  <c r="K18" i="1" s="1"/>
  <c r="K17" i="1"/>
  <c r="J17" i="1"/>
  <c r="O10" i="1" s="1"/>
  <c r="P10" i="1" s="1"/>
  <c r="J16" i="1"/>
  <c r="K16" i="1" s="1"/>
  <c r="J15" i="1"/>
  <c r="K15" i="1" s="1"/>
  <c r="K23" i="1" s="1"/>
  <c r="K24" i="1" s="1"/>
  <c r="F8" i="1"/>
  <c r="F6" i="1"/>
  <c r="E9" i="1"/>
  <c r="E8" i="1"/>
  <c r="E7" i="1"/>
  <c r="E6" i="1"/>
  <c r="E5" i="1"/>
  <c r="E4" i="1"/>
  <c r="E3" i="1"/>
  <c r="E2" i="1"/>
  <c r="O11" i="1"/>
  <c r="P11" i="1" s="1"/>
  <c r="D9" i="1"/>
  <c r="D8" i="1"/>
  <c r="D7" i="1"/>
  <c r="D6" i="1"/>
  <c r="D5" i="1"/>
  <c r="D4" i="1"/>
  <c r="D3" i="1"/>
  <c r="D2" i="1"/>
  <c r="K11" i="1"/>
  <c r="K10" i="1"/>
  <c r="K3" i="1"/>
  <c r="K4" i="1"/>
  <c r="K5" i="1"/>
  <c r="K6" i="1"/>
  <c r="K7" i="1"/>
  <c r="K8" i="1"/>
  <c r="K9" i="1"/>
  <c r="K2" i="1"/>
  <c r="J9" i="1"/>
  <c r="J8" i="1"/>
  <c r="J7" i="1"/>
  <c r="J6" i="1"/>
  <c r="J5" i="1"/>
  <c r="J4" i="1"/>
  <c r="J3" i="1"/>
  <c r="J2" i="1"/>
  <c r="C9" i="1"/>
  <c r="C8" i="1"/>
  <c r="C7" i="1"/>
  <c r="C6" i="1"/>
  <c r="C5" i="1"/>
  <c r="C4" i="1"/>
  <c r="C3" i="1"/>
  <c r="C2" i="1"/>
  <c r="B12" i="1"/>
  <c r="A12" i="1"/>
  <c r="O13" i="1" l="1"/>
  <c r="P13" i="1" s="1"/>
  <c r="O7" i="1"/>
  <c r="P7" i="1" s="1"/>
  <c r="P15" i="1" s="1"/>
  <c r="P16" i="1" s="1"/>
  <c r="O14" i="1"/>
  <c r="P14" i="1" s="1"/>
  <c r="O8" i="1"/>
  <c r="P8" i="1" s="1"/>
  <c r="O9" i="1"/>
  <c r="P9" i="1" s="1"/>
  <c r="O12" i="1"/>
  <c r="P12" i="1" s="1"/>
</calcChain>
</file>

<file path=xl/sharedStrings.xml><?xml version="1.0" encoding="utf-8"?>
<sst xmlns="http://schemas.openxmlformats.org/spreadsheetml/2006/main" count="14" uniqueCount="13">
  <si>
    <t># of fun activities together per week (X)</t>
  </si>
  <si>
    <t>Marital Satisfaction (scale of 1-10) (Y)</t>
  </si>
  <si>
    <t>Zx</t>
  </si>
  <si>
    <t>Zy</t>
  </si>
  <si>
    <t>mx</t>
  </si>
  <si>
    <t>my</t>
  </si>
  <si>
    <t>sdx</t>
  </si>
  <si>
    <t>sdy</t>
  </si>
  <si>
    <t>solving for SDX</t>
  </si>
  <si>
    <t xml:space="preserve">Solving for Sdy </t>
  </si>
  <si>
    <t>cross products</t>
  </si>
  <si>
    <t>sum of cross products</t>
  </si>
  <si>
    <t xml:space="preserve">pearson's 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</si>
</sst>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C00000"/>
      <name val="Calibri Light"/>
      <family val="2"/>
    </font>
    <font>
      <sz val="12"/>
      <color rgb="FF4472C4"/>
      <name val="Calibri Light"/>
      <family val="2"/>
    </font>
    <font>
      <b/>
      <sz val="12"/>
      <color rgb="FFC00000"/>
      <name val="Calibri Light"/>
      <family val="2"/>
    </font>
    <font>
      <b/>
      <sz val="12"/>
      <color rgb="FF4472C4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399849263174603E-2"/>
          <c:y val="0.10226851851851854"/>
          <c:w val="0.8965301837270340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Marital Satisfaction (scale of 1-10)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7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4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6E-924E-922F-7799EC90E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186272"/>
        <c:axId val="451475536"/>
      </c:scatterChart>
      <c:valAx>
        <c:axId val="451186272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fun activities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475536"/>
        <c:crosses val="autoZero"/>
        <c:crossBetween val="midCat"/>
      </c:valAx>
      <c:valAx>
        <c:axId val="45147553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msrital</a:t>
                </a:r>
                <a:r>
                  <a:rPr lang="en-US" baseline="0"/>
                  <a:t> stisfaction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18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495741</xdr:colOff>
      <xdr:row>16</xdr:row>
      <xdr:rowOff>39915</xdr:rowOff>
    </xdr:from>
    <xdr:ext cx="264560" cy="1847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5BFFDC2-9BEB-164E-B031-F2A60BA044D0}"/>
            </a:ext>
          </a:extLst>
        </xdr:cNvPr>
        <xdr:cNvSpPr txBox="1"/>
      </xdr:nvSpPr>
      <xdr:spPr>
        <a:xfrm rot="5400000">
          <a:off x="3837655" y="335280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0</xdr:col>
      <xdr:colOff>0</xdr:colOff>
      <xdr:row>16</xdr:row>
      <xdr:rowOff>12700</xdr:rowOff>
    </xdr:from>
    <xdr:to>
      <xdr:col>6</xdr:col>
      <xdr:colOff>25400</xdr:colOff>
      <xdr:row>29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450110F-B2CF-0C4B-8840-B2401085A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A038-B74C-3B45-87D8-EA48AA99B1E8}">
  <dimension ref="A1:P24"/>
  <sheetViews>
    <sheetView tabSelected="1" workbookViewId="0">
      <selection activeCell="B14" sqref="B14"/>
    </sheetView>
  </sheetViews>
  <sheetFormatPr baseColWidth="10" defaultRowHeight="16" x14ac:dyDescent="0.2"/>
  <cols>
    <col min="5" max="5" width="11.6640625" bestFit="1" customWidth="1"/>
  </cols>
  <sheetData>
    <row r="1" spans="1:16" ht="86" thickBot="1" x14ac:dyDescent="0.25">
      <c r="A1" s="3" t="s">
        <v>0</v>
      </c>
      <c r="B1" s="4" t="s">
        <v>1</v>
      </c>
      <c r="C1" t="s">
        <v>2</v>
      </c>
      <c r="D1" t="s">
        <v>3</v>
      </c>
      <c r="E1" t="s">
        <v>10</v>
      </c>
      <c r="I1" t="s">
        <v>9</v>
      </c>
    </row>
    <row r="2" spans="1:16" ht="17" thickBot="1" x14ac:dyDescent="0.25">
      <c r="A2" s="1">
        <v>0</v>
      </c>
      <c r="B2" s="2">
        <v>5</v>
      </c>
      <c r="C2">
        <f>(A2-A12)/A14</f>
        <v>-1.2154803578374174</v>
      </c>
      <c r="D2">
        <f>(B2-B12)/B14</f>
        <v>-1.1340725806451613</v>
      </c>
      <c r="E2" s="1">
        <f>C2*D2</f>
        <v>1.378442946136184</v>
      </c>
      <c r="I2" s="2">
        <v>5</v>
      </c>
      <c r="J2">
        <f>I2-B12</f>
        <v>-2.25</v>
      </c>
      <c r="K2">
        <f>J2^2</f>
        <v>5.0625</v>
      </c>
    </row>
    <row r="3" spans="1:16" ht="17" thickBot="1" x14ac:dyDescent="0.25">
      <c r="A3" s="1">
        <v>2</v>
      </c>
      <c r="B3" s="2">
        <v>7</v>
      </c>
      <c r="C3">
        <f>(A3-A12)/A14</f>
        <v>-0.4375729288214702</v>
      </c>
      <c r="D3">
        <f>(B3-B12)/B14</f>
        <v>-0.12600806451612903</v>
      </c>
      <c r="E3" s="1">
        <f>C3*D3</f>
        <v>5.5137717845447354E-2</v>
      </c>
      <c r="I3" s="2">
        <v>7</v>
      </c>
      <c r="J3">
        <f>I3-B12</f>
        <v>-0.25</v>
      </c>
      <c r="K3">
        <f t="shared" ref="K3:K9" si="0">J3^2</f>
        <v>6.25E-2</v>
      </c>
    </row>
    <row r="4" spans="1:16" ht="17" thickBot="1" x14ac:dyDescent="0.25">
      <c r="A4" s="1">
        <v>1</v>
      </c>
      <c r="B4" s="2">
        <v>6</v>
      </c>
      <c r="C4">
        <f>(A4-A12)/A14</f>
        <v>-0.8265266433294437</v>
      </c>
      <c r="D4">
        <f>(B4-B12)/B14</f>
        <v>-0.63004032258064513</v>
      </c>
      <c r="E4" s="1">
        <f>C4*D4</f>
        <v>0.52074511298478054</v>
      </c>
      <c r="I4" s="2">
        <v>6</v>
      </c>
      <c r="J4">
        <f>I4-B12</f>
        <v>-1.25</v>
      </c>
      <c r="K4">
        <f t="shared" si="0"/>
        <v>1.5625</v>
      </c>
    </row>
    <row r="5" spans="1:16" ht="17" thickBot="1" x14ac:dyDescent="0.25">
      <c r="A5" s="1">
        <v>0</v>
      </c>
      <c r="B5" s="2">
        <v>4</v>
      </c>
      <c r="C5">
        <f>(A5-A12)/A14</f>
        <v>-1.2154803578374174</v>
      </c>
      <c r="D5">
        <f>(B5-B12)/B14</f>
        <v>-1.6381048387096775</v>
      </c>
      <c r="E5" s="1">
        <f>C5*D5</f>
        <v>1.9910842555300436</v>
      </c>
      <c r="F5" t="s">
        <v>11</v>
      </c>
      <c r="I5" s="2">
        <v>4</v>
      </c>
      <c r="J5">
        <f>I5-B12</f>
        <v>-3.25</v>
      </c>
      <c r="K5">
        <f t="shared" si="0"/>
        <v>10.5625</v>
      </c>
    </row>
    <row r="6" spans="1:16" ht="17" thickBot="1" x14ac:dyDescent="0.25">
      <c r="A6" s="1">
        <v>5</v>
      </c>
      <c r="B6" s="2">
        <v>9</v>
      </c>
      <c r="C6">
        <f>(A6-A12)/A14</f>
        <v>0.72928821470245031</v>
      </c>
      <c r="D6">
        <f>(B6-B12)/B14</f>
        <v>0.88205645161290325</v>
      </c>
      <c r="E6" s="1">
        <f>C6*D6</f>
        <v>0.64327337486355241</v>
      </c>
      <c r="F6">
        <f>SUM(E2:E9)</f>
        <v>7.7927974554898931</v>
      </c>
      <c r="I6" s="2">
        <v>9</v>
      </c>
      <c r="J6">
        <f>I6-B12</f>
        <v>1.75</v>
      </c>
      <c r="K6">
        <f t="shared" si="0"/>
        <v>3.0625</v>
      </c>
      <c r="N6" t="s">
        <v>8</v>
      </c>
    </row>
    <row r="7" spans="1:16" ht="17" thickBot="1" x14ac:dyDescent="0.25">
      <c r="A7" s="1">
        <v>6</v>
      </c>
      <c r="B7" s="2">
        <v>9</v>
      </c>
      <c r="C7">
        <f>(A7-A12)/A14</f>
        <v>1.118241929210424</v>
      </c>
      <c r="D7">
        <f>(B7-B12)/B14</f>
        <v>0.88205645161290325</v>
      </c>
      <c r="E7" s="1">
        <f>C7*D7</f>
        <v>0.9863525081241139</v>
      </c>
      <c r="F7" t="s">
        <v>12</v>
      </c>
      <c r="I7" s="2">
        <v>9</v>
      </c>
      <c r="J7">
        <f>I7-B12</f>
        <v>1.75</v>
      </c>
      <c r="K7">
        <f t="shared" si="0"/>
        <v>3.0625</v>
      </c>
      <c r="N7" s="1">
        <v>0</v>
      </c>
      <c r="O7">
        <f>N7-J17</f>
        <v>-1</v>
      </c>
      <c r="P7">
        <f>O7^2</f>
        <v>1</v>
      </c>
    </row>
    <row r="8" spans="1:16" ht="17" thickBot="1" x14ac:dyDescent="0.25">
      <c r="A8" s="1">
        <v>4</v>
      </c>
      <c r="B8" s="2">
        <v>8</v>
      </c>
      <c r="C8">
        <f>(A8-A12)/A14</f>
        <v>0.34033450019447681</v>
      </c>
      <c r="D8">
        <f>(B8-B12)/B14</f>
        <v>0.37802419354838712</v>
      </c>
      <c r="E8" s="1">
        <f>C8*D8</f>
        <v>0.12865467497271049</v>
      </c>
      <c r="F8">
        <f>F6/8</f>
        <v>0.97409968193623664</v>
      </c>
      <c r="I8" s="2">
        <v>8</v>
      </c>
      <c r="J8">
        <f>I8-B12</f>
        <v>0.75</v>
      </c>
      <c r="K8">
        <f t="shared" si="0"/>
        <v>0.5625</v>
      </c>
      <c r="N8" s="1">
        <v>2</v>
      </c>
      <c r="O8">
        <f>N8-J17</f>
        <v>1</v>
      </c>
      <c r="P8">
        <f t="shared" ref="P8:P14" si="1">O8^2</f>
        <v>1</v>
      </c>
    </row>
    <row r="9" spans="1:16" ht="17" thickBot="1" x14ac:dyDescent="0.25">
      <c r="A9" s="1">
        <v>7</v>
      </c>
      <c r="B9" s="2">
        <v>10</v>
      </c>
      <c r="C9">
        <f>(A9-A12)/A14</f>
        <v>1.5071956437183973</v>
      </c>
      <c r="D9">
        <f>(B9-B12)/B14</f>
        <v>1.3860887096774193</v>
      </c>
      <c r="E9" s="1">
        <f>C9*D9</f>
        <v>2.0891068650330609</v>
      </c>
      <c r="I9" s="2">
        <v>10</v>
      </c>
      <c r="J9">
        <f>I9-B12</f>
        <v>2.75</v>
      </c>
      <c r="K9">
        <f t="shared" si="0"/>
        <v>7.5625</v>
      </c>
      <c r="N9" s="1">
        <v>1</v>
      </c>
      <c r="O9">
        <f>N9-J17</f>
        <v>0</v>
      </c>
      <c r="P9">
        <f t="shared" si="1"/>
        <v>0</v>
      </c>
    </row>
    <row r="10" spans="1:16" ht="17" thickBot="1" x14ac:dyDescent="0.25">
      <c r="K10">
        <f>AVERAGE(K2:K9)</f>
        <v>3.9375</v>
      </c>
      <c r="N10" s="1">
        <v>0</v>
      </c>
      <c r="O10">
        <f>N10-J17</f>
        <v>-1</v>
      </c>
      <c r="P10">
        <f t="shared" si="1"/>
        <v>1</v>
      </c>
    </row>
    <row r="11" spans="1:16" ht="17" thickBot="1" x14ac:dyDescent="0.25">
      <c r="A11" t="s">
        <v>4</v>
      </c>
      <c r="B11" t="s">
        <v>5</v>
      </c>
      <c r="K11">
        <f>SQRT(K10)</f>
        <v>1.984313483298443</v>
      </c>
      <c r="N11" s="1">
        <v>5</v>
      </c>
      <c r="O11">
        <f>N11-J17</f>
        <v>4</v>
      </c>
      <c r="P11">
        <f t="shared" si="1"/>
        <v>16</v>
      </c>
    </row>
    <row r="12" spans="1:16" ht="17" thickBot="1" x14ac:dyDescent="0.25">
      <c r="A12">
        <f>AVERAGE(A2:A9)</f>
        <v>3.125</v>
      </c>
      <c r="B12">
        <f>AVERAGE(B2:B9)</f>
        <v>7.25</v>
      </c>
      <c r="D12">
        <f>0.974^2</f>
        <v>0.94867599999999996</v>
      </c>
      <c r="N12" s="1">
        <v>6</v>
      </c>
      <c r="O12">
        <f>N12-J17</f>
        <v>5</v>
      </c>
      <c r="P12">
        <f t="shared" si="1"/>
        <v>25</v>
      </c>
    </row>
    <row r="13" spans="1:16" ht="17" thickBot="1" x14ac:dyDescent="0.25">
      <c r="A13" t="s">
        <v>6</v>
      </c>
      <c r="B13" t="s">
        <v>7</v>
      </c>
      <c r="D13">
        <f>SQRT((1-D12)/(8-2))</f>
        <v>9.2487837038174953E-2</v>
      </c>
      <c r="N13" s="1">
        <v>4</v>
      </c>
      <c r="O13">
        <f>N13-J17</f>
        <v>3</v>
      </c>
      <c r="P13">
        <f t="shared" si="1"/>
        <v>9</v>
      </c>
    </row>
    <row r="14" spans="1:16" ht="17" thickBot="1" x14ac:dyDescent="0.25">
      <c r="A14">
        <v>2.5710000000000002</v>
      </c>
      <c r="B14">
        <v>1.984</v>
      </c>
      <c r="D14">
        <f>0.974/D13</f>
        <v>10.531114481550425</v>
      </c>
      <c r="I14" t="s">
        <v>8</v>
      </c>
      <c r="N14" s="1">
        <v>7</v>
      </c>
      <c r="O14">
        <f>N14-J17</f>
        <v>6</v>
      </c>
      <c r="P14">
        <f t="shared" si="1"/>
        <v>36</v>
      </c>
    </row>
    <row r="15" spans="1:16" ht="17" thickBot="1" x14ac:dyDescent="0.25">
      <c r="I15" s="1">
        <v>0</v>
      </c>
      <c r="J15">
        <f>I15-E25</f>
        <v>0</v>
      </c>
      <c r="K15">
        <f>J15^2</f>
        <v>0</v>
      </c>
      <c r="P15">
        <f>AVERAGE(P7:P14)</f>
        <v>11.125</v>
      </c>
    </row>
    <row r="16" spans="1:16" ht="17" thickBot="1" x14ac:dyDescent="0.25">
      <c r="I16" s="1">
        <v>2</v>
      </c>
      <c r="J16">
        <f>I16-E25</f>
        <v>2</v>
      </c>
      <c r="K16">
        <f t="shared" ref="K16:K22" si="2">J16^2</f>
        <v>4</v>
      </c>
      <c r="P16">
        <f>SQRT(P15)</f>
        <v>3.3354160160315836</v>
      </c>
    </row>
    <row r="17" spans="9:16" ht="17" thickBot="1" x14ac:dyDescent="0.25">
      <c r="I17" s="1">
        <v>1</v>
      </c>
      <c r="J17">
        <f>I17-E25</f>
        <v>1</v>
      </c>
      <c r="K17">
        <f t="shared" si="2"/>
        <v>1</v>
      </c>
    </row>
    <row r="18" spans="9:16" ht="17" thickBot="1" x14ac:dyDescent="0.25">
      <c r="I18" s="1">
        <v>0</v>
      </c>
      <c r="J18">
        <f>I18-E25</f>
        <v>0</v>
      </c>
      <c r="K18">
        <f t="shared" si="2"/>
        <v>0</v>
      </c>
    </row>
    <row r="19" spans="9:16" ht="17" thickBot="1" x14ac:dyDescent="0.25">
      <c r="I19" s="1">
        <v>5</v>
      </c>
      <c r="J19">
        <f>I19-E25</f>
        <v>5</v>
      </c>
      <c r="K19">
        <f t="shared" si="2"/>
        <v>25</v>
      </c>
    </row>
    <row r="20" spans="9:16" ht="17" thickBot="1" x14ac:dyDescent="0.25">
      <c r="I20" s="1">
        <v>6</v>
      </c>
      <c r="J20">
        <f>I20-E25</f>
        <v>6</v>
      </c>
      <c r="K20">
        <f t="shared" si="2"/>
        <v>36</v>
      </c>
    </row>
    <row r="21" spans="9:16" ht="17" thickBot="1" x14ac:dyDescent="0.25">
      <c r="I21" s="1">
        <v>4</v>
      </c>
      <c r="J21">
        <f>I21-E25</f>
        <v>4</v>
      </c>
      <c r="K21">
        <f t="shared" si="2"/>
        <v>16</v>
      </c>
    </row>
    <row r="22" spans="9:16" ht="17" thickBot="1" x14ac:dyDescent="0.25">
      <c r="I22" s="1">
        <v>7</v>
      </c>
      <c r="J22">
        <f>I22-E25</f>
        <v>7</v>
      </c>
      <c r="K22">
        <f t="shared" si="2"/>
        <v>49</v>
      </c>
      <c r="P22">
        <f xml:space="preserve"> 0.97409968/ SQRT((1-0.974099682)/(8-2))</f>
        <v>14.826084728544775</v>
      </c>
    </row>
    <row r="23" spans="9:16" x14ac:dyDescent="0.2">
      <c r="K23">
        <f>AVERAGE(K15:K22)</f>
        <v>16.375</v>
      </c>
    </row>
    <row r="24" spans="9:16" x14ac:dyDescent="0.2">
      <c r="K24">
        <f>SQRT(K23)</f>
        <v>4.0466035140596617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2020-05-09T16:09:35Z</dcterms:created>
  <dcterms:modified xsi:type="dcterms:W3CDTF">2020-05-10T18:36:49Z</dcterms:modified>
</cp:coreProperties>
</file>