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\Downloads\"/>
    </mc:Choice>
  </mc:AlternateContent>
  <xr:revisionPtr revIDLastSave="0" documentId="8_{FA25E366-EDE2-4903-8184-BC334F0F8330}" xr6:coauthVersionLast="47" xr6:coauthVersionMax="47" xr10:uidLastSave="{00000000-0000-0000-0000-000000000000}"/>
  <bookViews>
    <workbookView xWindow="-28920" yWindow="-120" windowWidth="29040" windowHeight="15840" activeTab="1" xr2:uid="{BEA42B5C-1BA8-4DE6-BFF2-414A0E5565DF}"/>
  </bookViews>
  <sheets>
    <sheet name="Continuous Data" sheetId="1" r:id="rId1"/>
    <sheet name="Categorical Data" sheetId="3" r:id="rId2"/>
  </sheets>
  <definedNames>
    <definedName name="_xlnm._FilterDatabase" localSheetId="0" hidden="1">'Continuous Data'!$A$2:$A$100</definedName>
    <definedName name="_xlnm.Criteria" localSheetId="0">'Continuous Data'!$H$13:$H$14</definedName>
    <definedName name="_xlnm.Extract" localSheetId="0">'Continuous Data'!$I$11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3" l="1"/>
  <c r="I11" i="1" a="1"/>
  <c r="I11" i="1" s="1"/>
  <c r="L8" i="1" a="1"/>
  <c r="L8" i="1" s="1"/>
  <c r="L4" i="1"/>
  <c r="L3" i="1"/>
  <c r="M19" i="3"/>
  <c r="I7" i="1"/>
  <c r="I6" i="1"/>
  <c r="I4" i="1"/>
  <c r="I5" i="1" s="1"/>
  <c r="I3" i="1"/>
  <c r="F5" i="1" a="1"/>
  <c r="F5" i="1" s="1"/>
  <c r="F4" i="1"/>
  <c r="F3" i="1"/>
  <c r="L19" i="3"/>
  <c r="K19" i="3"/>
  <c r="J19" i="3"/>
  <c r="I19" i="3"/>
  <c r="H19" i="3"/>
  <c r="G19" i="3"/>
  <c r="N14" i="3"/>
  <c r="N15" i="3"/>
  <c r="N16" i="3"/>
  <c r="N17" i="3"/>
  <c r="N18" i="3"/>
  <c r="N13" i="3"/>
  <c r="M13" i="3" a="1"/>
  <c r="M13" i="3" s="1"/>
  <c r="L13" i="3" a="1"/>
  <c r="L13" i="3" s="1"/>
  <c r="K13" i="3" a="1"/>
  <c r="K13" i="3" s="1"/>
  <c r="J13" i="3" a="1"/>
  <c r="J13" i="3" s="1"/>
  <c r="I13" i="3" a="1"/>
  <c r="I13" i="3" s="1"/>
  <c r="H13" i="3" a="1"/>
  <c r="H13" i="3" s="1"/>
  <c r="G13" i="3" a="1"/>
  <c r="G13" i="3" s="1"/>
  <c r="K5" i="3"/>
  <c r="L5" i="3"/>
  <c r="J5" i="3"/>
  <c r="I5" i="3"/>
  <c r="H5" i="3"/>
  <c r="G5" i="3"/>
  <c r="F5" i="3"/>
  <c r="I8" i="1" l="1"/>
  <c r="I9" i="1" s="1"/>
  <c r="I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<sst xmlns="http://schemas.openxmlformats.org/spreadsheetml/2006/main" count="193" uniqueCount="108">
  <si>
    <t>Height (nearest inch)</t>
  </si>
  <si>
    <t>Class Block</t>
  </si>
  <si>
    <t>Mean:</t>
  </si>
  <si>
    <t>Median:</t>
  </si>
  <si>
    <t>Mode:</t>
  </si>
  <si>
    <t>Range:</t>
  </si>
  <si>
    <t>Q1:</t>
  </si>
  <si>
    <t>Q3:</t>
  </si>
  <si>
    <t>IQR:</t>
  </si>
  <si>
    <t>Outliers:</t>
  </si>
  <si>
    <t>Upper Bound:</t>
  </si>
  <si>
    <t>Lower Bound:</t>
  </si>
  <si>
    <t>Variance:</t>
  </si>
  <si>
    <t>St. Deviation:</t>
  </si>
  <si>
    <t>Frequency Table:</t>
  </si>
  <si>
    <t>Min:</t>
  </si>
  <si>
    <t>Max:</t>
  </si>
  <si>
    <t>Bins</t>
  </si>
  <si>
    <t>Frequency</t>
  </si>
  <si>
    <t>name</t>
  </si>
  <si>
    <t>mfr</t>
  </si>
  <si>
    <t>100% Bran</t>
  </si>
  <si>
    <t>N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</si>
  <si>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</si>
  <si>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</si>
  <si>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</si>
  <si>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</si>
  <si>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</si>
  <si>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</si>
  <si>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</si>
  <si>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</si>
  <si>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</si>
  <si>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</si>
  <si>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</si>
  <si>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</si>
  <si>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</si>
  <si>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</si>
  <si>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</si>
  <si>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</si>
  <si>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</si>
  <si>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</si>
  <si>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</si>
  <si>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</si>
  <si>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</si>
  <si>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</si>
  <si>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</si>
  <si>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</si>
  <si>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</si>
  <si>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</si>
  <si>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</si>
  <si>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</si>
  <si>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</si>
  <si>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</si>
  <si>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</si>
  <si>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</si>
  <si>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</si>
  <si>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</si>
  <si>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</si>
  <si>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</si>
  <si>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</si>
  <si>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</si>
  <si>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</si>
  <si>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</si>
  <si>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</si>
  <si>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</si>
  <si>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  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</si>
  <si>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</si>
  <si>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</si>
  <si>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</si>
  <si>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</si>
  <si>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</si>
  <si>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</si>
  <si>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</si>
  <si>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</si>
  <si>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</si>
  <si>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</si>
  <si>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</si>
  <si>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</si>
  <si>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</si>
  <si>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</si>
  <si>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</si>
  <si>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</si>
  <si>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</si>
  <si>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</si>
  <si>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</si>
  <si>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</si>
  <si>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</si>
  <si>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</si>
  <si>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</si>
  <si>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</si>
  <si>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</si>
  <si>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</si>
  <si>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</si>
  <si>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</si>
  <si>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</si>
  <si>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</si>
  <si>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</si>
  <si>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</si>
  <si>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</si>
  <si>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</si>
  <si>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</si>
  <si>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</si>
  <si>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</si>
  <si>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</si>
  <si>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</si>
  <si>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protein</t>
  </si>
  <si>
    <t>Protein</t>
  </si>
  <si>
    <t>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</si>
</sst>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2E6C-4F4B-4C40-934E-8CADCCDD124A}">
  <dimension ref="A1:L100"/>
  <sheetViews>
    <sheetView topLeftCell="A2" workbookViewId="0">
      <selection activeCell="I11" sqref="I11"/>
    </sheetView>
  </sheetViews>
  <sheetFormatPr defaultRowHeight="15" x14ac:dyDescent="0.25"/>
  <cols>
    <col min="8" max="8" width="13.5703125" customWidth="1"/>
    <col min="9" max="9" width="10.140625" customWidth="1"/>
    <col min="11" max="11" width="12.7109375" customWidth="1"/>
    <col min="12" max="12" width="11.7109375" customWidth="1"/>
  </cols>
  <sheetData>
    <row r="1" spans="1:12" ht="45" x14ac:dyDescent="0.25">
      <c r="A1" s="1" t="s">
        <v>0</v>
      </c>
      <c r="B1" s="1" t="s">
        <v>1</v>
      </c>
    </row>
    <row r="2" spans="1:12" x14ac:dyDescent="0.25">
      <c r="A2">
        <v>63</v>
      </c>
      <c r="B2">
        <v>2</v>
      </c>
    </row>
    <row r="3" spans="1:12" x14ac:dyDescent="0.25">
      <c r="A3">
        <v>72</v>
      </c>
      <c r="B3">
        <v>2</v>
      </c>
      <c r="E3" s="4" t="s">
        <v>2</v>
      </c>
      <c r="F3" s="4">
        <f>AVERAGE(A:A)</f>
        <v>66.767676767676761</v>
      </c>
      <c r="H3" s="4" t="s">
        <v>15</v>
      </c>
      <c r="I3" s="4">
        <f>MIN(A:A)</f>
        <v>55</v>
      </c>
      <c r="K3" t="s">
        <v>12</v>
      </c>
      <c r="L3" s="4">
        <f>_xlfn.VAR.S(A:A)</f>
        <v>16.812822098536397</v>
      </c>
    </row>
    <row r="4" spans="1:12" x14ac:dyDescent="0.25">
      <c r="A4">
        <v>64</v>
      </c>
      <c r="B4">
        <v>2</v>
      </c>
      <c r="E4" s="4" t="s">
        <v>3</v>
      </c>
      <c r="F4" s="4">
        <f>MEDIAN(A:A)</f>
        <v>67</v>
      </c>
      <c r="H4" s="4" t="s">
        <v>16</v>
      </c>
      <c r="I4" s="4">
        <f>MAX(A:A)</f>
        <v>82</v>
      </c>
      <c r="K4" t="s">
        <v>13</v>
      </c>
      <c r="L4" s="4">
        <f>_xlfn.STDEV.S(A:A)</f>
        <v>4.1003441439148007</v>
      </c>
    </row>
    <row r="5" spans="1:12" x14ac:dyDescent="0.25">
      <c r="A5">
        <v>68</v>
      </c>
      <c r="B5">
        <v>2</v>
      </c>
      <c r="E5" s="5" t="s">
        <v>4</v>
      </c>
      <c r="F5" s="4" cm="1">
        <f t="array" ref="F5">_xlfn.MODE.MULT(A:A)</f>
        <v>68</v>
      </c>
      <c r="H5" s="4" t="s">
        <v>5</v>
      </c>
      <c r="I5" s="4">
        <f>I4-I3</f>
        <v>27</v>
      </c>
    </row>
    <row r="6" spans="1:12" x14ac:dyDescent="0.25">
      <c r="A6">
        <v>70</v>
      </c>
      <c r="B6">
        <v>2</v>
      </c>
      <c r="F6" s="4"/>
      <c r="H6" s="4" t="s">
        <v>6</v>
      </c>
      <c r="I6" s="4">
        <f>_xlfn.QUARTILE.INC(A:A,1)</f>
        <v>64</v>
      </c>
      <c r="K6" s="3" t="s">
        <v>14</v>
      </c>
      <c r="L6" s="3"/>
    </row>
    <row r="7" spans="1:12" x14ac:dyDescent="0.25">
      <c r="A7">
        <v>64</v>
      </c>
      <c r="B7">
        <v>2</v>
      </c>
      <c r="F7" s="4"/>
      <c r="H7" s="4" t="s">
        <v>7</v>
      </c>
      <c r="I7" s="4">
        <f>_xlfn.QUARTILE.INC(A:A,3)</f>
        <v>70</v>
      </c>
      <c r="K7" s="4" t="s">
        <v>17</v>
      </c>
      <c r="L7" s="4" t="s">
        <v>18</v>
      </c>
    </row>
    <row r="8" spans="1:12" x14ac:dyDescent="0.25">
      <c r="A8">
        <v>64</v>
      </c>
      <c r="B8">
        <v>2</v>
      </c>
      <c r="F8" s="4"/>
      <c r="H8" s="4" t="s">
        <v>8</v>
      </c>
      <c r="I8" s="4">
        <f>I7-I6</f>
        <v>6</v>
      </c>
      <c r="K8" s="4">
        <v>60</v>
      </c>
      <c r="L8" s="4" cm="1">
        <f t="array" ref="L8:L13">FREQUENCY(A:A,K8:K12)</f>
        <v>3</v>
      </c>
    </row>
    <row r="9" spans="1:12" x14ac:dyDescent="0.25">
      <c r="A9">
        <v>65</v>
      </c>
      <c r="B9">
        <v>2</v>
      </c>
      <c r="F9" s="4"/>
      <c r="H9" s="4" t="s">
        <v>10</v>
      </c>
      <c r="I9" s="4">
        <f>I7+1.5*I8</f>
        <v>79</v>
      </c>
      <c r="K9" s="4">
        <v>65</v>
      </c>
      <c r="L9" s="4">
        <v>36</v>
      </c>
    </row>
    <row r="10" spans="1:12" x14ac:dyDescent="0.25">
      <c r="A10">
        <v>68</v>
      </c>
      <c r="B10">
        <v>2</v>
      </c>
      <c r="F10" s="4"/>
      <c r="H10" s="4" t="s">
        <v>11</v>
      </c>
      <c r="I10" s="4">
        <f>I6-1.5*I8</f>
        <v>55</v>
      </c>
      <c r="K10" s="4">
        <v>70</v>
      </c>
      <c r="L10" s="4">
        <v>40</v>
      </c>
    </row>
    <row r="11" spans="1:12" x14ac:dyDescent="0.25">
      <c r="A11">
        <v>73</v>
      </c>
      <c r="B11">
        <v>2</v>
      </c>
      <c r="F11" s="4"/>
      <c r="H11" s="4" t="s">
        <v>9</v>
      </c>
      <c r="I11" cm="1">
        <f t="array" ref="I11">_xlfn._xlws.FILTER(A2:A100,(A2:A100&lt;I10)+(A2:A100&gt;I9))</f>
        <v>82</v>
      </c>
      <c r="K11" s="4">
        <v>75</v>
      </c>
      <c r="L11" s="4">
        <v>19</v>
      </c>
    </row>
    <row r="12" spans="1:12" x14ac:dyDescent="0.25">
      <c r="A12">
        <v>67</v>
      </c>
      <c r="B12">
        <v>2</v>
      </c>
      <c r="F12" s="4"/>
      <c r="I12" s="4"/>
      <c r="K12" s="4">
        <v>80</v>
      </c>
      <c r="L12" s="4">
        <v>0</v>
      </c>
    </row>
    <row r="13" spans="1:12" x14ac:dyDescent="0.25">
      <c r="A13">
        <v>68</v>
      </c>
      <c r="B13">
        <v>2</v>
      </c>
      <c r="F13" s="4"/>
      <c r="I13" s="4"/>
      <c r="K13" s="4"/>
      <c r="L13" s="4">
        <v>1</v>
      </c>
    </row>
    <row r="14" spans="1:12" x14ac:dyDescent="0.25">
      <c r="A14">
        <v>70</v>
      </c>
      <c r="B14">
        <v>2</v>
      </c>
      <c r="I14" s="4"/>
      <c r="K14" s="4"/>
      <c r="L14" s="4"/>
    </row>
    <row r="15" spans="1:12" x14ac:dyDescent="0.25">
      <c r="A15">
        <v>68</v>
      </c>
      <c r="B15">
        <v>2</v>
      </c>
      <c r="I15" s="4"/>
    </row>
    <row r="16" spans="1:12" x14ac:dyDescent="0.25">
      <c r="A16">
        <v>65</v>
      </c>
      <c r="B16">
        <v>2</v>
      </c>
      <c r="I16" s="4"/>
    </row>
    <row r="17" spans="1:9" x14ac:dyDescent="0.25">
      <c r="A17">
        <v>70</v>
      </c>
      <c r="B17">
        <v>2</v>
      </c>
      <c r="I17" s="4"/>
    </row>
    <row r="18" spans="1:9" x14ac:dyDescent="0.25">
      <c r="A18">
        <v>67</v>
      </c>
      <c r="B18">
        <v>2</v>
      </c>
      <c r="I18" s="4"/>
    </row>
    <row r="19" spans="1:9" x14ac:dyDescent="0.25">
      <c r="A19">
        <v>72</v>
      </c>
      <c r="B19">
        <v>2</v>
      </c>
      <c r="I19" s="4"/>
    </row>
    <row r="20" spans="1:9" x14ac:dyDescent="0.25">
      <c r="A20">
        <v>64</v>
      </c>
      <c r="B20">
        <v>2</v>
      </c>
    </row>
    <row r="21" spans="1:9" x14ac:dyDescent="0.25">
      <c r="A21">
        <v>62</v>
      </c>
      <c r="B21">
        <v>2</v>
      </c>
    </row>
    <row r="22" spans="1:9" x14ac:dyDescent="0.25">
      <c r="A22">
        <v>59</v>
      </c>
      <c r="B22">
        <v>2</v>
      </c>
    </row>
    <row r="23" spans="1:9" x14ac:dyDescent="0.25">
      <c r="A23">
        <v>64</v>
      </c>
      <c r="B23">
        <v>2</v>
      </c>
    </row>
    <row r="24" spans="1:9" x14ac:dyDescent="0.25">
      <c r="A24">
        <v>68</v>
      </c>
      <c r="B24">
        <v>2</v>
      </c>
    </row>
    <row r="25" spans="1:9" x14ac:dyDescent="0.25">
      <c r="A25">
        <v>60</v>
      </c>
      <c r="B25">
        <v>2</v>
      </c>
    </row>
    <row r="26" spans="1:9" x14ac:dyDescent="0.25">
      <c r="A26">
        <v>66</v>
      </c>
      <c r="B26">
        <v>2</v>
      </c>
    </row>
    <row r="27" spans="1:9" x14ac:dyDescent="0.25">
      <c r="A27">
        <v>69</v>
      </c>
      <c r="B27">
        <v>2</v>
      </c>
    </row>
    <row r="28" spans="1:9" x14ac:dyDescent="0.25">
      <c r="A28">
        <v>71</v>
      </c>
      <c r="B28">
        <v>2</v>
      </c>
    </row>
    <row r="29" spans="1:9" x14ac:dyDescent="0.25">
      <c r="A29">
        <v>72</v>
      </c>
      <c r="B29">
        <v>2</v>
      </c>
    </row>
    <row r="30" spans="1:9" x14ac:dyDescent="0.25">
      <c r="A30">
        <v>68</v>
      </c>
      <c r="B30">
        <v>2</v>
      </c>
    </row>
    <row r="31" spans="1:9" x14ac:dyDescent="0.25">
      <c r="A31">
        <v>66</v>
      </c>
      <c r="B31">
        <v>2</v>
      </c>
    </row>
    <row r="32" spans="1:9" x14ac:dyDescent="0.25">
      <c r="A32">
        <v>67</v>
      </c>
      <c r="B32">
        <v>2</v>
      </c>
    </row>
    <row r="33" spans="1:2" x14ac:dyDescent="0.25">
      <c r="A33">
        <v>70</v>
      </c>
      <c r="B33">
        <v>2</v>
      </c>
    </row>
    <row r="34" spans="1:2" x14ac:dyDescent="0.25">
      <c r="A34">
        <v>62</v>
      </c>
      <c r="B34">
        <v>2</v>
      </c>
    </row>
    <row r="35" spans="1:2" x14ac:dyDescent="0.25">
      <c r="A35">
        <v>66</v>
      </c>
      <c r="B35">
        <v>2</v>
      </c>
    </row>
    <row r="36" spans="1:2" x14ac:dyDescent="0.25">
      <c r="A36">
        <v>71</v>
      </c>
      <c r="B36">
        <v>3</v>
      </c>
    </row>
    <row r="37" spans="1:2" x14ac:dyDescent="0.25">
      <c r="A37">
        <v>72</v>
      </c>
      <c r="B37">
        <v>3</v>
      </c>
    </row>
    <row r="38" spans="1:2" x14ac:dyDescent="0.25">
      <c r="A38">
        <v>65</v>
      </c>
      <c r="B38">
        <v>3</v>
      </c>
    </row>
    <row r="39" spans="1:2" x14ac:dyDescent="0.25">
      <c r="A39">
        <v>74</v>
      </c>
      <c r="B39">
        <v>3</v>
      </c>
    </row>
    <row r="40" spans="1:2" x14ac:dyDescent="0.25">
      <c r="A40">
        <v>62</v>
      </c>
      <c r="B40">
        <v>3</v>
      </c>
    </row>
    <row r="41" spans="1:2" x14ac:dyDescent="0.25">
      <c r="A41">
        <v>67</v>
      </c>
      <c r="B41">
        <v>3</v>
      </c>
    </row>
    <row r="42" spans="1:2" x14ac:dyDescent="0.25">
      <c r="A42">
        <v>67</v>
      </c>
      <c r="B42">
        <v>3</v>
      </c>
    </row>
    <row r="43" spans="1:2" x14ac:dyDescent="0.25">
      <c r="A43">
        <v>63</v>
      </c>
      <c r="B43">
        <v>3</v>
      </c>
    </row>
    <row r="44" spans="1:2" x14ac:dyDescent="0.25">
      <c r="A44">
        <v>62</v>
      </c>
      <c r="B44">
        <v>3</v>
      </c>
    </row>
    <row r="45" spans="1:2" x14ac:dyDescent="0.25">
      <c r="A45">
        <v>65</v>
      </c>
      <c r="B45">
        <v>3</v>
      </c>
    </row>
    <row r="46" spans="1:2" x14ac:dyDescent="0.25">
      <c r="A46">
        <v>69</v>
      </c>
      <c r="B46">
        <v>3</v>
      </c>
    </row>
    <row r="47" spans="1:2" x14ac:dyDescent="0.25">
      <c r="A47">
        <v>67</v>
      </c>
      <c r="B47">
        <v>3</v>
      </c>
    </row>
    <row r="48" spans="1:2" x14ac:dyDescent="0.25">
      <c r="A48">
        <v>67</v>
      </c>
      <c r="B48">
        <v>3</v>
      </c>
    </row>
    <row r="49" spans="1:2" x14ac:dyDescent="0.25">
      <c r="A49">
        <v>62</v>
      </c>
      <c r="B49">
        <v>3</v>
      </c>
    </row>
    <row r="50" spans="1:2" x14ac:dyDescent="0.25">
      <c r="A50">
        <v>66</v>
      </c>
      <c r="B50">
        <v>3</v>
      </c>
    </row>
    <row r="51" spans="1:2" x14ac:dyDescent="0.25">
      <c r="A51">
        <v>63</v>
      </c>
      <c r="B51">
        <v>3</v>
      </c>
    </row>
    <row r="52" spans="1:2" x14ac:dyDescent="0.25">
      <c r="A52">
        <v>70</v>
      </c>
      <c r="B52">
        <v>3</v>
      </c>
    </row>
    <row r="53" spans="1:2" x14ac:dyDescent="0.25">
      <c r="A53">
        <v>64</v>
      </c>
      <c r="B53">
        <v>3</v>
      </c>
    </row>
    <row r="54" spans="1:2" x14ac:dyDescent="0.25">
      <c r="A54">
        <v>68</v>
      </c>
      <c r="B54">
        <v>3</v>
      </c>
    </row>
    <row r="55" spans="1:2" x14ac:dyDescent="0.25">
      <c r="A55">
        <v>63</v>
      </c>
      <c r="B55">
        <v>3</v>
      </c>
    </row>
    <row r="56" spans="1:2" x14ac:dyDescent="0.25">
      <c r="A56">
        <v>64</v>
      </c>
      <c r="B56">
        <v>3</v>
      </c>
    </row>
    <row r="57" spans="1:2" x14ac:dyDescent="0.25">
      <c r="A57">
        <v>62</v>
      </c>
      <c r="B57">
        <v>3</v>
      </c>
    </row>
    <row r="58" spans="1:2" x14ac:dyDescent="0.25">
      <c r="A58">
        <v>61</v>
      </c>
      <c r="B58">
        <v>3</v>
      </c>
    </row>
    <row r="59" spans="1:2" x14ac:dyDescent="0.25">
      <c r="A59">
        <v>65</v>
      </c>
      <c r="B59">
        <v>3</v>
      </c>
    </row>
    <row r="60" spans="1:2" x14ac:dyDescent="0.25">
      <c r="A60">
        <v>61</v>
      </c>
      <c r="B60">
        <v>3</v>
      </c>
    </row>
    <row r="61" spans="1:2" x14ac:dyDescent="0.25">
      <c r="A61">
        <v>71</v>
      </c>
      <c r="B61">
        <v>3</v>
      </c>
    </row>
    <row r="62" spans="1:2" x14ac:dyDescent="0.25">
      <c r="A62">
        <v>71</v>
      </c>
      <c r="B62">
        <v>3</v>
      </c>
    </row>
    <row r="63" spans="1:2" x14ac:dyDescent="0.25">
      <c r="A63">
        <v>68</v>
      </c>
      <c r="B63">
        <v>3</v>
      </c>
    </row>
    <row r="64" spans="1:2" x14ac:dyDescent="0.25">
      <c r="A64">
        <v>70</v>
      </c>
      <c r="B64">
        <v>3</v>
      </c>
    </row>
    <row r="65" spans="1:2" x14ac:dyDescent="0.25">
      <c r="A65">
        <v>71</v>
      </c>
      <c r="B65">
        <v>3</v>
      </c>
    </row>
    <row r="66" spans="1:2" x14ac:dyDescent="0.25">
      <c r="A66">
        <v>66</v>
      </c>
      <c r="B66">
        <v>3</v>
      </c>
    </row>
    <row r="67" spans="1:2" x14ac:dyDescent="0.25">
      <c r="A67">
        <v>63</v>
      </c>
      <c r="B67">
        <v>3</v>
      </c>
    </row>
    <row r="68" spans="1:2" x14ac:dyDescent="0.25">
      <c r="A68">
        <v>68</v>
      </c>
      <c r="B68">
        <v>3</v>
      </c>
    </row>
    <row r="69" spans="1:2" x14ac:dyDescent="0.25">
      <c r="A69">
        <v>61</v>
      </c>
      <c r="B69">
        <v>3</v>
      </c>
    </row>
    <row r="70" spans="1:2" x14ac:dyDescent="0.25">
      <c r="A70">
        <v>64</v>
      </c>
      <c r="B70">
        <v>5</v>
      </c>
    </row>
    <row r="71" spans="1:2" x14ac:dyDescent="0.25">
      <c r="A71">
        <v>69</v>
      </c>
      <c r="B71">
        <v>5</v>
      </c>
    </row>
    <row r="72" spans="1:2" x14ac:dyDescent="0.25">
      <c r="A72">
        <v>72</v>
      </c>
      <c r="B72">
        <v>5</v>
      </c>
    </row>
    <row r="73" spans="1:2" x14ac:dyDescent="0.25">
      <c r="A73">
        <v>71</v>
      </c>
      <c r="B73">
        <v>5</v>
      </c>
    </row>
    <row r="74" spans="1:2" x14ac:dyDescent="0.25">
      <c r="A74">
        <v>68</v>
      </c>
      <c r="B74">
        <v>5</v>
      </c>
    </row>
    <row r="75" spans="1:2" x14ac:dyDescent="0.25">
      <c r="A75">
        <v>73</v>
      </c>
      <c r="B75">
        <v>5</v>
      </c>
    </row>
    <row r="76" spans="1:2" x14ac:dyDescent="0.25">
      <c r="A76">
        <v>69</v>
      </c>
      <c r="B76">
        <v>5</v>
      </c>
    </row>
    <row r="77" spans="1:2" x14ac:dyDescent="0.25">
      <c r="A77">
        <v>71</v>
      </c>
      <c r="B77">
        <v>5</v>
      </c>
    </row>
    <row r="78" spans="1:2" x14ac:dyDescent="0.25">
      <c r="A78">
        <v>62</v>
      </c>
      <c r="B78">
        <v>5</v>
      </c>
    </row>
    <row r="79" spans="1:2" x14ac:dyDescent="0.25">
      <c r="A79">
        <v>62</v>
      </c>
      <c r="B79">
        <v>5</v>
      </c>
    </row>
    <row r="80" spans="1:2" x14ac:dyDescent="0.25">
      <c r="A80">
        <v>66</v>
      </c>
      <c r="B80">
        <v>5</v>
      </c>
    </row>
    <row r="81" spans="1:2" x14ac:dyDescent="0.25">
      <c r="A81">
        <v>67</v>
      </c>
      <c r="B81">
        <v>5</v>
      </c>
    </row>
    <row r="82" spans="1:2" x14ac:dyDescent="0.25">
      <c r="A82">
        <v>73</v>
      </c>
      <c r="B82">
        <v>5</v>
      </c>
    </row>
    <row r="83" spans="1:2" x14ac:dyDescent="0.25">
      <c r="A83">
        <v>70</v>
      </c>
      <c r="B83">
        <v>5</v>
      </c>
    </row>
    <row r="84" spans="1:2" x14ac:dyDescent="0.25">
      <c r="A84">
        <v>64</v>
      </c>
      <c r="B84">
        <v>5</v>
      </c>
    </row>
    <row r="85" spans="1:2" x14ac:dyDescent="0.25">
      <c r="A85">
        <v>65</v>
      </c>
      <c r="B85">
        <v>5</v>
      </c>
    </row>
    <row r="86" spans="1:2" x14ac:dyDescent="0.25">
      <c r="A86">
        <v>68</v>
      </c>
      <c r="B86">
        <v>5</v>
      </c>
    </row>
    <row r="87" spans="1:2" x14ac:dyDescent="0.25">
      <c r="A87">
        <v>67</v>
      </c>
      <c r="B87">
        <v>5</v>
      </c>
    </row>
    <row r="88" spans="1:2" x14ac:dyDescent="0.25">
      <c r="A88">
        <v>71</v>
      </c>
      <c r="B88">
        <v>5</v>
      </c>
    </row>
    <row r="89" spans="1:2" x14ac:dyDescent="0.25">
      <c r="A89">
        <v>55</v>
      </c>
      <c r="B89">
        <v>5</v>
      </c>
    </row>
    <row r="90" spans="1:2" x14ac:dyDescent="0.25">
      <c r="A90">
        <v>63</v>
      </c>
      <c r="B90">
        <v>5</v>
      </c>
    </row>
    <row r="91" spans="1:2" x14ac:dyDescent="0.25">
      <c r="A91">
        <v>71</v>
      </c>
      <c r="B91">
        <v>5</v>
      </c>
    </row>
    <row r="92" spans="1:2" x14ac:dyDescent="0.25">
      <c r="A92">
        <v>62</v>
      </c>
      <c r="B92">
        <v>5</v>
      </c>
    </row>
    <row r="93" spans="1:2" x14ac:dyDescent="0.25">
      <c r="A93">
        <v>62</v>
      </c>
      <c r="B93">
        <v>5</v>
      </c>
    </row>
    <row r="94" spans="1:2" x14ac:dyDescent="0.25">
      <c r="A94">
        <v>61</v>
      </c>
      <c r="B94">
        <v>5</v>
      </c>
    </row>
    <row r="95" spans="1:2" x14ac:dyDescent="0.25">
      <c r="A95">
        <v>63</v>
      </c>
      <c r="B95">
        <v>5</v>
      </c>
    </row>
    <row r="96" spans="1:2" x14ac:dyDescent="0.25">
      <c r="A96">
        <v>69</v>
      </c>
      <c r="B96">
        <v>5</v>
      </c>
    </row>
    <row r="97" spans="1:2" x14ac:dyDescent="0.25">
      <c r="A97">
        <v>70</v>
      </c>
      <c r="B97">
        <v>5</v>
      </c>
    </row>
    <row r="98" spans="1:2" x14ac:dyDescent="0.25">
      <c r="A98">
        <v>67</v>
      </c>
      <c r="B98">
        <v>5</v>
      </c>
    </row>
    <row r="99" spans="1:2" x14ac:dyDescent="0.25">
      <c r="A99">
        <v>72</v>
      </c>
      <c r="B99">
        <v>5</v>
      </c>
    </row>
    <row r="100" spans="1:2" x14ac:dyDescent="0.25">
      <c r="A100">
        <v>82</v>
      </c>
    </row>
  </sheetData>
  <mergeCells count="1">
    <mergeCell ref="K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A0F3-BAB1-4029-941F-9FFF15039D3D}">
  <dimension ref="A1:N78"/>
  <sheetViews>
    <sheetView tabSelected="1"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1" max="1" width="34.28515625" bestFit="1" customWidth="1"/>
    <col min="2" max="2" width="5.7109375" customWidth="1"/>
    <col min="5" max="5" width="4.85546875" customWidth="1"/>
  </cols>
  <sheetData>
    <row r="1" spans="1:14" s="8" customFormat="1" ht="15.75" x14ac:dyDescent="0.25">
      <c r="A1" s="7" t="s">
        <v>19</v>
      </c>
      <c r="B1" s="7" t="s">
        <v>20</v>
      </c>
      <c r="C1" s="6" t="s">
        <v>105</v>
      </c>
    </row>
    <row r="2" spans="1:14" ht="15.75" x14ac:dyDescent="0.25">
      <c r="A2" s="6" t="s">
        <v>21</v>
      </c>
      <c r="B2" s="6" t="s">
        <v>22</v>
      </c>
      <c r="C2" s="6">
        <v>4</v>
      </c>
    </row>
    <row r="3" spans="1:14" ht="15.75" x14ac:dyDescent="0.25">
      <c r="A3" s="6" t="s">
        <v>23</v>
      </c>
      <c r="B3" s="6" t="s">
        <v>24</v>
      </c>
      <c r="C3" s="6">
        <v>3</v>
      </c>
      <c r="F3" s="10" t="s">
        <v>107</v>
      </c>
      <c r="G3" s="11"/>
      <c r="H3" s="11"/>
      <c r="I3" s="11"/>
      <c r="J3" s="11"/>
      <c r="K3" s="11"/>
      <c r="L3" s="12"/>
    </row>
    <row r="4" spans="1:14" ht="15.75" x14ac:dyDescent="0.25">
      <c r="A4" s="6" t="s">
        <v>25</v>
      </c>
      <c r="B4" s="6" t="s">
        <v>26</v>
      </c>
      <c r="C4" s="6">
        <v>4</v>
      </c>
      <c r="F4" s="9" t="s">
        <v>71</v>
      </c>
      <c r="G4" s="9" t="s">
        <v>31</v>
      </c>
      <c r="H4" s="9" t="s">
        <v>26</v>
      </c>
      <c r="I4" s="9" t="s">
        <v>22</v>
      </c>
      <c r="J4" s="9" t="s">
        <v>36</v>
      </c>
      <c r="K4" s="9" t="s">
        <v>24</v>
      </c>
      <c r="L4" s="9" t="s">
        <v>29</v>
      </c>
    </row>
    <row r="5" spans="1:14" ht="15.75" x14ac:dyDescent="0.25">
      <c r="A5" s="6" t="s">
        <v>27</v>
      </c>
      <c r="B5" s="6" t="s">
        <v>26</v>
      </c>
      <c r="C5" s="6">
        <v>4</v>
      </c>
      <c r="F5" s="9">
        <f>COUNTIF($B:$B,F4)</f>
        <v>1</v>
      </c>
      <c r="G5" s="9">
        <f>COUNTIF($B:$B,G4)</f>
        <v>22</v>
      </c>
      <c r="H5" s="9">
        <f>COUNTIF($B:$B,H4)</f>
        <v>23</v>
      </c>
      <c r="I5" s="9">
        <f>COUNTIF($B:$B,I4)</f>
        <v>6</v>
      </c>
      <c r="J5" s="9">
        <f>COUNTIF($B:$B,J4)</f>
        <v>9</v>
      </c>
      <c r="K5" s="9">
        <f>COUNTIF($B:$B,K4)</f>
        <v>8</v>
      </c>
      <c r="L5" s="9">
        <f>COUNTIF($B:$B,L4)</f>
        <v>8</v>
      </c>
    </row>
    <row r="6" spans="1:14" ht="15.75" x14ac:dyDescent="0.25">
      <c r="A6" s="6" t="s">
        <v>28</v>
      </c>
      <c r="B6" s="6" t="s">
        <v>29</v>
      </c>
      <c r="C6" s="6">
        <v>2</v>
      </c>
    </row>
    <row r="7" spans="1:14" ht="15.75" x14ac:dyDescent="0.25">
      <c r="A7" s="6" t="s">
        <v>30</v>
      </c>
      <c r="B7" s="6" t="s">
        <v>31</v>
      </c>
      <c r="C7" s="6">
        <v>2</v>
      </c>
    </row>
    <row r="8" spans="1:14" ht="15.75" x14ac:dyDescent="0.25">
      <c r="A8" s="6" t="s">
        <v>32</v>
      </c>
      <c r="B8" s="6" t="s">
        <v>26</v>
      </c>
      <c r="C8" s="6">
        <v>2</v>
      </c>
    </row>
    <row r="9" spans="1:14" ht="15.75" x14ac:dyDescent="0.25">
      <c r="A9" s="6" t="s">
        <v>33</v>
      </c>
      <c r="B9" s="6" t="s">
        <v>31</v>
      </c>
      <c r="C9" s="6">
        <v>3</v>
      </c>
    </row>
    <row r="10" spans="1:14" ht="15.75" x14ac:dyDescent="0.25">
      <c r="A10" s="6" t="s">
        <v>34</v>
      </c>
      <c r="B10" s="6" t="s">
        <v>29</v>
      </c>
      <c r="C10" s="6">
        <v>2</v>
      </c>
    </row>
    <row r="11" spans="1:14" ht="15.75" x14ac:dyDescent="0.25">
      <c r="A11" s="6" t="s">
        <v>35</v>
      </c>
      <c r="B11" s="6" t="s">
        <v>36</v>
      </c>
      <c r="C11" s="6">
        <v>3</v>
      </c>
      <c r="G11" s="10" t="s">
        <v>107</v>
      </c>
      <c r="H11" s="11"/>
      <c r="I11" s="11"/>
      <c r="J11" s="11"/>
      <c r="K11" s="11"/>
      <c r="L11" s="11"/>
      <c r="M11" s="12"/>
    </row>
    <row r="12" spans="1:14" ht="15.75" x14ac:dyDescent="0.25">
      <c r="A12" s="6" t="s">
        <v>37</v>
      </c>
      <c r="B12" s="6" t="s">
        <v>24</v>
      </c>
      <c r="C12" s="6">
        <v>1</v>
      </c>
      <c r="G12" s="13" t="s">
        <v>71</v>
      </c>
      <c r="H12" s="13" t="s">
        <v>31</v>
      </c>
      <c r="I12" s="13" t="s">
        <v>26</v>
      </c>
      <c r="J12" s="13" t="s">
        <v>22</v>
      </c>
      <c r="K12" s="13" t="s">
        <v>36</v>
      </c>
      <c r="L12" s="13" t="s">
        <v>24</v>
      </c>
      <c r="M12" s="13" t="s">
        <v>29</v>
      </c>
    </row>
    <row r="13" spans="1:14" ht="15.75" x14ac:dyDescent="0.25">
      <c r="A13" s="6" t="s">
        <v>38</v>
      </c>
      <c r="B13" s="6" t="s">
        <v>31</v>
      </c>
      <c r="C13" s="6">
        <v>6</v>
      </c>
      <c r="E13" s="14" t="s">
        <v>106</v>
      </c>
      <c r="F13" s="4">
        <v>1</v>
      </c>
      <c r="G13" s="9" cm="1">
        <f t="array" ref="G13:G18">FREQUENCY(_xlfn._xlws.FILTER($C:$C,$B:$B=G12),$F13:$F17)</f>
        <v>0</v>
      </c>
      <c r="H13" s="9" cm="1">
        <f t="array" ref="H13:H18">FREQUENCY(_xlfn._xlws.FILTER($C:$C,$B:$B=H12),$F13:$F17)</f>
        <v>5</v>
      </c>
      <c r="I13" s="9" cm="1">
        <f t="array" ref="I13:I18">FREQUENCY(_xlfn._xlws.FILTER($C:$C,$B:$B=I12),$F13:$F17)</f>
        <v>2</v>
      </c>
      <c r="J13" s="9" cm="1">
        <f t="array" ref="J13:J18">FREQUENCY(_xlfn._xlws.FILTER($C:$C,$B:$B=J12),$F13:$F17)</f>
        <v>0</v>
      </c>
      <c r="K13" s="9" cm="1">
        <f t="array" ref="K13:K18">FREQUENCY(_xlfn._xlws.FILTER($C:$C,$B:$B=K12),$F13:$F17)</f>
        <v>2</v>
      </c>
      <c r="L13" s="9" cm="1">
        <f t="array" ref="L13:L18">FREQUENCY(_xlfn._xlws.FILTER($C:$C,$B:$B=L12),$F13:$F17)</f>
        <v>3</v>
      </c>
      <c r="M13" s="9" cm="1">
        <f t="array" ref="M13:M18">FREQUENCY(_xlfn._xlws.FILTER($C:$C,$B:$B=M12),$F13:$F17)</f>
        <v>1</v>
      </c>
      <c r="N13">
        <f>SUM(G13:M13)</f>
        <v>13</v>
      </c>
    </row>
    <row r="14" spans="1:14" ht="15.75" x14ac:dyDescent="0.25">
      <c r="A14" s="6" t="s">
        <v>39</v>
      </c>
      <c r="B14" s="6" t="s">
        <v>31</v>
      </c>
      <c r="C14" s="6">
        <v>1</v>
      </c>
      <c r="E14" s="14"/>
      <c r="F14" s="4">
        <v>2</v>
      </c>
      <c r="G14" s="9">
        <v>0</v>
      </c>
      <c r="H14" s="9">
        <v>8</v>
      </c>
      <c r="I14" s="9">
        <v>9</v>
      </c>
      <c r="J14" s="9">
        <v>2</v>
      </c>
      <c r="K14" s="9">
        <v>1</v>
      </c>
      <c r="L14" s="9">
        <v>1</v>
      </c>
      <c r="M14" s="9">
        <v>4</v>
      </c>
      <c r="N14">
        <f t="shared" ref="N14:N18" si="0">SUM(G14:M14)</f>
        <v>25</v>
      </c>
    </row>
    <row r="15" spans="1:14" ht="15.75" x14ac:dyDescent="0.25">
      <c r="A15" s="6" t="s">
        <v>40</v>
      </c>
      <c r="B15" s="6" t="s">
        <v>31</v>
      </c>
      <c r="C15" s="6">
        <v>3</v>
      </c>
      <c r="E15" s="14"/>
      <c r="F15" s="4">
        <v>3</v>
      </c>
      <c r="G15" s="9">
        <v>0</v>
      </c>
      <c r="H15" s="9">
        <v>8</v>
      </c>
      <c r="I15" s="9">
        <v>9</v>
      </c>
      <c r="J15" s="9">
        <v>3</v>
      </c>
      <c r="K15" s="9">
        <v>6</v>
      </c>
      <c r="L15" s="9">
        <v>1</v>
      </c>
      <c r="M15" s="9">
        <v>1</v>
      </c>
      <c r="N15">
        <f t="shared" si="0"/>
        <v>28</v>
      </c>
    </row>
    <row r="16" spans="1:14" ht="15.75" x14ac:dyDescent="0.25">
      <c r="A16" s="6" t="s">
        <v>41</v>
      </c>
      <c r="B16" s="6" t="s">
        <v>31</v>
      </c>
      <c r="C16" s="6">
        <v>1</v>
      </c>
      <c r="E16" s="14"/>
      <c r="F16" s="4">
        <v>4</v>
      </c>
      <c r="G16" s="9">
        <v>1</v>
      </c>
      <c r="H16" s="9">
        <v>0</v>
      </c>
      <c r="I16" s="9">
        <v>2</v>
      </c>
      <c r="J16" s="9">
        <v>1</v>
      </c>
      <c r="K16" s="9">
        <v>0</v>
      </c>
      <c r="L16" s="9">
        <v>2</v>
      </c>
      <c r="M16" s="9">
        <v>2</v>
      </c>
      <c r="N16">
        <f t="shared" si="0"/>
        <v>8</v>
      </c>
    </row>
    <row r="17" spans="1:14" ht="15.75" x14ac:dyDescent="0.25">
      <c r="A17" s="6" t="s">
        <v>42</v>
      </c>
      <c r="B17" s="6" t="s">
        <v>29</v>
      </c>
      <c r="C17" s="6">
        <v>2</v>
      </c>
      <c r="E17" s="14"/>
      <c r="F17" s="4">
        <v>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>
        <f t="shared" si="0"/>
        <v>1</v>
      </c>
    </row>
    <row r="18" spans="1:14" ht="15.75" x14ac:dyDescent="0.25">
      <c r="A18" s="6" t="s">
        <v>43</v>
      </c>
      <c r="B18" s="6" t="s">
        <v>26</v>
      </c>
      <c r="C18" s="6">
        <v>2</v>
      </c>
      <c r="E18" s="14"/>
      <c r="F18" s="4">
        <v>6</v>
      </c>
      <c r="G18" s="9">
        <v>0</v>
      </c>
      <c r="H18" s="9">
        <v>1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>
        <f t="shared" si="0"/>
        <v>2</v>
      </c>
    </row>
    <row r="19" spans="1:14" ht="15.75" x14ac:dyDescent="0.25">
      <c r="A19" s="6" t="s">
        <v>44</v>
      </c>
      <c r="B19" s="6" t="s">
        <v>26</v>
      </c>
      <c r="C19" s="6">
        <v>1</v>
      </c>
      <c r="G19" s="2">
        <f>SUM(_xlfn.ANCHORARRAY(G13))</f>
        <v>1</v>
      </c>
      <c r="H19" s="2">
        <f>SUM(_xlfn.ANCHORARRAY(H13))</f>
        <v>22</v>
      </c>
      <c r="I19" s="2">
        <f>SUM(_xlfn.ANCHORARRAY(I13))</f>
        <v>23</v>
      </c>
      <c r="J19" s="2">
        <f>SUM(_xlfn.ANCHORARRAY(J13))</f>
        <v>6</v>
      </c>
      <c r="K19" s="2">
        <f>SUM(_xlfn.ANCHORARRAY(K13))</f>
        <v>9</v>
      </c>
      <c r="L19" s="2">
        <f>SUM(_xlfn.ANCHORARRAY(L13))</f>
        <v>8</v>
      </c>
      <c r="M19" s="2">
        <f>SUM(_xlfn.ANCHORARRAY(M13))</f>
        <v>8</v>
      </c>
      <c r="N19" s="2">
        <f>SUM(N13:N18)</f>
        <v>77</v>
      </c>
    </row>
    <row r="20" spans="1:14" ht="15.75" x14ac:dyDescent="0.25">
      <c r="A20" s="6" t="s">
        <v>45</v>
      </c>
      <c r="B20" s="6" t="s">
        <v>31</v>
      </c>
      <c r="C20" s="6">
        <v>1</v>
      </c>
    </row>
    <row r="21" spans="1:14" ht="15.75" x14ac:dyDescent="0.25">
      <c r="A21" s="6" t="s">
        <v>46</v>
      </c>
      <c r="B21" s="6" t="s">
        <v>26</v>
      </c>
      <c r="C21" s="6">
        <v>3</v>
      </c>
    </row>
    <row r="22" spans="1:14" ht="15.75" x14ac:dyDescent="0.25">
      <c r="A22" s="6" t="s">
        <v>47</v>
      </c>
      <c r="B22" s="6" t="s">
        <v>22</v>
      </c>
      <c r="C22" s="6">
        <v>3</v>
      </c>
    </row>
    <row r="23" spans="1:14" ht="15.75" x14ac:dyDescent="0.25">
      <c r="A23" s="6" t="s">
        <v>48</v>
      </c>
      <c r="B23" s="6" t="s">
        <v>26</v>
      </c>
      <c r="C23" s="6">
        <v>2</v>
      </c>
    </row>
    <row r="24" spans="1:14" ht="15.75" x14ac:dyDescent="0.25">
      <c r="A24" s="6" t="s">
        <v>49</v>
      </c>
      <c r="B24" s="6" t="s">
        <v>31</v>
      </c>
      <c r="C24" s="6">
        <v>2</v>
      </c>
    </row>
    <row r="25" spans="1:14" ht="15.75" x14ac:dyDescent="0.25">
      <c r="A25" s="6" t="s">
        <v>50</v>
      </c>
      <c r="B25" s="6" t="s">
        <v>29</v>
      </c>
      <c r="C25" s="6">
        <v>2</v>
      </c>
    </row>
    <row r="26" spans="1:14" ht="15.75" x14ac:dyDescent="0.25">
      <c r="A26" s="6" t="s">
        <v>51</v>
      </c>
      <c r="B26" s="6" t="s">
        <v>26</v>
      </c>
      <c r="C26" s="6">
        <v>2</v>
      </c>
    </row>
    <row r="27" spans="1:14" ht="15.75" x14ac:dyDescent="0.25">
      <c r="A27" s="6" t="s">
        <v>52</v>
      </c>
      <c r="B27" s="6" t="s">
        <v>26</v>
      </c>
      <c r="C27" s="6">
        <v>1</v>
      </c>
    </row>
    <row r="28" spans="1:14" ht="15.75" x14ac:dyDescent="0.25">
      <c r="A28" s="6" t="s">
        <v>53</v>
      </c>
      <c r="B28" s="6" t="s">
        <v>26</v>
      </c>
      <c r="C28" s="6">
        <v>3</v>
      </c>
    </row>
    <row r="29" spans="1:14" ht="31.5" x14ac:dyDescent="0.25">
      <c r="A29" s="6" t="s">
        <v>54</v>
      </c>
      <c r="B29" s="6" t="s">
        <v>36</v>
      </c>
      <c r="C29" s="6">
        <v>3</v>
      </c>
    </row>
    <row r="30" spans="1:14" ht="15.75" x14ac:dyDescent="0.25">
      <c r="A30" s="6" t="s">
        <v>55</v>
      </c>
      <c r="B30" s="6" t="s">
        <v>26</v>
      </c>
      <c r="C30" s="6">
        <v>3</v>
      </c>
    </row>
    <row r="31" spans="1:14" ht="15.75" x14ac:dyDescent="0.25">
      <c r="A31" s="6" t="s">
        <v>56</v>
      </c>
      <c r="B31" s="6" t="s">
        <v>36</v>
      </c>
      <c r="C31" s="6">
        <v>1</v>
      </c>
    </row>
    <row r="32" spans="1:14" ht="15.75" x14ac:dyDescent="0.25">
      <c r="A32" s="6" t="s">
        <v>57</v>
      </c>
      <c r="B32" s="6" t="s">
        <v>36</v>
      </c>
      <c r="C32" s="6">
        <v>2</v>
      </c>
    </row>
    <row r="33" spans="1:3" ht="15.75" x14ac:dyDescent="0.25">
      <c r="A33" s="6" t="s">
        <v>58</v>
      </c>
      <c r="B33" s="6" t="s">
        <v>31</v>
      </c>
      <c r="C33" s="6">
        <v>1</v>
      </c>
    </row>
    <row r="34" spans="1:3" ht="15.75" x14ac:dyDescent="0.25">
      <c r="A34" s="6" t="s">
        <v>59</v>
      </c>
      <c r="B34" s="6" t="s">
        <v>36</v>
      </c>
      <c r="C34" s="6">
        <v>3</v>
      </c>
    </row>
    <row r="35" spans="1:3" ht="15.75" x14ac:dyDescent="0.25">
      <c r="A35" s="6" t="s">
        <v>60</v>
      </c>
      <c r="B35" s="6" t="s">
        <v>36</v>
      </c>
      <c r="C35" s="6">
        <v>3</v>
      </c>
    </row>
    <row r="36" spans="1:3" ht="15.75" x14ac:dyDescent="0.25">
      <c r="A36" s="6" t="s">
        <v>61</v>
      </c>
      <c r="B36" s="6" t="s">
        <v>36</v>
      </c>
      <c r="C36" s="6">
        <v>3</v>
      </c>
    </row>
    <row r="37" spans="1:3" ht="15.75" x14ac:dyDescent="0.25">
      <c r="A37" s="6" t="s">
        <v>62</v>
      </c>
      <c r="B37" s="6" t="s">
        <v>24</v>
      </c>
      <c r="C37" s="6">
        <v>1</v>
      </c>
    </row>
    <row r="38" spans="1:3" ht="15.75" x14ac:dyDescent="0.25">
      <c r="A38" s="6" t="s">
        <v>63</v>
      </c>
      <c r="B38" s="6" t="s">
        <v>31</v>
      </c>
      <c r="C38" s="6">
        <v>3</v>
      </c>
    </row>
    <row r="39" spans="1:3" ht="15.75" x14ac:dyDescent="0.25">
      <c r="A39" s="6" t="s">
        <v>64</v>
      </c>
      <c r="B39" s="6" t="s">
        <v>36</v>
      </c>
      <c r="C39" s="6">
        <v>1</v>
      </c>
    </row>
    <row r="40" spans="1:3" ht="15.75" x14ac:dyDescent="0.25">
      <c r="A40" s="6" t="s">
        <v>65</v>
      </c>
      <c r="B40" s="6" t="s">
        <v>26</v>
      </c>
      <c r="C40" s="6">
        <v>2</v>
      </c>
    </row>
    <row r="41" spans="1:3" ht="15.75" x14ac:dyDescent="0.25">
      <c r="A41" s="6" t="s">
        <v>66</v>
      </c>
      <c r="B41" s="6" t="s">
        <v>26</v>
      </c>
      <c r="C41" s="6">
        <v>3</v>
      </c>
    </row>
    <row r="42" spans="1:3" ht="15.75" x14ac:dyDescent="0.25">
      <c r="A42" s="6" t="s">
        <v>67</v>
      </c>
      <c r="B42" s="6" t="s">
        <v>31</v>
      </c>
      <c r="C42" s="6">
        <v>2</v>
      </c>
    </row>
    <row r="43" spans="1:3" ht="15.75" x14ac:dyDescent="0.25">
      <c r="A43" s="6" t="s">
        <v>68</v>
      </c>
      <c r="B43" s="6" t="s">
        <v>24</v>
      </c>
      <c r="C43" s="6">
        <v>4</v>
      </c>
    </row>
    <row r="44" spans="1:3" ht="15.75" x14ac:dyDescent="0.25">
      <c r="A44" s="6" t="s">
        <v>69</v>
      </c>
      <c r="B44" s="6" t="s">
        <v>31</v>
      </c>
      <c r="C44" s="6">
        <v>2</v>
      </c>
    </row>
    <row r="45" spans="1:3" ht="15.75" x14ac:dyDescent="0.25">
      <c r="A45" s="6" t="s">
        <v>70</v>
      </c>
      <c r="B45" s="6" t="s">
        <v>71</v>
      </c>
      <c r="C45" s="6">
        <v>4</v>
      </c>
    </row>
    <row r="46" spans="1:3" ht="15.75" x14ac:dyDescent="0.25">
      <c r="A46" s="6" t="s">
        <v>72</v>
      </c>
      <c r="B46" s="6" t="s">
        <v>29</v>
      </c>
      <c r="C46" s="6">
        <v>4</v>
      </c>
    </row>
    <row r="47" spans="1:3" ht="15.75" x14ac:dyDescent="0.25">
      <c r="A47" s="6" t="s">
        <v>73</v>
      </c>
      <c r="B47" s="6" t="s">
        <v>29</v>
      </c>
      <c r="C47" s="6">
        <v>4</v>
      </c>
    </row>
    <row r="48" spans="1:3" ht="15.75" x14ac:dyDescent="0.25">
      <c r="A48" s="6" t="s">
        <v>74</v>
      </c>
      <c r="B48" s="6" t="s">
        <v>26</v>
      </c>
      <c r="C48" s="6">
        <v>3</v>
      </c>
    </row>
    <row r="49" spans="1:3" ht="15.75" x14ac:dyDescent="0.25">
      <c r="A49" s="6" t="s">
        <v>75</v>
      </c>
      <c r="B49" s="6" t="s">
        <v>31</v>
      </c>
      <c r="C49" s="6">
        <v>2</v>
      </c>
    </row>
    <row r="50" spans="1:3" ht="15.75" x14ac:dyDescent="0.25">
      <c r="A50" s="6" t="s">
        <v>76</v>
      </c>
      <c r="B50" s="6" t="s">
        <v>26</v>
      </c>
      <c r="C50" s="6">
        <v>2</v>
      </c>
    </row>
    <row r="51" spans="1:3" ht="15.75" x14ac:dyDescent="0.25">
      <c r="A51" s="6" t="s">
        <v>77</v>
      </c>
      <c r="B51" s="6" t="s">
        <v>26</v>
      </c>
      <c r="C51" s="6">
        <v>3</v>
      </c>
    </row>
    <row r="52" spans="1:3" ht="15.75" x14ac:dyDescent="0.25">
      <c r="A52" s="6" t="s">
        <v>78</v>
      </c>
      <c r="B52" s="6" t="s">
        <v>26</v>
      </c>
      <c r="C52" s="6">
        <v>3</v>
      </c>
    </row>
    <row r="53" spans="1:3" ht="15.75" x14ac:dyDescent="0.25">
      <c r="A53" s="6" t="s">
        <v>79</v>
      </c>
      <c r="B53" s="6" t="s">
        <v>31</v>
      </c>
      <c r="C53" s="6">
        <v>3</v>
      </c>
    </row>
    <row r="54" spans="1:3" ht="15.75" x14ac:dyDescent="0.25">
      <c r="A54" s="6" t="s">
        <v>80</v>
      </c>
      <c r="B54" s="6" t="s">
        <v>36</v>
      </c>
      <c r="C54" s="6">
        <v>3</v>
      </c>
    </row>
    <row r="55" spans="1:3" ht="15.75" x14ac:dyDescent="0.25">
      <c r="A55" s="6" t="s">
        <v>81</v>
      </c>
      <c r="B55" s="6" t="s">
        <v>26</v>
      </c>
      <c r="C55" s="6">
        <v>3</v>
      </c>
    </row>
    <row r="56" spans="1:3" ht="15.75" x14ac:dyDescent="0.25">
      <c r="A56" s="6" t="s">
        <v>82</v>
      </c>
      <c r="B56" s="6" t="s">
        <v>24</v>
      </c>
      <c r="C56" s="6">
        <v>1</v>
      </c>
    </row>
    <row r="57" spans="1:3" ht="15.75" x14ac:dyDescent="0.25">
      <c r="A57" s="6" t="s">
        <v>83</v>
      </c>
      <c r="B57" s="6" t="s">
        <v>24</v>
      </c>
      <c r="C57" s="6">
        <v>2</v>
      </c>
    </row>
    <row r="58" spans="1:3" ht="15.75" x14ac:dyDescent="0.25">
      <c r="A58" s="6" t="s">
        <v>84</v>
      </c>
      <c r="B58" s="6" t="s">
        <v>24</v>
      </c>
      <c r="C58" s="6">
        <v>4</v>
      </c>
    </row>
    <row r="59" spans="1:3" ht="15.75" x14ac:dyDescent="0.25">
      <c r="A59" s="6" t="s">
        <v>85</v>
      </c>
      <c r="B59" s="6" t="s">
        <v>24</v>
      </c>
      <c r="C59" s="6">
        <v>5</v>
      </c>
    </row>
    <row r="60" spans="1:3" ht="15.75" x14ac:dyDescent="0.25">
      <c r="A60" s="6" t="s">
        <v>86</v>
      </c>
      <c r="B60" s="6" t="s">
        <v>26</v>
      </c>
      <c r="C60" s="6">
        <v>3</v>
      </c>
    </row>
    <row r="61" spans="1:3" ht="15.75" x14ac:dyDescent="0.25">
      <c r="A61" s="6" t="s">
        <v>87</v>
      </c>
      <c r="B61" s="6" t="s">
        <v>31</v>
      </c>
      <c r="C61" s="6">
        <v>3</v>
      </c>
    </row>
    <row r="62" spans="1:3" ht="15.75" x14ac:dyDescent="0.25">
      <c r="A62" s="6" t="s">
        <v>88</v>
      </c>
      <c r="B62" s="6" t="s">
        <v>26</v>
      </c>
      <c r="C62" s="6">
        <v>2</v>
      </c>
    </row>
    <row r="63" spans="1:3" ht="15.75" x14ac:dyDescent="0.25">
      <c r="A63" s="6" t="s">
        <v>89</v>
      </c>
      <c r="B63" s="6" t="s">
        <v>29</v>
      </c>
      <c r="C63" s="6">
        <v>1</v>
      </c>
    </row>
    <row r="64" spans="1:3" ht="15.75" x14ac:dyDescent="0.25">
      <c r="A64" s="6" t="s">
        <v>90</v>
      </c>
      <c r="B64" s="6" t="s">
        <v>26</v>
      </c>
      <c r="C64" s="6">
        <v>2</v>
      </c>
    </row>
    <row r="65" spans="1:3" ht="15.75" x14ac:dyDescent="0.25">
      <c r="A65" s="6" t="s">
        <v>91</v>
      </c>
      <c r="B65" s="6" t="s">
        <v>22</v>
      </c>
      <c r="C65" s="6">
        <v>2</v>
      </c>
    </row>
    <row r="66" spans="1:3" ht="15.75" x14ac:dyDescent="0.25">
      <c r="A66" s="6" t="s">
        <v>92</v>
      </c>
      <c r="B66" s="6" t="s">
        <v>22</v>
      </c>
      <c r="C66" s="6">
        <v>3</v>
      </c>
    </row>
    <row r="67" spans="1:3" ht="15.75" x14ac:dyDescent="0.25">
      <c r="A67" s="6" t="s">
        <v>93</v>
      </c>
      <c r="B67" s="6" t="s">
        <v>22</v>
      </c>
      <c r="C67" s="6">
        <v>3</v>
      </c>
    </row>
    <row r="68" spans="1:3" ht="15.75" x14ac:dyDescent="0.25">
      <c r="A68" s="6" t="s">
        <v>94</v>
      </c>
      <c r="B68" s="6" t="s">
        <v>26</v>
      </c>
      <c r="C68" s="6">
        <v>2</v>
      </c>
    </row>
    <row r="69" spans="1:3" ht="15.75" x14ac:dyDescent="0.25">
      <c r="A69" s="6" t="s">
        <v>95</v>
      </c>
      <c r="B69" s="6" t="s">
        <v>26</v>
      </c>
      <c r="C69" s="6">
        <v>6</v>
      </c>
    </row>
    <row r="70" spans="1:3" ht="15.75" x14ac:dyDescent="0.25">
      <c r="A70" s="6" t="s">
        <v>96</v>
      </c>
      <c r="B70" s="6" t="s">
        <v>22</v>
      </c>
      <c r="C70" s="6">
        <v>2</v>
      </c>
    </row>
    <row r="71" spans="1:3" ht="15.75" x14ac:dyDescent="0.25">
      <c r="A71" s="6" t="s">
        <v>97</v>
      </c>
      <c r="B71" s="6" t="s">
        <v>31</v>
      </c>
      <c r="C71" s="6">
        <v>2</v>
      </c>
    </row>
    <row r="72" spans="1:3" ht="15.75" x14ac:dyDescent="0.25">
      <c r="A72" s="6" t="s">
        <v>98</v>
      </c>
      <c r="B72" s="6" t="s">
        <v>31</v>
      </c>
      <c r="C72" s="6">
        <v>3</v>
      </c>
    </row>
    <row r="73" spans="1:3" ht="15.75" x14ac:dyDescent="0.25">
      <c r="A73" s="6" t="s">
        <v>99</v>
      </c>
      <c r="B73" s="6" t="s">
        <v>31</v>
      </c>
      <c r="C73" s="6">
        <v>3</v>
      </c>
    </row>
    <row r="74" spans="1:3" ht="15.75" x14ac:dyDescent="0.25">
      <c r="A74" s="6" t="s">
        <v>100</v>
      </c>
      <c r="B74" s="6" t="s">
        <v>31</v>
      </c>
      <c r="C74" s="6">
        <v>2</v>
      </c>
    </row>
    <row r="75" spans="1:3" ht="15.75" x14ac:dyDescent="0.25">
      <c r="A75" s="6" t="s">
        <v>101</v>
      </c>
      <c r="B75" s="6" t="s">
        <v>31</v>
      </c>
      <c r="C75" s="6">
        <v>1</v>
      </c>
    </row>
    <row r="76" spans="1:3" ht="15.75" x14ac:dyDescent="0.25">
      <c r="A76" s="6" t="s">
        <v>102</v>
      </c>
      <c r="B76" s="6" t="s">
        <v>29</v>
      </c>
      <c r="C76" s="6">
        <v>3</v>
      </c>
    </row>
    <row r="77" spans="1:3" ht="15.75" x14ac:dyDescent="0.25">
      <c r="A77" s="6" t="s">
        <v>103</v>
      </c>
      <c r="B77" s="6" t="s">
        <v>31</v>
      </c>
      <c r="C77" s="6">
        <v>3</v>
      </c>
    </row>
    <row r="78" spans="1:3" ht="15.75" x14ac:dyDescent="0.25">
      <c r="A78" s="6" t="s">
        <v>104</v>
      </c>
      <c r="B78" s="6" t="s">
        <v>31</v>
      </c>
      <c r="C78" s="6">
        <v>2</v>
      </c>
    </row>
  </sheetData>
  <sortState xmlns:xlrd2="http://schemas.microsoft.com/office/spreadsheetml/2017/richdata2" ref="A2:B78">
    <sortCondition ref="A2:A78"/>
  </sortState>
  <mergeCells count="3">
    <mergeCell ref="F3:L3"/>
    <mergeCell ref="G11:M11"/>
    <mergeCell ref="E13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Continuous Data</vt:lpstr>
      <vt:lpstr>Categorical Data</vt:lpstr>
      <vt:lpstr>'Continuous Data'!Criteria</vt:lpstr>
      <vt:lpstr>'Continuous Data'!Extract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2022-12-18T17:46:01Z</dcterms:created>
  <dcterms:modified xsi:type="dcterms:W3CDTF">2022-12-18T19:13:24Z</dcterms:modified>
</cp:coreProperties>
</file>