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mithe\Dropbox\PC\Documents\Project_LASV_AgAb_Rodent_2\data\Original_ELISA_OD_Data\"/>
    </mc:Choice>
  </mc:AlternateContent>
  <xr:revisionPtr revIDLastSave="0" documentId="13_ncr:1_{DBA38961-5944-4259-99D7-BE551CFC8D43}" xr6:coauthVersionLast="47" xr6:coauthVersionMax="47" xr10:uidLastSave="{00000000-0000-0000-0000-000000000000}"/>
  <bookViews>
    <workbookView xWindow="-120" yWindow="-120" windowWidth="29040" windowHeight="15840" xr2:uid="{B975593D-7E60-4078-9343-D58BF9FACA30}"/>
  </bookViews>
  <sheets>
    <sheet name="Setup" sheetId="1" r:id="rId1"/>
    <sheet name="NP" sheetId="3" r:id="rId2"/>
    <sheet name="GP" sheetId="4" r:id="rId3"/>
    <sheet name="ESRI_MAPINFO_SHEET" sheetId="2" state="veryHidden" r:id="rId4"/>
  </sheets>
  <definedNames>
    <definedName name="MethodPointer" localSheetId="0">5929824</definedName>
    <definedName name="MethodPointer">6323024</definedName>
    <definedName name="MethodPointer1" localSheetId="0">-574013392</definedName>
    <definedName name="MethodPointer1">2005720032</definedName>
    <definedName name="MethodPointer2" localSheetId="0">595</definedName>
    <definedName name="MethodPointer2">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3" l="1"/>
  <c r="V25" i="3"/>
  <c r="V24" i="3"/>
  <c r="V23" i="3"/>
  <c r="V22" i="3"/>
  <c r="V21" i="3"/>
  <c r="V20" i="3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R59" i="4"/>
  <c r="R58" i="4"/>
  <c r="R57" i="4"/>
  <c r="R56" i="4"/>
  <c r="R55" i="4"/>
  <c r="R53" i="4"/>
  <c r="R52" i="4"/>
  <c r="R51" i="4"/>
  <c r="R43" i="4"/>
  <c r="R37" i="4"/>
  <c r="R34" i="4"/>
  <c r="R31" i="4"/>
  <c r="R28" i="4"/>
  <c r="R27" i="4"/>
  <c r="R25" i="4"/>
  <c r="R45" i="4"/>
  <c r="R44" i="4"/>
  <c r="R42" i="4"/>
  <c r="R36" i="4"/>
  <c r="R35" i="4"/>
  <c r="R33" i="4"/>
  <c r="R32" i="4"/>
  <c r="R24" i="4"/>
  <c r="R21" i="4"/>
  <c r="T21" i="4"/>
  <c r="T22" i="4" s="1"/>
  <c r="T23" i="4" s="1"/>
  <c r="T24" i="4" s="1"/>
  <c r="T25" i="4" s="1"/>
  <c r="T26" i="4" s="1"/>
  <c r="R20" i="4"/>
  <c r="T22" i="3"/>
  <c r="T23" i="3" s="1"/>
  <c r="T24" i="3" s="1"/>
  <c r="T25" i="3" s="1"/>
  <c r="T26" i="3" s="1"/>
  <c r="T21" i="3"/>
  <c r="R59" i="3"/>
  <c r="R58" i="3"/>
  <c r="R51" i="3"/>
  <c r="R45" i="3"/>
  <c r="R43" i="3"/>
  <c r="R42" i="3"/>
  <c r="R37" i="3"/>
  <c r="R35" i="3"/>
  <c r="R32" i="3"/>
  <c r="R28" i="3"/>
  <c r="R27" i="3"/>
  <c r="R26" i="3"/>
  <c r="R20" i="3"/>
  <c r="L29" i="3"/>
  <c r="J29" i="3"/>
  <c r="H29" i="3"/>
  <c r="F29" i="3"/>
  <c r="D29" i="3"/>
  <c r="B29" i="3"/>
  <c r="L28" i="3"/>
  <c r="J28" i="3"/>
  <c r="H28" i="3"/>
  <c r="F28" i="3"/>
  <c r="D28" i="3"/>
  <c r="B28" i="3"/>
  <c r="L27" i="3"/>
  <c r="J27" i="3"/>
  <c r="H27" i="3"/>
  <c r="F27" i="3"/>
  <c r="D27" i="3"/>
  <c r="B27" i="3"/>
  <c r="L26" i="3"/>
  <c r="J26" i="3"/>
  <c r="H26" i="3"/>
  <c r="F26" i="3"/>
  <c r="D26" i="3"/>
  <c r="B26" i="3"/>
  <c r="L25" i="3"/>
  <c r="J25" i="3"/>
  <c r="H25" i="3"/>
  <c r="F25" i="3"/>
  <c r="D25" i="3"/>
  <c r="B25" i="3"/>
  <c r="L24" i="3"/>
  <c r="J24" i="3"/>
  <c r="H24" i="3"/>
  <c r="F24" i="3"/>
  <c r="D24" i="3"/>
  <c r="B24" i="3"/>
  <c r="L23" i="3"/>
  <c r="J23" i="3"/>
  <c r="H23" i="3"/>
  <c r="F23" i="3"/>
  <c r="D23" i="3"/>
  <c r="B23" i="3"/>
  <c r="L22" i="3"/>
  <c r="J22" i="3"/>
  <c r="H22" i="3"/>
  <c r="F22" i="3"/>
  <c r="D22" i="3"/>
  <c r="B22" i="3"/>
  <c r="L29" i="4"/>
  <c r="L28" i="4"/>
  <c r="L27" i="4"/>
  <c r="L26" i="4"/>
  <c r="L25" i="4"/>
  <c r="L24" i="4"/>
  <c r="L23" i="4"/>
  <c r="L22" i="4"/>
  <c r="J29" i="4"/>
  <c r="J28" i="4"/>
  <c r="J27" i="4"/>
  <c r="J26" i="4"/>
  <c r="J25" i="4"/>
  <c r="J24" i="4"/>
  <c r="J23" i="4"/>
  <c r="J22" i="4"/>
  <c r="H29" i="4"/>
  <c r="H28" i="4"/>
  <c r="H27" i="4"/>
  <c r="H26" i="4"/>
  <c r="H25" i="4"/>
  <c r="H24" i="4"/>
  <c r="H23" i="4"/>
  <c r="H22" i="4"/>
  <c r="F29" i="4"/>
  <c r="F28" i="4"/>
  <c r="F27" i="4"/>
  <c r="F26" i="4"/>
  <c r="F25" i="4"/>
  <c r="F24" i="4"/>
  <c r="F23" i="4"/>
  <c r="F22" i="4"/>
  <c r="D29" i="4"/>
  <c r="D28" i="4"/>
  <c r="D27" i="4"/>
  <c r="D26" i="4"/>
  <c r="D25" i="4"/>
  <c r="D24" i="4"/>
  <c r="D23" i="4"/>
  <c r="D22" i="4"/>
  <c r="B29" i="4"/>
  <c r="B28" i="4"/>
  <c r="B27" i="4"/>
  <c r="B26" i="4"/>
  <c r="B25" i="4"/>
  <c r="B24" i="4"/>
  <c r="B23" i="4"/>
  <c r="B22" i="4"/>
</calcChain>
</file>

<file path=xl/sharedStrings.xml><?xml version="1.0" encoding="utf-8"?>
<sst xmlns="http://schemas.openxmlformats.org/spreadsheetml/2006/main" count="596" uniqueCount="123">
  <si>
    <t>Date</t>
  </si>
  <si>
    <t>Operator</t>
  </si>
  <si>
    <t>Allison</t>
  </si>
  <si>
    <t>Reagents</t>
  </si>
  <si>
    <t>Lot #</t>
  </si>
  <si>
    <t>Expiration</t>
  </si>
  <si>
    <t>Open</t>
  </si>
  <si>
    <t>Pan-Lassa Pf-GP Antibody ELISA Plate</t>
  </si>
  <si>
    <t>MP13-191113</t>
  </si>
  <si>
    <t>Pan-Lassa NP Antibody ELISA Plate</t>
  </si>
  <si>
    <t>MP05-24</t>
  </si>
  <si>
    <t>SD2-191209</t>
  </si>
  <si>
    <t>Undyed ELISA Conjugate Diluent</t>
  </si>
  <si>
    <t>5037-201204</t>
  </si>
  <si>
    <t>n/a</t>
  </si>
  <si>
    <t>TMB Substrate</t>
  </si>
  <si>
    <t>TMBUS-025</t>
  </si>
  <si>
    <t>Stop Solution</t>
  </si>
  <si>
    <t>KM-191209</t>
  </si>
  <si>
    <t>PBS (Gibco 100-10-023)</t>
  </si>
  <si>
    <t>Catalog #</t>
  </si>
  <si>
    <t>Mouse Controls</t>
  </si>
  <si>
    <t>ProSci Injections</t>
  </si>
  <si>
    <t>1:1 each animal (5)</t>
  </si>
  <si>
    <t>2* Antibody</t>
  </si>
  <si>
    <t xml:space="preserve">Lot # </t>
  </si>
  <si>
    <t>Conc</t>
  </si>
  <si>
    <t>Dilution in Undyed Conjugate</t>
  </si>
  <si>
    <t>1:2500</t>
  </si>
  <si>
    <t>Protocol</t>
  </si>
  <si>
    <t xml:space="preserve">In deep well plate, prepare assay. </t>
  </si>
  <si>
    <t>Add Calibrator 1:100 in sample diluent ("straight" calibrators directly into SD, no pre-dilution of serum)</t>
  </si>
  <si>
    <t>Blank of sample diluent (Column H)</t>
  </si>
  <si>
    <t xml:space="preserve">**Move 100uL prepared samples to plate. </t>
  </si>
  <si>
    <t>** Incubate 30min RT</t>
  </si>
  <si>
    <t>** Wash 4x300uL PBS-T</t>
  </si>
  <si>
    <t>** Add 100uL 2* Antibody solution</t>
  </si>
  <si>
    <t xml:space="preserve">**100uL TMB Substrate 10min RT in dark  </t>
  </si>
  <si>
    <t xml:space="preserve">**100uL Stop solution, read at 450nm within 5 minutes. </t>
  </si>
  <si>
    <t>A</t>
  </si>
  <si>
    <t>B</t>
  </si>
  <si>
    <t>C</t>
  </si>
  <si>
    <t>D</t>
  </si>
  <si>
    <t>E</t>
  </si>
  <si>
    <t>F</t>
  </si>
  <si>
    <t>G</t>
  </si>
  <si>
    <t>H</t>
  </si>
  <si>
    <t>Blank</t>
  </si>
  <si>
    <t>Sample Diluent</t>
  </si>
  <si>
    <t xml:space="preserve">Goat anti-Mouse IgG(y), HRP </t>
  </si>
  <si>
    <t>SeraCare 5220-0339</t>
  </si>
  <si>
    <t>Mouse IgG 1:2500</t>
  </si>
  <si>
    <t>1:25 GP Calibrator</t>
  </si>
  <si>
    <t>1:35 NP Calibrator</t>
  </si>
  <si>
    <t>1:3500</t>
  </si>
  <si>
    <t>1:7500</t>
  </si>
  <si>
    <t>1:10500</t>
  </si>
  <si>
    <t>1:22500</t>
  </si>
  <si>
    <t>1:31500</t>
  </si>
  <si>
    <t>1:67500</t>
  </si>
  <si>
    <t>1:94500</t>
  </si>
  <si>
    <t>1:202500</t>
  </si>
  <si>
    <t>1:283500</t>
  </si>
  <si>
    <t>1:607500</t>
  </si>
  <si>
    <t>1:850500</t>
  </si>
  <si>
    <t>Plate 1 NP</t>
  </si>
  <si>
    <t>C1</t>
  </si>
  <si>
    <t>C2</t>
  </si>
  <si>
    <t>C3</t>
  </si>
  <si>
    <t>Dilute Calibrator 1:3 down plate (Column A-H)</t>
  </si>
  <si>
    <t>1:100 of Samples (known negatives) in sample diluent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</si>
  <si>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</si>
  <si>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</si>
  <si>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</si>
  <si>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</si>
  <si>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</si>
  <si>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</si>
  <si>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</si>
  <si>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</si>
  <si>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</si>
  <si>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</si>
  <si>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</si>
  <si>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</si>
  <si>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</si>
  <si>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</si>
  <si>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C27</t>
  </si>
  <si>
    <t>C37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</si>
  <si>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</si>
  <si>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</si>
  <si>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</si>
  <si>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</si>
  <si>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</si>
  <si>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</si>
  <si>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</si>
  <si>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</si>
  <si>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</si>
  <si>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</si>
  <si>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</si>
  <si>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</si>
  <si>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</si>
  <si>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</si>
  <si>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</si>
  <si>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</si>
  <si>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</si>
  <si>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</si>
  <si>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C38</t>
  </si>
  <si>
    <t>C39</t>
  </si>
  <si>
    <t>C40</t>
  </si>
  <si>
    <t>1:2551500</t>
  </si>
  <si>
    <t>Plate 2 Pf-GP</t>
  </si>
  <si>
    <t>1:822500</t>
  </si>
  <si>
    <t>Averages</t>
  </si>
  <si>
    <t>Log Ab Conc (U/mL)</t>
  </si>
  <si>
    <t>Sample</t>
  </si>
  <si>
    <t>Ab Conc (U/mL)</t>
  </si>
  <si>
    <t>Calibrator Ab Conc (U/mL)</t>
  </si>
  <si>
    <t xml:space="preserve">Red = Excluded from ROC curve </t>
  </si>
  <si>
    <t>Calculated in Prism from OD</t>
  </si>
  <si>
    <t>original</t>
  </si>
  <si>
    <t>2x od</t>
  </si>
  <si>
    <t xml:space="preserve">2x od </t>
  </si>
  <si>
    <t>NP Calibrator (diluted 1:35 in PBS ((2uL 1:10 + 5uL PBS))</t>
  </si>
  <si>
    <t>GP Calibrator (diluted 1:25 in PBS)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</si>
</sst>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C9E0F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1" applyFont="1" applyAlignment="1">
      <alignment horizontal="left"/>
    </xf>
    <xf numFmtId="14" fontId="1" fillId="0" borderId="0" xfId="1" applyNumberFormat="1" applyAlignment="1">
      <alignment horizontal="left"/>
    </xf>
    <xf numFmtId="0" fontId="3" fillId="0" borderId="0" xfId="2"/>
    <xf numFmtId="0" fontId="1" fillId="0" borderId="0" xfId="1"/>
    <xf numFmtId="0" fontId="1" fillId="0" borderId="0" xfId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14" fontId="1" fillId="0" borderId="0" xfId="1" applyNumberFormat="1"/>
    <xf numFmtId="14" fontId="1" fillId="0" borderId="0" xfId="1" applyNumberFormat="1" applyAlignment="1">
      <alignment horizontal="center"/>
    </xf>
    <xf numFmtId="0" fontId="0" fillId="0" borderId="0" xfId="1" applyFont="1" applyAlignment="1">
      <alignment horizontal="left"/>
    </xf>
    <xf numFmtId="14" fontId="3" fillId="0" borderId="0" xfId="2" applyNumberFormat="1" applyAlignment="1">
      <alignment horizontal="center"/>
    </xf>
    <xf numFmtId="0" fontId="1" fillId="0" borderId="0" xfId="1" applyAlignment="1">
      <alignment horizontal="right"/>
    </xf>
    <xf numFmtId="14" fontId="1" fillId="0" borderId="0" xfId="1" applyNumberFormat="1" applyAlignment="1">
      <alignment horizontal="right"/>
    </xf>
    <xf numFmtId="0" fontId="4" fillId="0" borderId="0" xfId="2" applyFont="1"/>
    <xf numFmtId="0" fontId="6" fillId="0" borderId="0" xfId="1" applyFont="1"/>
    <xf numFmtId="0" fontId="3" fillId="0" borderId="0" xfId="2" applyAlignment="1">
      <alignment horizontal="right"/>
    </xf>
    <xf numFmtId="49" fontId="3" fillId="0" borderId="0" xfId="2" applyNumberFormat="1" applyAlignment="1">
      <alignment horizontal="left"/>
    </xf>
    <xf numFmtId="49" fontId="1" fillId="0" borderId="0" xfId="1" applyNumberFormat="1"/>
    <xf numFmtId="0" fontId="3" fillId="0" borderId="0" xfId="1" applyFont="1"/>
    <xf numFmtId="14" fontId="1" fillId="0" borderId="0" xfId="1" quotePrefix="1" applyNumberFormat="1" applyAlignment="1">
      <alignment horizontal="left"/>
    </xf>
    <xf numFmtId="0" fontId="5" fillId="0" borderId="0" xfId="3" applyAlignment="1">
      <alignment vertical="center"/>
    </xf>
    <xf numFmtId="0" fontId="0" fillId="0" borderId="0" xfId="1" applyFont="1"/>
    <xf numFmtId="0" fontId="7" fillId="0" borderId="0" xfId="1" applyFont="1"/>
    <xf numFmtId="0" fontId="3" fillId="0" borderId="1" xfId="2" applyBorder="1"/>
    <xf numFmtId="0" fontId="3" fillId="2" borderId="4" xfId="2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49" fontId="9" fillId="0" borderId="6" xfId="2" applyNumberFormat="1" applyFont="1" applyBorder="1" applyAlignment="1">
      <alignment horizontal="center" vertical="center" wrapText="1"/>
    </xf>
    <xf numFmtId="0" fontId="3" fillId="0" borderId="9" xfId="2" applyBorder="1" applyAlignment="1">
      <alignment horizontal="center"/>
    </xf>
    <xf numFmtId="0" fontId="8" fillId="2" borderId="10" xfId="2" applyFont="1" applyFill="1" applyBorder="1" applyAlignment="1">
      <alignment horizontal="center" vertical="center" wrapText="1"/>
    </xf>
    <xf numFmtId="49" fontId="9" fillId="0" borderId="11" xfId="2" applyNumberFormat="1" applyFont="1" applyBorder="1" applyAlignment="1">
      <alignment horizontal="center" vertical="center" wrapText="1"/>
    </xf>
    <xf numFmtId="0" fontId="3" fillId="0" borderId="7" xfId="2" applyBorder="1" applyAlignment="1">
      <alignment horizontal="center"/>
    </xf>
    <xf numFmtId="49" fontId="9" fillId="0" borderId="12" xfId="2" applyNumberFormat="1" applyFont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 indent="1"/>
    </xf>
    <xf numFmtId="0" fontId="8" fillId="2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 indent="1"/>
    </xf>
    <xf numFmtId="0" fontId="9" fillId="5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11" fillId="0" borderId="0" xfId="0" applyFont="1"/>
    <xf numFmtId="0" fontId="3" fillId="0" borderId="0" xfId="0" applyFont="1"/>
    <xf numFmtId="49" fontId="9" fillId="0" borderId="0" xfId="2" applyNumberFormat="1" applyFont="1" applyFill="1" applyBorder="1" applyAlignment="1">
      <alignment horizontal="center" vertical="center" wrapText="1"/>
    </xf>
    <xf numFmtId="49" fontId="11" fillId="0" borderId="0" xfId="2" applyNumberFormat="1" applyFont="1" applyFill="1" applyBorder="1" applyAlignment="1">
      <alignment horizontal="left" vertical="center"/>
    </xf>
    <xf numFmtId="49" fontId="11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49" fontId="3" fillId="0" borderId="0" xfId="2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3" fillId="0" borderId="2" xfId="2" applyBorder="1" applyAlignment="1">
      <alignment horizontal="center"/>
    </xf>
    <xf numFmtId="0" fontId="3" fillId="0" borderId="8" xfId="2" applyBorder="1" applyAlignment="1">
      <alignment horizontal="center"/>
    </xf>
    <xf numFmtId="0" fontId="3" fillId="0" borderId="3" xfId="2" applyBorder="1" applyAlignment="1">
      <alignment horizontal="center"/>
    </xf>
  </cellXfs>
  <cellStyles count="4">
    <cellStyle name="Hyperlink 2" xfId="3" xr:uid="{085B99E0-437A-400B-9DF5-A5415D7D3011}"/>
    <cellStyle name="Normal" xfId="0" builtinId="0"/>
    <cellStyle name="Normal 2" xfId="2" xr:uid="{FCF70D0C-3878-49CA-BFEF-408BA2551914}"/>
    <cellStyle name="Normal 2 2" xfId="1" xr:uid="{10D7EE8D-6717-40C8-9820-142F2AD92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152365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AAC34FA-A84C-4700-B1EF-CDAC1DFDCC44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racare.com/AntiMouse-IgG-gamma-Antibody-Human-Serum-Adsorbed-and-PeroxidaseLabeled-5220-033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97DA-9ACB-4C3B-9695-8E744179F106}">
  <dimension ref="A1:N55"/>
  <sheetViews>
    <sheetView tabSelected="1" workbookViewId="0">
      <selection activeCell="I21" sqref="I21"/>
    </sheetView>
  </sheetViews>
  <sheetFormatPr defaultColWidth="8.7109375" defaultRowHeight="12.75" x14ac:dyDescent="0.2"/>
  <cols>
    <col min="1" max="1" width="26.140625" style="3" customWidth="1"/>
    <col min="2" max="2" width="12" style="3" customWidth="1"/>
    <col min="3" max="3" width="11.7109375" style="3" customWidth="1"/>
    <col min="4" max="4" width="12.140625" style="3" customWidth="1"/>
    <col min="5" max="5" width="12.28515625" style="3" customWidth="1"/>
    <col min="6" max="6" width="9.85546875" style="3" customWidth="1"/>
    <col min="7" max="7" width="10.28515625" style="3" customWidth="1"/>
    <col min="8" max="8" width="9.85546875" style="3" customWidth="1"/>
    <col min="9" max="9" width="9.28515625" style="3" customWidth="1"/>
    <col min="10" max="10" width="9.42578125" style="3" customWidth="1"/>
    <col min="11" max="11" width="9.5703125" style="3" customWidth="1"/>
    <col min="12" max="16384" width="8.7109375" style="3"/>
  </cols>
  <sheetData>
    <row r="1" spans="1:14" ht="15" x14ac:dyDescent="0.25">
      <c r="A1" s="1" t="s">
        <v>0</v>
      </c>
      <c r="B1" s="2">
        <v>44221</v>
      </c>
      <c r="D1" s="4"/>
      <c r="E1" s="4"/>
      <c r="F1" s="4"/>
      <c r="G1" s="4"/>
      <c r="H1" s="4"/>
      <c r="I1" s="4"/>
    </row>
    <row r="2" spans="1:14" ht="15" x14ac:dyDescent="0.25">
      <c r="A2" s="1" t="s">
        <v>1</v>
      </c>
      <c r="B2" s="5" t="s">
        <v>2</v>
      </c>
      <c r="C2" s="4"/>
      <c r="D2" s="4"/>
      <c r="E2" s="4"/>
      <c r="F2" s="4"/>
      <c r="G2" s="4"/>
      <c r="H2" s="4"/>
      <c r="I2" s="4"/>
    </row>
    <row r="3" spans="1:14" ht="15" x14ac:dyDescent="0.25">
      <c r="A3" s="1"/>
      <c r="B3" s="5"/>
      <c r="C3" s="4"/>
      <c r="D3" s="4"/>
      <c r="E3" s="4"/>
      <c r="F3" s="4"/>
      <c r="G3" s="4"/>
      <c r="H3" s="4"/>
      <c r="I3" s="4"/>
    </row>
    <row r="4" spans="1:14" ht="15" x14ac:dyDescent="0.25">
      <c r="A4" s="1" t="s">
        <v>3</v>
      </c>
      <c r="B4" s="1" t="s">
        <v>4</v>
      </c>
      <c r="C4" s="6" t="s">
        <v>5</v>
      </c>
      <c r="D4" s="7" t="s">
        <v>6</v>
      </c>
      <c r="E4" s="4"/>
      <c r="F4" s="4"/>
      <c r="G4" s="4"/>
      <c r="H4" s="4"/>
      <c r="I4" s="4"/>
    </row>
    <row r="5" spans="1:14" ht="15" x14ac:dyDescent="0.25">
      <c r="A5" s="5" t="s">
        <v>7</v>
      </c>
      <c r="B5" s="8" t="s">
        <v>8</v>
      </c>
      <c r="C5" s="9">
        <v>44157</v>
      </c>
      <c r="D5" s="10">
        <v>44217</v>
      </c>
      <c r="E5" s="4"/>
      <c r="F5" s="4"/>
      <c r="G5" s="4"/>
      <c r="H5" s="4"/>
      <c r="I5" s="4"/>
    </row>
    <row r="6" spans="1:14" ht="15" x14ac:dyDescent="0.25">
      <c r="A6" s="5" t="s">
        <v>9</v>
      </c>
      <c r="B6" s="8" t="s">
        <v>10</v>
      </c>
      <c r="C6" s="9">
        <v>44160</v>
      </c>
      <c r="D6" s="10">
        <v>44217</v>
      </c>
      <c r="E6" s="4"/>
      <c r="F6" s="4"/>
      <c r="G6" s="4"/>
      <c r="H6" s="4"/>
      <c r="I6" s="4"/>
    </row>
    <row r="7" spans="1:14" ht="15" x14ac:dyDescent="0.25">
      <c r="A7" s="5" t="s">
        <v>48</v>
      </c>
      <c r="B7" s="11" t="s">
        <v>11</v>
      </c>
      <c r="C7" s="9">
        <v>44176</v>
      </c>
      <c r="D7" s="12">
        <v>44206</v>
      </c>
      <c r="F7" s="4"/>
      <c r="I7" s="4"/>
    </row>
    <row r="8" spans="1:14" ht="15" x14ac:dyDescent="0.25">
      <c r="A8" s="5" t="s">
        <v>12</v>
      </c>
      <c r="B8" s="5" t="s">
        <v>13</v>
      </c>
      <c r="C8" s="13" t="s">
        <v>14</v>
      </c>
      <c r="D8" s="12">
        <v>44206</v>
      </c>
      <c r="F8" s="4"/>
      <c r="G8" s="4"/>
      <c r="I8" s="4"/>
    </row>
    <row r="9" spans="1:14" ht="15" x14ac:dyDescent="0.25">
      <c r="A9" s="5" t="s">
        <v>15</v>
      </c>
      <c r="B9" s="8" t="s">
        <v>16</v>
      </c>
      <c r="C9" s="9">
        <v>44641</v>
      </c>
      <c r="D9" s="12">
        <v>44206</v>
      </c>
      <c r="F9" s="4"/>
      <c r="G9" s="4"/>
      <c r="H9" s="4"/>
      <c r="I9" s="4"/>
    </row>
    <row r="10" spans="1:14" ht="15" x14ac:dyDescent="0.25">
      <c r="A10" s="5" t="s">
        <v>17</v>
      </c>
      <c r="B10" s="8" t="s">
        <v>18</v>
      </c>
      <c r="C10" s="9">
        <v>44539</v>
      </c>
      <c r="D10" s="10">
        <v>44206</v>
      </c>
      <c r="E10" s="4"/>
      <c r="F10" s="4"/>
    </row>
    <row r="11" spans="1:14" ht="15" x14ac:dyDescent="0.25">
      <c r="A11" s="5" t="s">
        <v>19</v>
      </c>
      <c r="B11" s="8"/>
      <c r="C11" s="14" t="s">
        <v>14</v>
      </c>
      <c r="D11" s="4"/>
      <c r="E11" s="4"/>
      <c r="F11" s="4"/>
      <c r="L11" s="1"/>
      <c r="M11" s="6"/>
    </row>
    <row r="12" spans="1:14" ht="15" x14ac:dyDescent="0.25">
      <c r="A12" s="4"/>
      <c r="B12" s="4"/>
      <c r="C12" s="4"/>
      <c r="F12" s="4"/>
      <c r="L12" s="4"/>
    </row>
    <row r="13" spans="1:14" ht="14.25" customHeight="1" x14ac:dyDescent="0.25">
      <c r="A13" s="1" t="s">
        <v>21</v>
      </c>
      <c r="B13" s="6"/>
      <c r="C13" s="1"/>
      <c r="D13" s="15"/>
    </row>
    <row r="14" spans="1:14" ht="14.25" customHeight="1" x14ac:dyDescent="0.25">
      <c r="A14" s="4" t="s">
        <v>122</v>
      </c>
      <c r="B14" s="3" t="s">
        <v>22</v>
      </c>
      <c r="C14" s="2">
        <v>44207</v>
      </c>
      <c r="D14" s="3" t="s">
        <v>23</v>
      </c>
      <c r="E14" s="4"/>
      <c r="I14" s="4"/>
      <c r="K14" s="2"/>
    </row>
    <row r="15" spans="1:14" ht="14.25" customHeight="1" x14ac:dyDescent="0.25">
      <c r="A15" s="4" t="s">
        <v>121</v>
      </c>
      <c r="B15" s="3" t="s">
        <v>22</v>
      </c>
      <c r="C15" s="2">
        <v>44207</v>
      </c>
      <c r="D15" s="3" t="s">
        <v>23</v>
      </c>
      <c r="E15" s="4"/>
      <c r="I15" s="4"/>
      <c r="K15" s="2"/>
    </row>
    <row r="16" spans="1:14" ht="15" x14ac:dyDescent="0.25">
      <c r="A16" s="4"/>
      <c r="B16" s="4"/>
      <c r="C16" s="4"/>
      <c r="D16" s="15"/>
      <c r="E16" s="4"/>
      <c r="F16" s="4"/>
      <c r="G16" s="4"/>
      <c r="H16" s="4"/>
      <c r="N16" s="4"/>
    </row>
    <row r="17" spans="1:14" ht="15" x14ac:dyDescent="0.25">
      <c r="A17" s="6" t="s">
        <v>24</v>
      </c>
      <c r="B17" s="6" t="s">
        <v>20</v>
      </c>
      <c r="C17" s="15" t="s">
        <v>25</v>
      </c>
      <c r="D17" s="15" t="s">
        <v>26</v>
      </c>
      <c r="E17" s="6" t="s">
        <v>27</v>
      </c>
      <c r="G17" s="16"/>
    </row>
    <row r="18" spans="1:14" ht="15" x14ac:dyDescent="0.25">
      <c r="A18" s="22" t="s">
        <v>49</v>
      </c>
      <c r="B18" s="4" t="s">
        <v>50</v>
      </c>
      <c r="C18" s="17">
        <v>139400</v>
      </c>
      <c r="D18" s="18"/>
      <c r="E18" s="19" t="s">
        <v>28</v>
      </c>
      <c r="H18" s="19"/>
      <c r="I18" s="4"/>
      <c r="K18" s="21"/>
    </row>
    <row r="19" spans="1:14" ht="15" x14ac:dyDescent="0.25">
      <c r="D19" s="4"/>
      <c r="E19" s="19"/>
      <c r="F19" s="23"/>
      <c r="G19" s="4"/>
      <c r="H19" s="4"/>
      <c r="I19" s="4"/>
    </row>
    <row r="20" spans="1:14" ht="15" x14ac:dyDescent="0.25">
      <c r="A20" s="24" t="s">
        <v>29</v>
      </c>
      <c r="B20" s="4"/>
      <c r="C20" s="4"/>
      <c r="D20" s="4"/>
      <c r="E20" s="19"/>
      <c r="F20" s="4"/>
      <c r="G20" s="4"/>
      <c r="H20" s="4"/>
      <c r="I20" s="4"/>
    </row>
    <row r="21" spans="1:14" ht="15" x14ac:dyDescent="0.25">
      <c r="A21" s="16" t="s">
        <v>30</v>
      </c>
      <c r="B21" s="4"/>
      <c r="C21" s="4"/>
      <c r="D21" s="4"/>
      <c r="E21" s="19"/>
      <c r="F21" s="4"/>
      <c r="G21" s="4"/>
      <c r="I21" s="4"/>
      <c r="L21" s="6"/>
      <c r="M21" s="6"/>
      <c r="N21" s="6"/>
    </row>
    <row r="22" spans="1:14" ht="15" x14ac:dyDescent="0.25">
      <c r="A22" s="3" t="s">
        <v>31</v>
      </c>
      <c r="G22" s="4"/>
      <c r="I22" s="4"/>
    </row>
    <row r="23" spans="1:14" ht="15" x14ac:dyDescent="0.25">
      <c r="A23" s="4" t="s">
        <v>69</v>
      </c>
      <c r="I23" s="4"/>
    </row>
    <row r="24" spans="1:14" ht="15" x14ac:dyDescent="0.25">
      <c r="A24" s="20" t="s">
        <v>32</v>
      </c>
      <c r="I24" s="4"/>
    </row>
    <row r="25" spans="1:14" ht="15" x14ac:dyDescent="0.25">
      <c r="A25" s="25" t="s">
        <v>70</v>
      </c>
      <c r="B25" s="25"/>
      <c r="G25" s="4"/>
      <c r="I25" s="4"/>
    </row>
    <row r="26" spans="1:14" ht="15" x14ac:dyDescent="0.25">
      <c r="A26" s="20" t="s">
        <v>33</v>
      </c>
      <c r="G26" s="4"/>
      <c r="I26" s="4"/>
    </row>
    <row r="27" spans="1:14" ht="15" x14ac:dyDescent="0.25">
      <c r="A27" s="23" t="s">
        <v>34</v>
      </c>
      <c r="G27" s="4"/>
    </row>
    <row r="28" spans="1:14" ht="15" x14ac:dyDescent="0.25">
      <c r="A28" s="23" t="s">
        <v>35</v>
      </c>
      <c r="D28" s="23"/>
    </row>
    <row r="29" spans="1:14" x14ac:dyDescent="0.2">
      <c r="A29" s="20" t="s">
        <v>36</v>
      </c>
    </row>
    <row r="30" spans="1:14" ht="15" x14ac:dyDescent="0.25">
      <c r="A30" s="4" t="s">
        <v>34</v>
      </c>
      <c r="C30" s="4"/>
    </row>
    <row r="31" spans="1:14" ht="15" x14ac:dyDescent="0.25">
      <c r="A31" s="23" t="s">
        <v>35</v>
      </c>
      <c r="B31" s="4"/>
    </row>
    <row r="32" spans="1:14" ht="15" x14ac:dyDescent="0.25">
      <c r="A32" s="20" t="s">
        <v>37</v>
      </c>
      <c r="B32" s="4"/>
    </row>
    <row r="33" spans="1:13" ht="15" x14ac:dyDescent="0.25">
      <c r="A33" s="20" t="s">
        <v>38</v>
      </c>
      <c r="B33" s="4"/>
    </row>
    <row r="34" spans="1:13" ht="15" x14ac:dyDescent="0.25">
      <c r="A34" s="20"/>
      <c r="B34" s="4"/>
    </row>
    <row r="35" spans="1:13" x14ac:dyDescent="0.2">
      <c r="B35" s="56" t="s">
        <v>51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8"/>
    </row>
    <row r="36" spans="1:13" ht="25.5" x14ac:dyDescent="0.2">
      <c r="A36" s="26" t="s">
        <v>65</v>
      </c>
      <c r="B36" s="27" t="s">
        <v>53</v>
      </c>
      <c r="C36" s="27" t="s">
        <v>53</v>
      </c>
      <c r="D36" s="27">
        <v>3</v>
      </c>
      <c r="E36" s="27">
        <v>4</v>
      </c>
      <c r="F36" s="27">
        <v>5</v>
      </c>
      <c r="G36" s="27">
        <v>6</v>
      </c>
      <c r="H36" s="27">
        <v>7</v>
      </c>
      <c r="I36" s="27">
        <v>8</v>
      </c>
      <c r="J36" s="27">
        <v>9</v>
      </c>
      <c r="K36" s="27">
        <v>10</v>
      </c>
      <c r="L36" s="27">
        <v>11</v>
      </c>
      <c r="M36" s="27">
        <v>12</v>
      </c>
    </row>
    <row r="37" spans="1:13" x14ac:dyDescent="0.2">
      <c r="A37" s="28" t="s">
        <v>39</v>
      </c>
      <c r="B37" s="29" t="s">
        <v>54</v>
      </c>
      <c r="C37" s="29" t="s">
        <v>54</v>
      </c>
      <c r="D37" s="29" t="s">
        <v>66</v>
      </c>
      <c r="E37" s="29" t="s">
        <v>66</v>
      </c>
      <c r="F37" s="29" t="s">
        <v>76</v>
      </c>
      <c r="G37" s="29" t="s">
        <v>76</v>
      </c>
      <c r="H37" s="29" t="s">
        <v>84</v>
      </c>
      <c r="I37" s="29" t="s">
        <v>84</v>
      </c>
      <c r="J37" s="29" t="s">
        <v>94</v>
      </c>
      <c r="K37" s="29" t="s">
        <v>94</v>
      </c>
      <c r="L37" s="29" t="s">
        <v>101</v>
      </c>
      <c r="M37" s="29" t="s">
        <v>101</v>
      </c>
    </row>
    <row r="38" spans="1:13" x14ac:dyDescent="0.2">
      <c r="A38" s="28" t="s">
        <v>40</v>
      </c>
      <c r="B38" s="29" t="s">
        <v>56</v>
      </c>
      <c r="C38" s="29" t="s">
        <v>56</v>
      </c>
      <c r="D38" s="29" t="s">
        <v>67</v>
      </c>
      <c r="E38" s="29" t="s">
        <v>67</v>
      </c>
      <c r="F38" s="29" t="s">
        <v>77</v>
      </c>
      <c r="G38" s="29" t="s">
        <v>77</v>
      </c>
      <c r="H38" s="29" t="s">
        <v>87</v>
      </c>
      <c r="I38" s="29" t="s">
        <v>87</v>
      </c>
      <c r="J38" s="29" t="s">
        <v>95</v>
      </c>
      <c r="K38" s="29" t="s">
        <v>95</v>
      </c>
      <c r="L38" s="29" t="s">
        <v>102</v>
      </c>
      <c r="M38" s="29" t="s">
        <v>102</v>
      </c>
    </row>
    <row r="39" spans="1:13" x14ac:dyDescent="0.2">
      <c r="A39" s="28" t="s">
        <v>41</v>
      </c>
      <c r="B39" s="29" t="s">
        <v>58</v>
      </c>
      <c r="C39" s="29" t="s">
        <v>58</v>
      </c>
      <c r="D39" s="29" t="s">
        <v>68</v>
      </c>
      <c r="E39" s="29" t="s">
        <v>68</v>
      </c>
      <c r="F39" s="29" t="s">
        <v>78</v>
      </c>
      <c r="G39" s="29" t="s">
        <v>78</v>
      </c>
      <c r="H39" s="29" t="s">
        <v>88</v>
      </c>
      <c r="I39" s="29" t="s">
        <v>88</v>
      </c>
      <c r="J39" s="29" t="s">
        <v>85</v>
      </c>
      <c r="K39" s="29" t="s">
        <v>85</v>
      </c>
      <c r="L39" s="29" t="s">
        <v>103</v>
      </c>
      <c r="M39" s="29" t="s">
        <v>103</v>
      </c>
    </row>
    <row r="40" spans="1:13" x14ac:dyDescent="0.2">
      <c r="A40" s="28" t="s">
        <v>42</v>
      </c>
      <c r="B40" s="29" t="s">
        <v>60</v>
      </c>
      <c r="C40" s="29" t="s">
        <v>60</v>
      </c>
      <c r="D40" s="29" t="s">
        <v>71</v>
      </c>
      <c r="E40" s="29" t="s">
        <v>71</v>
      </c>
      <c r="F40" s="29" t="s">
        <v>79</v>
      </c>
      <c r="G40" s="29" t="s">
        <v>79</v>
      </c>
      <c r="H40" s="29" t="s">
        <v>89</v>
      </c>
      <c r="I40" s="29" t="s">
        <v>89</v>
      </c>
      <c r="J40" s="29" t="s">
        <v>96</v>
      </c>
      <c r="K40" s="29" t="s">
        <v>96</v>
      </c>
      <c r="L40" s="29" t="s">
        <v>104</v>
      </c>
      <c r="M40" s="29" t="s">
        <v>104</v>
      </c>
    </row>
    <row r="41" spans="1:13" x14ac:dyDescent="0.2">
      <c r="A41" s="28" t="s">
        <v>43</v>
      </c>
      <c r="B41" s="34" t="s">
        <v>62</v>
      </c>
      <c r="C41" s="34" t="s">
        <v>62</v>
      </c>
      <c r="D41" s="34" t="s">
        <v>72</v>
      </c>
      <c r="E41" s="29" t="s">
        <v>72</v>
      </c>
      <c r="F41" s="29" t="s">
        <v>80</v>
      </c>
      <c r="G41" s="29" t="s">
        <v>80</v>
      </c>
      <c r="H41" s="29" t="s">
        <v>90</v>
      </c>
      <c r="I41" s="29" t="s">
        <v>90</v>
      </c>
      <c r="J41" s="29" t="s">
        <v>97</v>
      </c>
      <c r="K41" s="29" t="s">
        <v>97</v>
      </c>
      <c r="L41" s="29" t="s">
        <v>86</v>
      </c>
      <c r="M41" s="29" t="s">
        <v>86</v>
      </c>
    </row>
    <row r="42" spans="1:13" x14ac:dyDescent="0.2">
      <c r="A42" s="33" t="s">
        <v>44</v>
      </c>
      <c r="B42" s="35" t="s">
        <v>64</v>
      </c>
      <c r="C42" s="35" t="s">
        <v>64</v>
      </c>
      <c r="D42" s="35" t="s">
        <v>73</v>
      </c>
      <c r="E42" s="30" t="s">
        <v>73</v>
      </c>
      <c r="F42" s="29" t="s">
        <v>81</v>
      </c>
      <c r="G42" s="29" t="s">
        <v>81</v>
      </c>
      <c r="H42" s="29" t="s">
        <v>91</v>
      </c>
      <c r="I42" s="29" t="s">
        <v>91</v>
      </c>
      <c r="J42" s="29" t="s">
        <v>98</v>
      </c>
      <c r="K42" s="29" t="s">
        <v>98</v>
      </c>
      <c r="L42" s="29" t="s">
        <v>105</v>
      </c>
      <c r="M42" s="29" t="s">
        <v>105</v>
      </c>
    </row>
    <row r="43" spans="1:13" x14ac:dyDescent="0.2">
      <c r="A43" s="28" t="s">
        <v>45</v>
      </c>
      <c r="B43" s="32" t="s">
        <v>108</v>
      </c>
      <c r="C43" s="30" t="s">
        <v>108</v>
      </c>
      <c r="D43" s="36" t="s">
        <v>74</v>
      </c>
      <c r="E43" s="29" t="s">
        <v>74</v>
      </c>
      <c r="F43" s="29" t="s">
        <v>82</v>
      </c>
      <c r="G43" s="29" t="s">
        <v>82</v>
      </c>
      <c r="H43" s="29" t="s">
        <v>92</v>
      </c>
      <c r="I43" s="29" t="s">
        <v>92</v>
      </c>
      <c r="J43" s="29" t="s">
        <v>99</v>
      </c>
      <c r="K43" s="29" t="s">
        <v>99</v>
      </c>
      <c r="L43" s="29" t="s">
        <v>106</v>
      </c>
      <c r="M43" s="29" t="s">
        <v>106</v>
      </c>
    </row>
    <row r="44" spans="1:13" x14ac:dyDescent="0.2">
      <c r="A44" s="28" t="s">
        <v>46</v>
      </c>
      <c r="B44" s="31" t="s">
        <v>47</v>
      </c>
      <c r="C44" s="31" t="s">
        <v>47</v>
      </c>
      <c r="D44" s="31" t="s">
        <v>75</v>
      </c>
      <c r="E44" s="31" t="s">
        <v>75</v>
      </c>
      <c r="F44" s="31" t="s">
        <v>83</v>
      </c>
      <c r="G44" s="31" t="s">
        <v>83</v>
      </c>
      <c r="H44" s="31" t="s">
        <v>93</v>
      </c>
      <c r="I44" s="31" t="s">
        <v>93</v>
      </c>
      <c r="J44" s="31" t="s">
        <v>100</v>
      </c>
      <c r="K44" s="31" t="s">
        <v>100</v>
      </c>
      <c r="L44" s="31" t="s">
        <v>107</v>
      </c>
      <c r="M44" s="31" t="s">
        <v>107</v>
      </c>
    </row>
    <row r="45" spans="1:13" x14ac:dyDescent="0.2">
      <c r="A45" s="30"/>
    </row>
    <row r="46" spans="1:13" ht="14.85" customHeight="1" x14ac:dyDescent="0.2">
      <c r="B46" s="56" t="s">
        <v>51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8"/>
    </row>
    <row r="47" spans="1:13" ht="23.25" customHeight="1" x14ac:dyDescent="0.2">
      <c r="A47" s="26" t="s">
        <v>109</v>
      </c>
      <c r="B47" s="27" t="s">
        <v>52</v>
      </c>
      <c r="C47" s="27" t="s">
        <v>52</v>
      </c>
      <c r="D47" s="27">
        <v>3</v>
      </c>
      <c r="E47" s="27">
        <v>4</v>
      </c>
      <c r="F47" s="27">
        <v>5</v>
      </c>
      <c r="G47" s="27">
        <v>6</v>
      </c>
      <c r="H47" s="27">
        <v>7</v>
      </c>
      <c r="I47" s="27">
        <v>8</v>
      </c>
      <c r="J47" s="27">
        <v>9</v>
      </c>
      <c r="K47" s="27">
        <v>10</v>
      </c>
      <c r="L47" s="27">
        <v>11</v>
      </c>
      <c r="M47" s="27">
        <v>12</v>
      </c>
    </row>
    <row r="48" spans="1:13" x14ac:dyDescent="0.2">
      <c r="A48" s="28" t="s">
        <v>39</v>
      </c>
      <c r="B48" s="29" t="s">
        <v>28</v>
      </c>
      <c r="C48" s="29" t="s">
        <v>28</v>
      </c>
      <c r="D48" s="29" t="s">
        <v>66</v>
      </c>
      <c r="E48" s="29" t="s">
        <v>66</v>
      </c>
      <c r="F48" s="29" t="s">
        <v>76</v>
      </c>
      <c r="G48" s="29" t="s">
        <v>76</v>
      </c>
      <c r="H48" s="29" t="s">
        <v>84</v>
      </c>
      <c r="I48" s="29" t="s">
        <v>84</v>
      </c>
      <c r="J48" s="29" t="s">
        <v>94</v>
      </c>
      <c r="K48" s="29" t="s">
        <v>94</v>
      </c>
      <c r="L48" s="29" t="s">
        <v>101</v>
      </c>
      <c r="M48" s="29" t="s">
        <v>101</v>
      </c>
    </row>
    <row r="49" spans="1:13" x14ac:dyDescent="0.2">
      <c r="A49" s="28" t="s">
        <v>40</v>
      </c>
      <c r="B49" s="29" t="s">
        <v>55</v>
      </c>
      <c r="C49" s="29" t="s">
        <v>55</v>
      </c>
      <c r="D49" s="29" t="s">
        <v>67</v>
      </c>
      <c r="E49" s="29" t="s">
        <v>67</v>
      </c>
      <c r="F49" s="29" t="s">
        <v>77</v>
      </c>
      <c r="G49" s="29" t="s">
        <v>77</v>
      </c>
      <c r="H49" s="29" t="s">
        <v>87</v>
      </c>
      <c r="I49" s="29" t="s">
        <v>87</v>
      </c>
      <c r="J49" s="29" t="s">
        <v>95</v>
      </c>
      <c r="K49" s="29" t="s">
        <v>95</v>
      </c>
      <c r="L49" s="29" t="s">
        <v>102</v>
      </c>
      <c r="M49" s="29" t="s">
        <v>102</v>
      </c>
    </row>
    <row r="50" spans="1:13" x14ac:dyDescent="0.2">
      <c r="A50" s="28" t="s">
        <v>41</v>
      </c>
      <c r="B50" s="29" t="s">
        <v>57</v>
      </c>
      <c r="C50" s="29" t="s">
        <v>57</v>
      </c>
      <c r="D50" s="29" t="s">
        <v>68</v>
      </c>
      <c r="E50" s="29" t="s">
        <v>68</v>
      </c>
      <c r="F50" s="29" t="s">
        <v>78</v>
      </c>
      <c r="G50" s="29" t="s">
        <v>78</v>
      </c>
      <c r="H50" s="29" t="s">
        <v>88</v>
      </c>
      <c r="I50" s="29" t="s">
        <v>88</v>
      </c>
      <c r="J50" s="29" t="s">
        <v>85</v>
      </c>
      <c r="K50" s="29" t="s">
        <v>85</v>
      </c>
      <c r="L50" s="29" t="s">
        <v>103</v>
      </c>
      <c r="M50" s="29" t="s">
        <v>103</v>
      </c>
    </row>
    <row r="51" spans="1:13" x14ac:dyDescent="0.2">
      <c r="A51" s="28" t="s">
        <v>42</v>
      </c>
      <c r="B51" s="29" t="s">
        <v>59</v>
      </c>
      <c r="C51" s="29" t="s">
        <v>59</v>
      </c>
      <c r="D51" s="29" t="s">
        <v>71</v>
      </c>
      <c r="E51" s="29" t="s">
        <v>71</v>
      </c>
      <c r="F51" s="29" t="s">
        <v>79</v>
      </c>
      <c r="G51" s="29" t="s">
        <v>79</v>
      </c>
      <c r="H51" s="29" t="s">
        <v>89</v>
      </c>
      <c r="I51" s="29" t="s">
        <v>89</v>
      </c>
      <c r="J51" s="29" t="s">
        <v>96</v>
      </c>
      <c r="K51" s="29" t="s">
        <v>96</v>
      </c>
      <c r="L51" s="29" t="s">
        <v>104</v>
      </c>
      <c r="M51" s="29" t="s">
        <v>104</v>
      </c>
    </row>
    <row r="52" spans="1:13" x14ac:dyDescent="0.2">
      <c r="A52" s="28" t="s">
        <v>43</v>
      </c>
      <c r="B52" s="29" t="s">
        <v>61</v>
      </c>
      <c r="C52" s="29" t="s">
        <v>61</v>
      </c>
      <c r="D52" s="34" t="s">
        <v>72</v>
      </c>
      <c r="E52" s="29" t="s">
        <v>72</v>
      </c>
      <c r="F52" s="29" t="s">
        <v>80</v>
      </c>
      <c r="G52" s="29" t="s">
        <v>80</v>
      </c>
      <c r="H52" s="29" t="s">
        <v>90</v>
      </c>
      <c r="I52" s="29" t="s">
        <v>90</v>
      </c>
      <c r="J52" s="29" t="s">
        <v>97</v>
      </c>
      <c r="K52" s="29" t="s">
        <v>97</v>
      </c>
      <c r="L52" s="29" t="s">
        <v>86</v>
      </c>
      <c r="M52" s="29" t="s">
        <v>86</v>
      </c>
    </row>
    <row r="53" spans="1:13" x14ac:dyDescent="0.2">
      <c r="A53" s="33" t="s">
        <v>44</v>
      </c>
      <c r="B53" s="30" t="s">
        <v>63</v>
      </c>
      <c r="C53" s="30" t="s">
        <v>63</v>
      </c>
      <c r="D53" s="35" t="s">
        <v>73</v>
      </c>
      <c r="E53" s="30" t="s">
        <v>73</v>
      </c>
      <c r="F53" s="29" t="s">
        <v>81</v>
      </c>
      <c r="G53" s="29" t="s">
        <v>81</v>
      </c>
      <c r="H53" s="29" t="s">
        <v>91</v>
      </c>
      <c r="I53" s="29" t="s">
        <v>91</v>
      </c>
      <c r="J53" s="29" t="s">
        <v>98</v>
      </c>
      <c r="K53" s="29" t="s">
        <v>98</v>
      </c>
      <c r="L53" s="29" t="s">
        <v>105</v>
      </c>
      <c r="M53" s="29" t="s">
        <v>105</v>
      </c>
    </row>
    <row r="54" spans="1:13" x14ac:dyDescent="0.2">
      <c r="A54" s="28" t="s">
        <v>45</v>
      </c>
      <c r="B54" s="29" t="s">
        <v>110</v>
      </c>
      <c r="C54" s="29" t="s">
        <v>110</v>
      </c>
      <c r="D54" s="36" t="s">
        <v>74</v>
      </c>
      <c r="E54" s="29" t="s">
        <v>74</v>
      </c>
      <c r="F54" s="29" t="s">
        <v>82</v>
      </c>
      <c r="G54" s="29" t="s">
        <v>82</v>
      </c>
      <c r="H54" s="29" t="s">
        <v>92</v>
      </c>
      <c r="I54" s="29" t="s">
        <v>92</v>
      </c>
      <c r="J54" s="29" t="s">
        <v>99</v>
      </c>
      <c r="K54" s="29" t="s">
        <v>99</v>
      </c>
      <c r="L54" s="29" t="s">
        <v>106</v>
      </c>
      <c r="M54" s="29" t="s">
        <v>106</v>
      </c>
    </row>
    <row r="55" spans="1:13" x14ac:dyDescent="0.2">
      <c r="A55" s="28" t="s">
        <v>46</v>
      </c>
      <c r="B55" s="31" t="s">
        <v>47</v>
      </c>
      <c r="C55" s="31" t="s">
        <v>47</v>
      </c>
      <c r="D55" s="31" t="s">
        <v>75</v>
      </c>
      <c r="E55" s="31" t="s">
        <v>75</v>
      </c>
      <c r="F55" s="31" t="s">
        <v>83</v>
      </c>
      <c r="G55" s="31" t="s">
        <v>83</v>
      </c>
      <c r="H55" s="31" t="s">
        <v>93</v>
      </c>
      <c r="I55" s="31" t="s">
        <v>93</v>
      </c>
      <c r="J55" s="31" t="s">
        <v>100</v>
      </c>
      <c r="K55" s="31" t="s">
        <v>100</v>
      </c>
      <c r="L55" s="31" t="s">
        <v>107</v>
      </c>
      <c r="M55" s="31" t="s">
        <v>107</v>
      </c>
    </row>
  </sheetData>
  <mergeCells count="2">
    <mergeCell ref="B46:M46"/>
    <mergeCell ref="B35:M35"/>
  </mergeCells>
  <conditionalFormatting sqref="F43">
    <cfRule type="colorScale" priority="83">
      <colorScale>
        <cfvo type="min"/>
        <cfvo type="max"/>
        <color rgb="FFFCFCFF"/>
        <color rgb="FF63BE7B"/>
      </colorScale>
    </cfRule>
  </conditionalFormatting>
  <conditionalFormatting sqref="F37:F42">
    <cfRule type="colorScale" priority="82">
      <colorScale>
        <cfvo type="min"/>
        <cfvo type="max"/>
        <color rgb="FFFCFCFF"/>
        <color rgb="FF63BE7B"/>
      </colorScale>
    </cfRule>
  </conditionalFormatting>
  <conditionalFormatting sqref="H43">
    <cfRule type="colorScale" priority="78">
      <colorScale>
        <cfvo type="min"/>
        <cfvo type="max"/>
        <color rgb="FFFCFCFF"/>
        <color rgb="FF63BE7B"/>
      </colorScale>
    </cfRule>
  </conditionalFormatting>
  <conditionalFormatting sqref="J43">
    <cfRule type="colorScale" priority="77">
      <colorScale>
        <cfvo type="min"/>
        <cfvo type="max"/>
        <color rgb="FFFCFCFF"/>
        <color rgb="FF63BE7B"/>
      </colorScale>
    </cfRule>
  </conditionalFormatting>
  <conditionalFormatting sqref="L43">
    <cfRule type="colorScale" priority="76">
      <colorScale>
        <cfvo type="min"/>
        <cfvo type="max"/>
        <color rgb="FFFCFCFF"/>
        <color rgb="FF63BE7B"/>
      </colorScale>
    </cfRule>
  </conditionalFormatting>
  <conditionalFormatting sqref="L37:L42">
    <cfRule type="colorScale" priority="75">
      <colorScale>
        <cfvo type="min"/>
        <cfvo type="max"/>
        <color rgb="FFFCFCFF"/>
        <color rgb="FF63BE7B"/>
      </colorScale>
    </cfRule>
  </conditionalFormatting>
  <conditionalFormatting sqref="J37:J42">
    <cfRule type="colorScale" priority="73">
      <colorScale>
        <cfvo type="min"/>
        <cfvo type="max"/>
        <color rgb="FFFCFCFF"/>
        <color rgb="FF63BE7B"/>
      </colorScale>
    </cfRule>
  </conditionalFormatting>
  <conditionalFormatting sqref="H37:H42">
    <cfRule type="colorScale" priority="71">
      <colorScale>
        <cfvo type="min"/>
        <cfvo type="max"/>
        <color rgb="FFFCFCFF"/>
        <color rgb="FF63BE7B"/>
      </colorScale>
    </cfRule>
  </conditionalFormatting>
  <conditionalFormatting sqref="D43">
    <cfRule type="colorScale" priority="69">
      <colorScale>
        <cfvo type="min"/>
        <cfvo type="max"/>
        <color rgb="FFFCFCFF"/>
        <color rgb="FF63BE7B"/>
      </colorScale>
    </cfRule>
  </conditionalFormatting>
  <conditionalFormatting sqref="D37:D41">
    <cfRule type="colorScale" priority="68">
      <colorScale>
        <cfvo type="min"/>
        <cfvo type="max"/>
        <color rgb="FFFCFCFF"/>
        <color rgb="FF63BE7B"/>
      </colorScale>
    </cfRule>
  </conditionalFormatting>
  <conditionalFormatting sqref="B37:B41">
    <cfRule type="colorScale" priority="64">
      <colorScale>
        <cfvo type="min"/>
        <cfvo type="max"/>
        <color rgb="FFFCFCFF"/>
        <color rgb="FF63BE7B"/>
      </colorScale>
    </cfRule>
  </conditionalFormatting>
  <conditionalFormatting sqref="C37:C41">
    <cfRule type="colorScale" priority="63">
      <colorScale>
        <cfvo type="min"/>
        <cfvo type="max"/>
        <color rgb="FFFCFCFF"/>
        <color rgb="FF63BE7B"/>
      </colorScale>
    </cfRule>
  </conditionalFormatting>
  <conditionalFormatting sqref="E43">
    <cfRule type="colorScale" priority="62">
      <colorScale>
        <cfvo type="min"/>
        <cfvo type="max"/>
        <color rgb="FFFCFCFF"/>
        <color rgb="FF63BE7B"/>
      </colorScale>
    </cfRule>
  </conditionalFormatting>
  <conditionalFormatting sqref="E37:E41">
    <cfRule type="colorScale" priority="61">
      <colorScale>
        <cfvo type="min"/>
        <cfvo type="max"/>
        <color rgb="FFFCFCFF"/>
        <color rgb="FF63BE7B"/>
      </colorScale>
    </cfRule>
  </conditionalFormatting>
  <conditionalFormatting sqref="G43">
    <cfRule type="colorScale" priority="60">
      <colorScale>
        <cfvo type="min"/>
        <cfvo type="max"/>
        <color rgb="FFFCFCFF"/>
        <color rgb="FF63BE7B"/>
      </colorScale>
    </cfRule>
  </conditionalFormatting>
  <conditionalFormatting sqref="G37:G42">
    <cfRule type="colorScale" priority="59">
      <colorScale>
        <cfvo type="min"/>
        <cfvo type="max"/>
        <color rgb="FFFCFCFF"/>
        <color rgb="FF63BE7B"/>
      </colorScale>
    </cfRule>
  </conditionalFormatting>
  <conditionalFormatting sqref="I43">
    <cfRule type="colorScale" priority="58">
      <colorScale>
        <cfvo type="min"/>
        <cfvo type="max"/>
        <color rgb="FFFCFCFF"/>
        <color rgb="FF63BE7B"/>
      </colorScale>
    </cfRule>
  </conditionalFormatting>
  <conditionalFormatting sqref="I37:I42">
    <cfRule type="colorScale" priority="57">
      <colorScale>
        <cfvo type="min"/>
        <cfvo type="max"/>
        <color rgb="FFFCFCFF"/>
        <color rgb="FF63BE7B"/>
      </colorScale>
    </cfRule>
  </conditionalFormatting>
  <conditionalFormatting sqref="K43">
    <cfRule type="colorScale" priority="56">
      <colorScale>
        <cfvo type="min"/>
        <cfvo type="max"/>
        <color rgb="FFFCFCFF"/>
        <color rgb="FF63BE7B"/>
      </colorScale>
    </cfRule>
  </conditionalFormatting>
  <conditionalFormatting sqref="K37:K42">
    <cfRule type="colorScale" priority="55">
      <colorScale>
        <cfvo type="min"/>
        <cfvo type="max"/>
        <color rgb="FFFCFCFF"/>
        <color rgb="FF63BE7B"/>
      </colorScale>
    </cfRule>
  </conditionalFormatting>
  <conditionalFormatting sqref="M43">
    <cfRule type="colorScale" priority="54">
      <colorScale>
        <cfvo type="min"/>
        <cfvo type="max"/>
        <color rgb="FFFCFCFF"/>
        <color rgb="FF63BE7B"/>
      </colorScale>
    </cfRule>
  </conditionalFormatting>
  <conditionalFormatting sqref="M37:M42">
    <cfRule type="colorScale" priority="53">
      <colorScale>
        <cfvo type="min"/>
        <cfvo type="max"/>
        <color rgb="FFFCFCFF"/>
        <color rgb="FF63BE7B"/>
      </colorScale>
    </cfRule>
  </conditionalFormatting>
  <conditionalFormatting sqref="F54">
    <cfRule type="colorScale" priority="52">
      <colorScale>
        <cfvo type="min"/>
        <cfvo type="max"/>
        <color rgb="FFFCFCFF"/>
        <color rgb="FF63BE7B"/>
      </colorScale>
    </cfRule>
  </conditionalFormatting>
  <conditionalFormatting sqref="F48:F53">
    <cfRule type="colorScale" priority="51">
      <colorScale>
        <cfvo type="min"/>
        <cfvo type="max"/>
        <color rgb="FFFCFCFF"/>
        <color rgb="FF63BE7B"/>
      </colorScale>
    </cfRule>
  </conditionalFormatting>
  <conditionalFormatting sqref="H54">
    <cfRule type="colorScale" priority="50">
      <colorScale>
        <cfvo type="min"/>
        <cfvo type="max"/>
        <color rgb="FFFCFCFF"/>
        <color rgb="FF63BE7B"/>
      </colorScale>
    </cfRule>
  </conditionalFormatting>
  <conditionalFormatting sqref="J54">
    <cfRule type="colorScale" priority="49">
      <colorScale>
        <cfvo type="min"/>
        <cfvo type="max"/>
        <color rgb="FFFCFCFF"/>
        <color rgb="FF63BE7B"/>
      </colorScale>
    </cfRule>
  </conditionalFormatting>
  <conditionalFormatting sqref="L54">
    <cfRule type="colorScale" priority="48">
      <colorScale>
        <cfvo type="min"/>
        <cfvo type="max"/>
        <color rgb="FFFCFCFF"/>
        <color rgb="FF63BE7B"/>
      </colorScale>
    </cfRule>
  </conditionalFormatting>
  <conditionalFormatting sqref="L48:L53">
    <cfRule type="colorScale" priority="47">
      <colorScale>
        <cfvo type="min"/>
        <cfvo type="max"/>
        <color rgb="FFFCFCFF"/>
        <color rgb="FF63BE7B"/>
      </colorScale>
    </cfRule>
  </conditionalFormatting>
  <conditionalFormatting sqref="J48:J53">
    <cfRule type="colorScale" priority="46">
      <colorScale>
        <cfvo type="min"/>
        <cfvo type="max"/>
        <color rgb="FFFCFCFF"/>
        <color rgb="FF63BE7B"/>
      </colorScale>
    </cfRule>
  </conditionalFormatting>
  <conditionalFormatting sqref="H48:H53">
    <cfRule type="colorScale" priority="45">
      <colorScale>
        <cfvo type="min"/>
        <cfvo type="max"/>
        <color rgb="FFFCFCFF"/>
        <color rgb="FF63BE7B"/>
      </colorScale>
    </cfRule>
  </conditionalFormatting>
  <conditionalFormatting sqref="D54">
    <cfRule type="colorScale" priority="44">
      <colorScale>
        <cfvo type="min"/>
        <cfvo type="max"/>
        <color rgb="FFFCFCFF"/>
        <color rgb="FF63BE7B"/>
      </colorScale>
    </cfRule>
  </conditionalFormatting>
  <conditionalFormatting sqref="D48:D52">
    <cfRule type="colorScale" priority="43">
      <colorScale>
        <cfvo type="min"/>
        <cfvo type="max"/>
        <color rgb="FFFCFCFF"/>
        <color rgb="FF63BE7B"/>
      </colorScale>
    </cfRule>
  </conditionalFormatting>
  <conditionalFormatting sqref="E54">
    <cfRule type="colorScale" priority="40">
      <colorScale>
        <cfvo type="min"/>
        <cfvo type="max"/>
        <color rgb="FFFCFCFF"/>
        <color rgb="FF63BE7B"/>
      </colorScale>
    </cfRule>
  </conditionalFormatting>
  <conditionalFormatting sqref="E48:E52">
    <cfRule type="colorScale" priority="39">
      <colorScale>
        <cfvo type="min"/>
        <cfvo type="max"/>
        <color rgb="FFFCFCFF"/>
        <color rgb="FF63BE7B"/>
      </colorScale>
    </cfRule>
  </conditionalFormatting>
  <conditionalFormatting sqref="G54">
    <cfRule type="colorScale" priority="38">
      <colorScale>
        <cfvo type="min"/>
        <cfvo type="max"/>
        <color rgb="FFFCFCFF"/>
        <color rgb="FF63BE7B"/>
      </colorScale>
    </cfRule>
  </conditionalFormatting>
  <conditionalFormatting sqref="G48:G53">
    <cfRule type="colorScale" priority="37">
      <colorScale>
        <cfvo type="min"/>
        <cfvo type="max"/>
        <color rgb="FFFCFCFF"/>
        <color rgb="FF63BE7B"/>
      </colorScale>
    </cfRule>
  </conditionalFormatting>
  <conditionalFormatting sqref="I54">
    <cfRule type="colorScale" priority="36">
      <colorScale>
        <cfvo type="min"/>
        <cfvo type="max"/>
        <color rgb="FFFCFCFF"/>
        <color rgb="FF63BE7B"/>
      </colorScale>
    </cfRule>
  </conditionalFormatting>
  <conditionalFormatting sqref="I48:I53">
    <cfRule type="colorScale" priority="35">
      <colorScale>
        <cfvo type="min"/>
        <cfvo type="max"/>
        <color rgb="FFFCFCFF"/>
        <color rgb="FF63BE7B"/>
      </colorScale>
    </cfRule>
  </conditionalFormatting>
  <conditionalFormatting sqref="K54">
    <cfRule type="colorScale" priority="34">
      <colorScale>
        <cfvo type="min"/>
        <cfvo type="max"/>
        <color rgb="FFFCFCFF"/>
        <color rgb="FF63BE7B"/>
      </colorScale>
    </cfRule>
  </conditionalFormatting>
  <conditionalFormatting sqref="K48:K53">
    <cfRule type="colorScale" priority="33">
      <colorScale>
        <cfvo type="min"/>
        <cfvo type="max"/>
        <color rgb="FFFCFCFF"/>
        <color rgb="FF63BE7B"/>
      </colorScale>
    </cfRule>
  </conditionalFormatting>
  <conditionalFormatting sqref="M54">
    <cfRule type="colorScale" priority="32">
      <colorScale>
        <cfvo type="min"/>
        <cfvo type="max"/>
        <color rgb="FFFCFCFF"/>
        <color rgb="FF63BE7B"/>
      </colorScale>
    </cfRule>
  </conditionalFormatting>
  <conditionalFormatting sqref="M48:M53">
    <cfRule type="colorScale" priority="31">
      <colorScale>
        <cfvo type="min"/>
        <cfvo type="max"/>
        <color rgb="FFFCFCFF"/>
        <color rgb="FF63BE7B"/>
      </colorScale>
    </cfRule>
  </conditionalFormatting>
  <conditionalFormatting sqref="B48:B52 B54:C54">
    <cfRule type="colorScale" priority="30">
      <colorScale>
        <cfvo type="min"/>
        <cfvo type="max"/>
        <color rgb="FFFCFCFF"/>
        <color rgb="FF63BE7B"/>
      </colorScale>
    </cfRule>
  </conditionalFormatting>
  <conditionalFormatting sqref="C48:C52">
    <cfRule type="colorScale" priority="29">
      <colorScale>
        <cfvo type="min"/>
        <cfvo type="max"/>
        <color rgb="FFFCFCFF"/>
        <color rgb="FF63BE7B"/>
      </colorScale>
    </cfRule>
  </conditionalFormatting>
  <hyperlinks>
    <hyperlink ref="A18" r:id="rId1" display="https://www.seracare.com/AntiMouse-IgG-gamma-Antibody-Human-Serum-Adsorbed-and-PeroxidaseLabeled-5220-0339/" xr:uid="{9DA7E556-AB48-4DAA-BEFC-F7DAEB63EC8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9F97-7D6A-4C95-B751-A71DC070512B}">
  <dimension ref="A1:V71"/>
  <sheetViews>
    <sheetView topLeftCell="A4" workbookViewId="0">
      <selection activeCell="H33" sqref="H33"/>
    </sheetView>
  </sheetViews>
  <sheetFormatPr defaultRowHeight="15" x14ac:dyDescent="0.25"/>
  <cols>
    <col min="17" max="17" width="10.5703125" customWidth="1"/>
  </cols>
  <sheetData>
    <row r="1" spans="1:14" x14ac:dyDescent="0.25">
      <c r="A1" s="37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</row>
    <row r="2" spans="1:14" x14ac:dyDescent="0.25">
      <c r="A2" s="38" t="s">
        <v>39</v>
      </c>
      <c r="B2" s="39">
        <v>2.5009999999999999</v>
      </c>
      <c r="C2" s="39">
        <v>2.448</v>
      </c>
      <c r="D2" s="40">
        <v>0.13600000000000001</v>
      </c>
      <c r="E2" s="40">
        <v>0.104</v>
      </c>
      <c r="F2" s="40">
        <v>8.2000000000000003E-2</v>
      </c>
      <c r="G2" s="40">
        <v>8.5999999999999993E-2</v>
      </c>
      <c r="H2" s="40">
        <v>5.5E-2</v>
      </c>
      <c r="I2" s="40">
        <v>5.2999999999999999E-2</v>
      </c>
      <c r="J2" s="40">
        <v>5.6000000000000001E-2</v>
      </c>
      <c r="K2" s="40">
        <v>5.3999999999999999E-2</v>
      </c>
      <c r="L2" s="40">
        <v>5.1999999999999998E-2</v>
      </c>
      <c r="M2" s="40">
        <v>5.5E-2</v>
      </c>
      <c r="N2" s="41">
        <v>450</v>
      </c>
    </row>
    <row r="3" spans="1:14" x14ac:dyDescent="0.25">
      <c r="A3" s="38" t="s">
        <v>40</v>
      </c>
      <c r="B3" s="42">
        <v>1.0329999999999999</v>
      </c>
      <c r="C3" s="42">
        <v>0.99399999999999999</v>
      </c>
      <c r="D3" s="40">
        <v>5.5E-2</v>
      </c>
      <c r="E3" s="40">
        <v>5.8000000000000003E-2</v>
      </c>
      <c r="F3" s="40">
        <v>5.5E-2</v>
      </c>
      <c r="G3" s="40">
        <v>5.0999999999999997E-2</v>
      </c>
      <c r="H3" s="40">
        <v>6.5000000000000002E-2</v>
      </c>
      <c r="I3" s="40">
        <v>7.1999999999999995E-2</v>
      </c>
      <c r="J3" s="40">
        <v>6.2E-2</v>
      </c>
      <c r="K3" s="40">
        <v>6.0999999999999999E-2</v>
      </c>
      <c r="L3" s="40">
        <v>5.2999999999999999E-2</v>
      </c>
      <c r="M3" s="40">
        <v>5.7000000000000002E-2</v>
      </c>
      <c r="N3" s="41">
        <v>450</v>
      </c>
    </row>
    <row r="4" spans="1:14" x14ac:dyDescent="0.25">
      <c r="A4" s="38" t="s">
        <v>41</v>
      </c>
      <c r="B4" s="43">
        <v>0.39800000000000002</v>
      </c>
      <c r="C4" s="43">
        <v>0.39800000000000002</v>
      </c>
      <c r="D4" s="40">
        <v>5.1999999999999998E-2</v>
      </c>
      <c r="E4" s="40">
        <v>5.6000000000000001E-2</v>
      </c>
      <c r="F4" s="40">
        <v>5.1999999999999998E-2</v>
      </c>
      <c r="G4" s="40">
        <v>5.2999999999999999E-2</v>
      </c>
      <c r="H4" s="40">
        <v>0.06</v>
      </c>
      <c r="I4" s="40">
        <v>5.7000000000000002E-2</v>
      </c>
      <c r="J4" s="40">
        <v>6.0999999999999999E-2</v>
      </c>
      <c r="K4" s="40">
        <v>5.8000000000000003E-2</v>
      </c>
      <c r="L4" s="40">
        <v>5.1999999999999998E-2</v>
      </c>
      <c r="M4" s="40">
        <v>5.2999999999999999E-2</v>
      </c>
      <c r="N4" s="41">
        <v>450</v>
      </c>
    </row>
    <row r="5" spans="1:14" x14ac:dyDescent="0.25">
      <c r="A5" s="38" t="s">
        <v>42</v>
      </c>
      <c r="B5" s="40">
        <v>0.189</v>
      </c>
      <c r="C5" s="40">
        <v>0.16800000000000001</v>
      </c>
      <c r="D5" s="40">
        <v>5.5E-2</v>
      </c>
      <c r="E5" s="40">
        <v>5.7000000000000002E-2</v>
      </c>
      <c r="F5" s="40">
        <v>5.2999999999999999E-2</v>
      </c>
      <c r="G5" s="40">
        <v>0.05</v>
      </c>
      <c r="H5" s="40">
        <v>5.6000000000000001E-2</v>
      </c>
      <c r="I5" s="40">
        <v>0.05</v>
      </c>
      <c r="J5" s="40">
        <v>5.2999999999999999E-2</v>
      </c>
      <c r="K5" s="40">
        <v>5.1999999999999998E-2</v>
      </c>
      <c r="L5" s="40">
        <v>5.0999999999999997E-2</v>
      </c>
      <c r="M5" s="40">
        <v>5.2999999999999999E-2</v>
      </c>
      <c r="N5" s="41">
        <v>450</v>
      </c>
    </row>
    <row r="6" spans="1:14" x14ac:dyDescent="0.25">
      <c r="A6" s="38" t="s">
        <v>43</v>
      </c>
      <c r="B6" s="40">
        <v>0.10299999999999999</v>
      </c>
      <c r="C6" s="40">
        <v>9.4E-2</v>
      </c>
      <c r="D6" s="40">
        <v>5.5E-2</v>
      </c>
      <c r="E6" s="40">
        <v>5.8999999999999997E-2</v>
      </c>
      <c r="F6" s="40">
        <v>6.0999999999999999E-2</v>
      </c>
      <c r="G6" s="40">
        <v>6.3E-2</v>
      </c>
      <c r="H6" s="40">
        <v>5.6000000000000001E-2</v>
      </c>
      <c r="I6" s="40">
        <v>5.3999999999999999E-2</v>
      </c>
      <c r="J6" s="40">
        <v>5.7000000000000002E-2</v>
      </c>
      <c r="K6" s="40">
        <v>5.5E-2</v>
      </c>
      <c r="L6" s="40">
        <v>5.2999999999999999E-2</v>
      </c>
      <c r="M6" s="40">
        <v>5.2999999999999999E-2</v>
      </c>
      <c r="N6" s="41">
        <v>450</v>
      </c>
    </row>
    <row r="7" spans="1:14" x14ac:dyDescent="0.25">
      <c r="A7" s="38" t="s">
        <v>44</v>
      </c>
      <c r="B7" s="40">
        <v>7.5999999999999998E-2</v>
      </c>
      <c r="C7" s="40">
        <v>6.9000000000000006E-2</v>
      </c>
      <c r="D7" s="40">
        <v>5.5E-2</v>
      </c>
      <c r="E7" s="40">
        <v>5.8000000000000003E-2</v>
      </c>
      <c r="F7" s="40">
        <v>5.8999999999999997E-2</v>
      </c>
      <c r="G7" s="40">
        <v>5.8999999999999997E-2</v>
      </c>
      <c r="H7" s="40">
        <v>5.7000000000000002E-2</v>
      </c>
      <c r="I7" s="40">
        <v>5.2999999999999999E-2</v>
      </c>
      <c r="J7" s="40">
        <v>5.1999999999999998E-2</v>
      </c>
      <c r="K7" s="40">
        <v>6.3E-2</v>
      </c>
      <c r="L7" s="40">
        <v>5.8999999999999997E-2</v>
      </c>
      <c r="M7" s="40">
        <v>5.8000000000000003E-2</v>
      </c>
      <c r="N7" s="41">
        <v>450</v>
      </c>
    </row>
    <row r="8" spans="1:14" x14ac:dyDescent="0.25">
      <c r="A8" s="38" t="s">
        <v>45</v>
      </c>
      <c r="B8" s="40">
        <v>6.6000000000000003E-2</v>
      </c>
      <c r="C8" s="40">
        <v>6.6000000000000003E-2</v>
      </c>
      <c r="D8" s="40">
        <v>7.2999999999999995E-2</v>
      </c>
      <c r="E8" s="40">
        <v>5.7000000000000002E-2</v>
      </c>
      <c r="F8" s="40">
        <v>5.6000000000000001E-2</v>
      </c>
      <c r="G8" s="40">
        <v>5.2999999999999999E-2</v>
      </c>
      <c r="H8" s="40">
        <v>7.3999999999999996E-2</v>
      </c>
      <c r="I8" s="40">
        <v>8.4000000000000005E-2</v>
      </c>
      <c r="J8" s="40">
        <v>5.2999999999999999E-2</v>
      </c>
      <c r="K8" s="40">
        <v>6.4000000000000001E-2</v>
      </c>
      <c r="L8" s="40">
        <v>6.5000000000000002E-2</v>
      </c>
      <c r="M8" s="40">
        <v>6.4000000000000001E-2</v>
      </c>
      <c r="N8" s="41">
        <v>450</v>
      </c>
    </row>
    <row r="9" spans="1:14" x14ac:dyDescent="0.25">
      <c r="A9" s="38" t="s">
        <v>46</v>
      </c>
      <c r="B9" s="40">
        <v>8.1000000000000003E-2</v>
      </c>
      <c r="C9" s="40">
        <v>5.7000000000000002E-2</v>
      </c>
      <c r="D9" s="40">
        <v>6.2E-2</v>
      </c>
      <c r="E9" s="40">
        <v>6.5000000000000002E-2</v>
      </c>
      <c r="F9" s="40">
        <v>6.2E-2</v>
      </c>
      <c r="G9" s="40">
        <v>6.3E-2</v>
      </c>
      <c r="H9" s="40">
        <v>9.6000000000000002E-2</v>
      </c>
      <c r="I9" s="40">
        <v>6.3E-2</v>
      </c>
      <c r="J9" s="40">
        <v>6.7000000000000004E-2</v>
      </c>
      <c r="K9" s="40">
        <v>6.4000000000000001E-2</v>
      </c>
      <c r="L9" s="40">
        <v>6.6000000000000003E-2</v>
      </c>
      <c r="M9" s="40">
        <v>5.6000000000000001E-2</v>
      </c>
      <c r="N9" s="41">
        <v>450</v>
      </c>
    </row>
    <row r="11" spans="1:14" x14ac:dyDescent="0.25">
      <c r="A11" s="3"/>
      <c r="B11" s="56" t="s">
        <v>51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</row>
    <row r="12" spans="1:14" ht="25.5" x14ac:dyDescent="0.25">
      <c r="A12" s="26" t="s">
        <v>65</v>
      </c>
      <c r="B12" s="27" t="s">
        <v>53</v>
      </c>
      <c r="C12" s="27" t="s">
        <v>53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</row>
    <row r="13" spans="1:14" x14ac:dyDescent="0.25">
      <c r="A13" s="28" t="s">
        <v>39</v>
      </c>
      <c r="B13" s="29" t="s">
        <v>54</v>
      </c>
      <c r="C13" s="29" t="s">
        <v>54</v>
      </c>
      <c r="D13" s="29" t="s">
        <v>66</v>
      </c>
      <c r="E13" s="29" t="s">
        <v>66</v>
      </c>
      <c r="F13" s="29" t="s">
        <v>76</v>
      </c>
      <c r="G13" s="29" t="s">
        <v>76</v>
      </c>
      <c r="H13" s="29" t="s">
        <v>84</v>
      </c>
      <c r="I13" s="29" t="s">
        <v>84</v>
      </c>
      <c r="J13" s="29" t="s">
        <v>94</v>
      </c>
      <c r="K13" s="29" t="s">
        <v>94</v>
      </c>
      <c r="L13" s="29" t="s">
        <v>101</v>
      </c>
      <c r="M13" s="29" t="s">
        <v>101</v>
      </c>
    </row>
    <row r="14" spans="1:14" x14ac:dyDescent="0.25">
      <c r="A14" s="28" t="s">
        <v>40</v>
      </c>
      <c r="B14" s="29" t="s">
        <v>56</v>
      </c>
      <c r="C14" s="29" t="s">
        <v>56</v>
      </c>
      <c r="D14" s="29" t="s">
        <v>67</v>
      </c>
      <c r="E14" s="29" t="s">
        <v>67</v>
      </c>
      <c r="F14" s="29" t="s">
        <v>77</v>
      </c>
      <c r="G14" s="29" t="s">
        <v>77</v>
      </c>
      <c r="H14" s="29" t="s">
        <v>87</v>
      </c>
      <c r="I14" s="29" t="s">
        <v>87</v>
      </c>
      <c r="J14" s="29" t="s">
        <v>95</v>
      </c>
      <c r="K14" s="29" t="s">
        <v>95</v>
      </c>
      <c r="L14" s="29" t="s">
        <v>102</v>
      </c>
      <c r="M14" s="29" t="s">
        <v>102</v>
      </c>
    </row>
    <row r="15" spans="1:14" x14ac:dyDescent="0.25">
      <c r="A15" s="28" t="s">
        <v>41</v>
      </c>
      <c r="B15" s="29" t="s">
        <v>58</v>
      </c>
      <c r="C15" s="29" t="s">
        <v>58</v>
      </c>
      <c r="D15" s="29" t="s">
        <v>68</v>
      </c>
      <c r="E15" s="29" t="s">
        <v>68</v>
      </c>
      <c r="F15" s="29" t="s">
        <v>78</v>
      </c>
      <c r="G15" s="29" t="s">
        <v>78</v>
      </c>
      <c r="H15" s="29" t="s">
        <v>88</v>
      </c>
      <c r="I15" s="29" t="s">
        <v>88</v>
      </c>
      <c r="J15" s="29" t="s">
        <v>85</v>
      </c>
      <c r="K15" s="29" t="s">
        <v>85</v>
      </c>
      <c r="L15" s="29" t="s">
        <v>103</v>
      </c>
      <c r="M15" s="29" t="s">
        <v>103</v>
      </c>
    </row>
    <row r="16" spans="1:14" x14ac:dyDescent="0.25">
      <c r="A16" s="28" t="s">
        <v>42</v>
      </c>
      <c r="B16" s="29" t="s">
        <v>60</v>
      </c>
      <c r="C16" s="29" t="s">
        <v>60</v>
      </c>
      <c r="D16" s="29" t="s">
        <v>71</v>
      </c>
      <c r="E16" s="29" t="s">
        <v>71</v>
      </c>
      <c r="F16" s="29" t="s">
        <v>79</v>
      </c>
      <c r="G16" s="29" t="s">
        <v>79</v>
      </c>
      <c r="H16" s="29" t="s">
        <v>89</v>
      </c>
      <c r="I16" s="29" t="s">
        <v>89</v>
      </c>
      <c r="J16" s="29" t="s">
        <v>96</v>
      </c>
      <c r="K16" s="29" t="s">
        <v>96</v>
      </c>
      <c r="L16" s="29" t="s">
        <v>104</v>
      </c>
      <c r="M16" s="29" t="s">
        <v>104</v>
      </c>
    </row>
    <row r="17" spans="1:22" x14ac:dyDescent="0.25">
      <c r="A17" s="28" t="s">
        <v>43</v>
      </c>
      <c r="B17" s="34" t="s">
        <v>62</v>
      </c>
      <c r="C17" s="34" t="s">
        <v>62</v>
      </c>
      <c r="D17" s="34" t="s">
        <v>72</v>
      </c>
      <c r="E17" s="29" t="s">
        <v>72</v>
      </c>
      <c r="F17" s="29" t="s">
        <v>80</v>
      </c>
      <c r="G17" s="29" t="s">
        <v>80</v>
      </c>
      <c r="H17" s="29" t="s">
        <v>90</v>
      </c>
      <c r="I17" s="29" t="s">
        <v>90</v>
      </c>
      <c r="J17" s="29" t="s">
        <v>97</v>
      </c>
      <c r="K17" s="29" t="s">
        <v>97</v>
      </c>
      <c r="L17" s="29" t="s">
        <v>86</v>
      </c>
      <c r="M17" s="29" t="s">
        <v>86</v>
      </c>
    </row>
    <row r="18" spans="1:22" x14ac:dyDescent="0.25">
      <c r="A18" s="33" t="s">
        <v>44</v>
      </c>
      <c r="B18" s="35" t="s">
        <v>64</v>
      </c>
      <c r="C18" s="35" t="s">
        <v>64</v>
      </c>
      <c r="D18" s="35" t="s">
        <v>73</v>
      </c>
      <c r="E18" s="30" t="s">
        <v>73</v>
      </c>
      <c r="F18" s="29" t="s">
        <v>81</v>
      </c>
      <c r="G18" s="29" t="s">
        <v>81</v>
      </c>
      <c r="H18" s="29" t="s">
        <v>91</v>
      </c>
      <c r="I18" s="29" t="s">
        <v>91</v>
      </c>
      <c r="J18" s="29" t="s">
        <v>98</v>
      </c>
      <c r="K18" s="29" t="s">
        <v>98</v>
      </c>
      <c r="L18" s="29" t="s">
        <v>105</v>
      </c>
      <c r="M18" s="29" t="s">
        <v>105</v>
      </c>
      <c r="Q18" t="s">
        <v>117</v>
      </c>
    </row>
    <row r="19" spans="1:22" x14ac:dyDescent="0.25">
      <c r="A19" s="28" t="s">
        <v>45</v>
      </c>
      <c r="B19" s="32" t="s">
        <v>108</v>
      </c>
      <c r="C19" s="30" t="s">
        <v>108</v>
      </c>
      <c r="D19" s="36" t="s">
        <v>74</v>
      </c>
      <c r="E19" s="29" t="s">
        <v>74</v>
      </c>
      <c r="F19" s="29" t="s">
        <v>82</v>
      </c>
      <c r="G19" s="29" t="s">
        <v>82</v>
      </c>
      <c r="H19" s="29" t="s">
        <v>92</v>
      </c>
      <c r="I19" s="29" t="s">
        <v>92</v>
      </c>
      <c r="J19" s="29" t="s">
        <v>99</v>
      </c>
      <c r="K19" s="29" t="s">
        <v>99</v>
      </c>
      <c r="L19" s="29" t="s">
        <v>106</v>
      </c>
      <c r="M19" s="29" t="s">
        <v>106</v>
      </c>
      <c r="P19" t="s">
        <v>113</v>
      </c>
      <c r="Q19" t="s">
        <v>112</v>
      </c>
      <c r="R19" t="s">
        <v>114</v>
      </c>
      <c r="T19" t="s">
        <v>115</v>
      </c>
    </row>
    <row r="20" spans="1:22" x14ac:dyDescent="0.25">
      <c r="A20" s="28" t="s">
        <v>46</v>
      </c>
      <c r="B20" s="31" t="s">
        <v>47</v>
      </c>
      <c r="C20" s="31" t="s">
        <v>47</v>
      </c>
      <c r="D20" s="31" t="s">
        <v>75</v>
      </c>
      <c r="E20" s="31" t="s">
        <v>75</v>
      </c>
      <c r="F20" s="31" t="s">
        <v>83</v>
      </c>
      <c r="G20" s="31" t="s">
        <v>83</v>
      </c>
      <c r="H20" s="31" t="s">
        <v>93</v>
      </c>
      <c r="I20" s="31" t="s">
        <v>93</v>
      </c>
      <c r="J20" s="31" t="s">
        <v>100</v>
      </c>
      <c r="K20" s="31" t="s">
        <v>100</v>
      </c>
      <c r="L20" s="31" t="s">
        <v>107</v>
      </c>
      <c r="M20" s="31" t="s">
        <v>107</v>
      </c>
      <c r="P20" s="51" t="s">
        <v>66</v>
      </c>
      <c r="Q20" s="52">
        <v>0.27578622175944401</v>
      </c>
      <c r="R20" s="52">
        <f>10^Q20</f>
        <v>1.8870622280401235</v>
      </c>
      <c r="T20">
        <v>1000</v>
      </c>
      <c r="V20">
        <f t="shared" ref="V20:V26" si="0">LOG10(T20)</f>
        <v>3</v>
      </c>
    </row>
    <row r="21" spans="1:22" x14ac:dyDescent="0.25">
      <c r="P21" s="49" t="s">
        <v>67</v>
      </c>
      <c r="Q21">
        <v>0</v>
      </c>
      <c r="R21">
        <v>0</v>
      </c>
      <c r="T21">
        <f t="shared" ref="T21:T26" si="1">T20/3</f>
        <v>333.33333333333331</v>
      </c>
      <c r="V21">
        <f t="shared" si="0"/>
        <v>2.5228787452803374</v>
      </c>
    </row>
    <row r="22" spans="1:22" x14ac:dyDescent="0.25">
      <c r="B22">
        <f>AVERAGE(B2:C2)</f>
        <v>2.4744999999999999</v>
      </c>
      <c r="D22">
        <f>AVERAGE(D2:E2)</f>
        <v>0.12</v>
      </c>
      <c r="F22">
        <f>AVERAGE(F2:G2)</f>
        <v>8.3999999999999991E-2</v>
      </c>
      <c r="H22">
        <f>AVERAGE(H2:I2)</f>
        <v>5.3999999999999999E-2</v>
      </c>
      <c r="J22">
        <f>AVERAGE(J2:K2)</f>
        <v>5.5E-2</v>
      </c>
      <c r="L22">
        <f>AVERAGE(L2:M2)</f>
        <v>5.3499999999999999E-2</v>
      </c>
      <c r="P22" s="49" t="s">
        <v>68</v>
      </c>
      <c r="Q22">
        <v>0</v>
      </c>
      <c r="R22">
        <v>0</v>
      </c>
      <c r="T22">
        <f t="shared" si="1"/>
        <v>111.1111111111111</v>
      </c>
      <c r="V22">
        <f t="shared" si="0"/>
        <v>2.0457574905606752</v>
      </c>
    </row>
    <row r="23" spans="1:22" x14ac:dyDescent="0.25">
      <c r="B23">
        <f t="shared" ref="B23:D29" si="2">AVERAGE(B3:C3)</f>
        <v>1.0135000000000001</v>
      </c>
      <c r="D23">
        <f t="shared" si="2"/>
        <v>5.6500000000000002E-2</v>
      </c>
      <c r="F23">
        <f t="shared" ref="F23:F29" si="3">AVERAGE(F3:G3)</f>
        <v>5.2999999999999999E-2</v>
      </c>
      <c r="H23">
        <f t="shared" ref="H23:H29" si="4">AVERAGE(H3:I3)</f>
        <v>6.8500000000000005E-2</v>
      </c>
      <c r="J23">
        <f t="shared" ref="J23:J29" si="5">AVERAGE(J3:K3)</f>
        <v>6.1499999999999999E-2</v>
      </c>
      <c r="L23">
        <f t="shared" ref="L23:L29" si="6">AVERAGE(L3:M3)</f>
        <v>5.5E-2</v>
      </c>
      <c r="P23" s="49" t="s">
        <v>71</v>
      </c>
      <c r="Q23">
        <v>0</v>
      </c>
      <c r="R23">
        <v>0</v>
      </c>
      <c r="T23">
        <f t="shared" si="1"/>
        <v>37.037037037037031</v>
      </c>
      <c r="V23">
        <f t="shared" si="0"/>
        <v>1.5686362358410126</v>
      </c>
    </row>
    <row r="24" spans="1:22" x14ac:dyDescent="0.25">
      <c r="B24">
        <f t="shared" si="2"/>
        <v>0.39800000000000002</v>
      </c>
      <c r="D24">
        <f t="shared" si="2"/>
        <v>5.3999999999999999E-2</v>
      </c>
      <c r="F24">
        <f t="shared" si="3"/>
        <v>5.2499999999999998E-2</v>
      </c>
      <c r="H24">
        <f t="shared" si="4"/>
        <v>5.8499999999999996E-2</v>
      </c>
      <c r="J24">
        <f t="shared" si="5"/>
        <v>5.9499999999999997E-2</v>
      </c>
      <c r="L24">
        <f t="shared" si="6"/>
        <v>5.2499999999999998E-2</v>
      </c>
      <c r="P24" s="49" t="s">
        <v>72</v>
      </c>
      <c r="Q24">
        <v>0</v>
      </c>
      <c r="R24">
        <v>0</v>
      </c>
      <c r="T24">
        <f t="shared" si="1"/>
        <v>12.345679012345677</v>
      </c>
      <c r="V24">
        <f t="shared" si="0"/>
        <v>1.0915149811213503</v>
      </c>
    </row>
    <row r="25" spans="1:22" x14ac:dyDescent="0.25">
      <c r="B25">
        <f t="shared" si="2"/>
        <v>0.17849999999999999</v>
      </c>
      <c r="D25">
        <f t="shared" si="2"/>
        <v>5.6000000000000001E-2</v>
      </c>
      <c r="F25">
        <f t="shared" si="3"/>
        <v>5.1500000000000004E-2</v>
      </c>
      <c r="H25">
        <f t="shared" si="4"/>
        <v>5.3000000000000005E-2</v>
      </c>
      <c r="J25">
        <f t="shared" si="5"/>
        <v>5.2499999999999998E-2</v>
      </c>
      <c r="L25">
        <f t="shared" si="6"/>
        <v>5.1999999999999998E-2</v>
      </c>
      <c r="P25" s="49" t="s">
        <v>73</v>
      </c>
      <c r="Q25">
        <v>0</v>
      </c>
      <c r="R25">
        <v>0</v>
      </c>
      <c r="T25">
        <f t="shared" si="1"/>
        <v>4.1152263374485587</v>
      </c>
      <c r="V25">
        <f t="shared" si="0"/>
        <v>0.61439372640168766</v>
      </c>
    </row>
    <row r="26" spans="1:22" x14ac:dyDescent="0.25">
      <c r="B26">
        <f t="shared" si="2"/>
        <v>9.8500000000000004E-2</v>
      </c>
      <c r="D26">
        <f t="shared" si="2"/>
        <v>5.6999999999999995E-2</v>
      </c>
      <c r="F26">
        <f t="shared" si="3"/>
        <v>6.2E-2</v>
      </c>
      <c r="H26">
        <f t="shared" si="4"/>
        <v>5.5E-2</v>
      </c>
      <c r="J26">
        <f t="shared" si="5"/>
        <v>5.6000000000000001E-2</v>
      </c>
      <c r="L26">
        <f t="shared" si="6"/>
        <v>5.2999999999999999E-2</v>
      </c>
      <c r="P26" s="49" t="s">
        <v>74</v>
      </c>
      <c r="Q26">
        <v>-0.87507798068864995</v>
      </c>
      <c r="R26">
        <f t="shared" ref="R26:R28" si="7">10^Q26</f>
        <v>0.13332820103227916</v>
      </c>
      <c r="T26">
        <f t="shared" si="1"/>
        <v>1.3717421124828528</v>
      </c>
      <c r="V26">
        <f t="shared" si="0"/>
        <v>0.13727247168202525</v>
      </c>
    </row>
    <row r="27" spans="1:22" x14ac:dyDescent="0.25">
      <c r="B27">
        <f t="shared" si="2"/>
        <v>7.2500000000000009E-2</v>
      </c>
      <c r="D27">
        <f t="shared" si="2"/>
        <v>5.6500000000000002E-2</v>
      </c>
      <c r="F27">
        <f t="shared" si="3"/>
        <v>5.8999999999999997E-2</v>
      </c>
      <c r="H27">
        <f t="shared" si="4"/>
        <v>5.5E-2</v>
      </c>
      <c r="J27">
        <f t="shared" si="5"/>
        <v>5.7499999999999996E-2</v>
      </c>
      <c r="L27">
        <f t="shared" si="6"/>
        <v>5.8499999999999996E-2</v>
      </c>
      <c r="P27" s="49" t="s">
        <v>75</v>
      </c>
      <c r="Q27">
        <v>-1.0660960339889001</v>
      </c>
      <c r="R27">
        <f t="shared" si="7"/>
        <v>8.5882359191097962E-2</v>
      </c>
    </row>
    <row r="28" spans="1:22" x14ac:dyDescent="0.25">
      <c r="B28">
        <f t="shared" si="2"/>
        <v>6.6000000000000003E-2</v>
      </c>
      <c r="D28">
        <f t="shared" si="2"/>
        <v>6.5000000000000002E-2</v>
      </c>
      <c r="F28">
        <f t="shared" si="3"/>
        <v>5.45E-2</v>
      </c>
      <c r="H28">
        <f t="shared" si="4"/>
        <v>7.9000000000000001E-2</v>
      </c>
      <c r="J28">
        <f t="shared" si="5"/>
        <v>5.8499999999999996E-2</v>
      </c>
      <c r="L28">
        <f t="shared" si="6"/>
        <v>6.4500000000000002E-2</v>
      </c>
      <c r="P28" s="51" t="s">
        <v>76</v>
      </c>
      <c r="Q28" s="52">
        <v>-0.13283803830389701</v>
      </c>
      <c r="R28" s="52">
        <f t="shared" si="7"/>
        <v>0.73648170284100312</v>
      </c>
    </row>
    <row r="29" spans="1:22" x14ac:dyDescent="0.25">
      <c r="B29">
        <f t="shared" si="2"/>
        <v>6.9000000000000006E-2</v>
      </c>
      <c r="D29">
        <f t="shared" si="2"/>
        <v>6.3500000000000001E-2</v>
      </c>
      <c r="F29">
        <f t="shared" si="3"/>
        <v>6.25E-2</v>
      </c>
      <c r="H29">
        <f t="shared" si="4"/>
        <v>7.9500000000000001E-2</v>
      </c>
      <c r="J29">
        <f t="shared" si="5"/>
        <v>6.5500000000000003E-2</v>
      </c>
      <c r="L29">
        <f t="shared" si="6"/>
        <v>6.0999999999999999E-2</v>
      </c>
      <c r="P29" s="49" t="s">
        <v>77</v>
      </c>
      <c r="Q29">
        <v>0</v>
      </c>
      <c r="R29">
        <v>0</v>
      </c>
    </row>
    <row r="30" spans="1:22" x14ac:dyDescent="0.25">
      <c r="P30" s="49" t="s">
        <v>78</v>
      </c>
      <c r="Q30">
        <v>0</v>
      </c>
      <c r="R30">
        <v>0</v>
      </c>
    </row>
    <row r="31" spans="1:22" x14ac:dyDescent="0.25">
      <c r="B31" t="s">
        <v>120</v>
      </c>
      <c r="E31" t="s">
        <v>118</v>
      </c>
      <c r="P31" s="49" t="s">
        <v>79</v>
      </c>
      <c r="Q31">
        <v>0</v>
      </c>
      <c r="R31">
        <v>0</v>
      </c>
    </row>
    <row r="32" spans="1:22" x14ac:dyDescent="0.25">
      <c r="B32" s="55">
        <v>0.27200000000000002</v>
      </c>
      <c r="C32" s="55">
        <v>0.20799999999999999</v>
      </c>
      <c r="D32" s="55"/>
      <c r="E32" s="55">
        <v>0.13600000000000001</v>
      </c>
      <c r="F32" s="55">
        <v>0.104</v>
      </c>
      <c r="P32" s="49" t="s">
        <v>80</v>
      </c>
      <c r="Q32">
        <v>-1.4147040212923601</v>
      </c>
      <c r="R32">
        <f>10^Q32</f>
        <v>3.84853976894707E-2</v>
      </c>
    </row>
    <row r="33" spans="2:18" x14ac:dyDescent="0.25">
      <c r="B33" s="55">
        <v>0.11</v>
      </c>
      <c r="C33" s="55">
        <v>0.11600000000000001</v>
      </c>
      <c r="D33" s="55"/>
      <c r="E33" s="55">
        <v>5.5E-2</v>
      </c>
      <c r="F33" s="55">
        <v>5.8000000000000003E-2</v>
      </c>
      <c r="P33" s="49" t="s">
        <v>81</v>
      </c>
      <c r="Q33">
        <v>0</v>
      </c>
      <c r="R33">
        <v>0</v>
      </c>
    </row>
    <row r="34" spans="2:18" x14ac:dyDescent="0.25">
      <c r="B34" s="55">
        <v>0.104</v>
      </c>
      <c r="C34" s="55">
        <v>0.112</v>
      </c>
      <c r="D34" s="55"/>
      <c r="E34" s="55">
        <v>5.1999999999999998E-2</v>
      </c>
      <c r="F34" s="55">
        <v>5.6000000000000001E-2</v>
      </c>
      <c r="P34" s="49" t="s">
        <v>82</v>
      </c>
      <c r="Q34">
        <v>0</v>
      </c>
      <c r="R34">
        <v>0</v>
      </c>
    </row>
    <row r="35" spans="2:18" x14ac:dyDescent="0.25">
      <c r="B35" s="55">
        <v>0.11</v>
      </c>
      <c r="C35" s="55">
        <v>0.114</v>
      </c>
      <c r="D35" s="55"/>
      <c r="E35" s="55">
        <v>5.5E-2</v>
      </c>
      <c r="F35" s="55">
        <v>5.7000000000000002E-2</v>
      </c>
      <c r="P35" s="49" t="s">
        <v>83</v>
      </c>
      <c r="Q35">
        <v>-1.26538103239177</v>
      </c>
      <c r="R35">
        <f>10^Q35</f>
        <v>5.4277391467534665E-2</v>
      </c>
    </row>
    <row r="36" spans="2:18" x14ac:dyDescent="0.25">
      <c r="B36" s="55">
        <v>0.11</v>
      </c>
      <c r="C36" s="55">
        <v>0.11799999999999999</v>
      </c>
      <c r="D36" s="55"/>
      <c r="E36" s="55">
        <v>5.5E-2</v>
      </c>
      <c r="F36" s="55">
        <v>5.8999999999999997E-2</v>
      </c>
      <c r="P36" s="49" t="s">
        <v>84</v>
      </c>
      <c r="Q36">
        <v>0</v>
      </c>
      <c r="R36">
        <v>0</v>
      </c>
    </row>
    <row r="37" spans="2:18" x14ac:dyDescent="0.25">
      <c r="B37" s="55">
        <v>0.11</v>
      </c>
      <c r="C37" s="55">
        <v>0.11600000000000001</v>
      </c>
      <c r="D37" s="55"/>
      <c r="E37" s="55">
        <v>5.5E-2</v>
      </c>
      <c r="F37" s="55">
        <v>5.8000000000000003E-2</v>
      </c>
      <c r="P37" s="49" t="s">
        <v>87</v>
      </c>
      <c r="Q37">
        <v>-0.61231855396600499</v>
      </c>
      <c r="R37">
        <f>10^Q37</f>
        <v>0.24416389593600138</v>
      </c>
    </row>
    <row r="38" spans="2:18" x14ac:dyDescent="0.25">
      <c r="B38" s="55">
        <v>0.14599999999999999</v>
      </c>
      <c r="C38" s="55">
        <v>0.114</v>
      </c>
      <c r="D38" s="55"/>
      <c r="E38" s="55">
        <v>7.2999999999999995E-2</v>
      </c>
      <c r="F38" s="55">
        <v>5.7000000000000002E-2</v>
      </c>
      <c r="P38" s="49" t="s">
        <v>88</v>
      </c>
      <c r="Q38">
        <v>0</v>
      </c>
      <c r="R38">
        <v>0</v>
      </c>
    </row>
    <row r="39" spans="2:18" x14ac:dyDescent="0.25">
      <c r="B39" s="55">
        <v>0.124</v>
      </c>
      <c r="C39" s="55">
        <v>0.13</v>
      </c>
      <c r="D39" s="55"/>
      <c r="E39" s="55">
        <v>6.2E-2</v>
      </c>
      <c r="F39" s="55">
        <v>6.5000000000000002E-2</v>
      </c>
      <c r="P39" s="49" t="s">
        <v>89</v>
      </c>
      <c r="Q39">
        <v>0</v>
      </c>
      <c r="R39">
        <v>0</v>
      </c>
    </row>
    <row r="40" spans="2:18" x14ac:dyDescent="0.25">
      <c r="B40" s="55">
        <v>0.16400000000000001</v>
      </c>
      <c r="C40" s="55">
        <v>0.17199999999999999</v>
      </c>
      <c r="D40" s="55"/>
      <c r="E40" s="55">
        <v>8.2000000000000003E-2</v>
      </c>
      <c r="F40" s="55">
        <v>8.5999999999999993E-2</v>
      </c>
      <c r="P40" s="49" t="s">
        <v>90</v>
      </c>
      <c r="Q40">
        <v>0</v>
      </c>
      <c r="R40">
        <v>0</v>
      </c>
    </row>
    <row r="41" spans="2:18" x14ac:dyDescent="0.25">
      <c r="B41" s="55">
        <v>0.11</v>
      </c>
      <c r="C41" s="55">
        <v>0.10199999999999999</v>
      </c>
      <c r="D41" s="55"/>
      <c r="E41" s="55">
        <v>5.5E-2</v>
      </c>
      <c r="F41" s="55">
        <v>5.0999999999999997E-2</v>
      </c>
      <c r="P41" s="49" t="s">
        <v>91</v>
      </c>
      <c r="Q41">
        <v>0</v>
      </c>
      <c r="R41">
        <v>0</v>
      </c>
    </row>
    <row r="42" spans="2:18" x14ac:dyDescent="0.25">
      <c r="B42" s="55">
        <v>0.104</v>
      </c>
      <c r="C42" s="55">
        <v>0.106</v>
      </c>
      <c r="D42" s="55"/>
      <c r="E42" s="55">
        <v>5.1999999999999998E-2</v>
      </c>
      <c r="F42" s="55">
        <v>5.2999999999999999E-2</v>
      </c>
      <c r="P42" s="49" t="s">
        <v>92</v>
      </c>
      <c r="Q42">
        <v>-0.23849202200690001</v>
      </c>
      <c r="R42">
        <f t="shared" ref="R42:R43" si="8">10^Q42</f>
        <v>0.57744148022115727</v>
      </c>
    </row>
    <row r="43" spans="2:18" x14ac:dyDescent="0.25">
      <c r="B43" s="55">
        <v>0.106</v>
      </c>
      <c r="C43" s="55">
        <v>0.1</v>
      </c>
      <c r="D43" s="55"/>
      <c r="E43" s="55">
        <v>5.2999999999999999E-2</v>
      </c>
      <c r="F43" s="55">
        <v>0.05</v>
      </c>
      <c r="P43" s="53" t="s">
        <v>93</v>
      </c>
      <c r="Q43" s="54">
        <v>-0.22669904642452701</v>
      </c>
      <c r="R43" s="54">
        <f t="shared" si="8"/>
        <v>0.59333634716046835</v>
      </c>
    </row>
    <row r="44" spans="2:18" x14ac:dyDescent="0.25">
      <c r="B44" s="55">
        <v>0.122</v>
      </c>
      <c r="C44" s="55">
        <v>0.126</v>
      </c>
      <c r="D44" s="55"/>
      <c r="E44" s="55">
        <v>6.0999999999999999E-2</v>
      </c>
      <c r="F44" s="55">
        <v>6.3E-2</v>
      </c>
      <c r="P44" s="49" t="s">
        <v>94</v>
      </c>
      <c r="Q44">
        <v>0</v>
      </c>
      <c r="R44">
        <v>0</v>
      </c>
    </row>
    <row r="45" spans="2:18" x14ac:dyDescent="0.25">
      <c r="B45" s="55">
        <v>0.11799999999999999</v>
      </c>
      <c r="C45" s="55">
        <v>0.11799999999999999</v>
      </c>
      <c r="D45" s="55"/>
      <c r="E45" s="55">
        <v>5.8999999999999997E-2</v>
      </c>
      <c r="F45" s="55">
        <v>5.8999999999999997E-2</v>
      </c>
      <c r="P45" s="49" t="s">
        <v>95</v>
      </c>
      <c r="Q45">
        <v>-1.64390905812661</v>
      </c>
      <c r="R45">
        <f>10^Q45</f>
        <v>2.2703402145352145E-2</v>
      </c>
    </row>
    <row r="46" spans="2:18" x14ac:dyDescent="0.25">
      <c r="B46" s="55">
        <v>0.112</v>
      </c>
      <c r="C46" s="55">
        <v>0.106</v>
      </c>
      <c r="D46" s="55"/>
      <c r="E46" s="55">
        <v>5.6000000000000001E-2</v>
      </c>
      <c r="F46" s="55">
        <v>5.2999999999999999E-2</v>
      </c>
      <c r="P46" s="49" t="s">
        <v>85</v>
      </c>
      <c r="Q46">
        <v>0</v>
      </c>
      <c r="R46">
        <v>0</v>
      </c>
    </row>
    <row r="47" spans="2:18" x14ac:dyDescent="0.25">
      <c r="B47" s="55">
        <v>0.124</v>
      </c>
      <c r="C47" s="55">
        <v>0.126</v>
      </c>
      <c r="D47" s="55"/>
      <c r="E47" s="55">
        <v>6.2E-2</v>
      </c>
      <c r="F47" s="55">
        <v>6.3E-2</v>
      </c>
      <c r="P47" s="49" t="s">
        <v>96</v>
      </c>
      <c r="Q47">
        <v>0</v>
      </c>
      <c r="R47">
        <v>0</v>
      </c>
    </row>
    <row r="48" spans="2:18" x14ac:dyDescent="0.25">
      <c r="B48" s="55">
        <v>0.11</v>
      </c>
      <c r="C48" s="55">
        <v>0.106</v>
      </c>
      <c r="D48" s="55"/>
      <c r="E48" s="55">
        <v>5.5E-2</v>
      </c>
      <c r="F48" s="55">
        <v>5.2999999999999999E-2</v>
      </c>
      <c r="P48" s="49" t="s">
        <v>97</v>
      </c>
      <c r="Q48">
        <v>0</v>
      </c>
      <c r="R48">
        <v>0</v>
      </c>
    </row>
    <row r="49" spans="2:18" x14ac:dyDescent="0.25">
      <c r="B49" s="55">
        <v>0.13</v>
      </c>
      <c r="C49" s="55">
        <v>0.14399999999999999</v>
      </c>
      <c r="D49" s="55"/>
      <c r="E49" s="55">
        <v>6.5000000000000002E-2</v>
      </c>
      <c r="F49" s="55">
        <v>7.1999999999999995E-2</v>
      </c>
      <c r="P49" s="49" t="s">
        <v>98</v>
      </c>
      <c r="Q49">
        <v>0</v>
      </c>
      <c r="R49">
        <v>0</v>
      </c>
    </row>
    <row r="50" spans="2:18" x14ac:dyDescent="0.25">
      <c r="B50" s="55">
        <v>0.12</v>
      </c>
      <c r="C50" s="55">
        <v>0.114</v>
      </c>
      <c r="D50" s="55"/>
      <c r="E50" s="55">
        <v>0.06</v>
      </c>
      <c r="F50" s="55">
        <v>5.7000000000000002E-2</v>
      </c>
      <c r="P50" s="49" t="s">
        <v>99</v>
      </c>
      <c r="Q50">
        <v>0</v>
      </c>
      <c r="R50">
        <v>0</v>
      </c>
    </row>
    <row r="51" spans="2:18" x14ac:dyDescent="0.25">
      <c r="B51" s="55">
        <v>0.112</v>
      </c>
      <c r="C51" s="55">
        <v>0.1</v>
      </c>
      <c r="D51" s="55"/>
      <c r="E51" s="55">
        <v>5.6000000000000001E-2</v>
      </c>
      <c r="F51" s="55">
        <v>0.05</v>
      </c>
      <c r="P51" s="49" t="s">
        <v>100</v>
      </c>
      <c r="Q51">
        <v>-0.82637159777779401</v>
      </c>
      <c r="R51">
        <f>10^Q51</f>
        <v>0.14915176679729952</v>
      </c>
    </row>
    <row r="52" spans="2:18" x14ac:dyDescent="0.25">
      <c r="B52" s="55">
        <v>0.112</v>
      </c>
      <c r="C52" s="55">
        <v>0.108</v>
      </c>
      <c r="D52" s="55"/>
      <c r="E52" s="55">
        <v>5.6000000000000001E-2</v>
      </c>
      <c r="F52" s="55">
        <v>5.3999999999999999E-2</v>
      </c>
      <c r="P52" s="49" t="s">
        <v>101</v>
      </c>
      <c r="Q52">
        <v>0</v>
      </c>
      <c r="R52">
        <v>0</v>
      </c>
    </row>
    <row r="53" spans="2:18" x14ac:dyDescent="0.25">
      <c r="B53" s="55">
        <v>0.114</v>
      </c>
      <c r="C53" s="55">
        <v>0.106</v>
      </c>
      <c r="D53" s="55"/>
      <c r="E53" s="55">
        <v>5.7000000000000002E-2</v>
      </c>
      <c r="F53" s="55">
        <v>5.2999999999999999E-2</v>
      </c>
      <c r="P53" s="49" t="s">
        <v>102</v>
      </c>
      <c r="Q53">
        <v>0</v>
      </c>
      <c r="R53">
        <v>0</v>
      </c>
    </row>
    <row r="54" spans="2:18" x14ac:dyDescent="0.25">
      <c r="B54" s="55">
        <v>0.14799999999999999</v>
      </c>
      <c r="C54" s="55">
        <v>0.16800000000000001</v>
      </c>
      <c r="D54" s="55"/>
      <c r="E54" s="55">
        <v>7.3999999999999996E-2</v>
      </c>
      <c r="F54" s="55">
        <v>8.4000000000000005E-2</v>
      </c>
      <c r="P54" s="49" t="s">
        <v>103</v>
      </c>
      <c r="Q54">
        <v>0</v>
      </c>
      <c r="R54">
        <v>0</v>
      </c>
    </row>
    <row r="55" spans="2:18" x14ac:dyDescent="0.25">
      <c r="B55" s="55">
        <v>0.192</v>
      </c>
      <c r="C55" s="55">
        <v>0.126</v>
      </c>
      <c r="D55" s="55"/>
      <c r="E55" s="55">
        <v>9.6000000000000002E-2</v>
      </c>
      <c r="F55" s="55">
        <v>6.3E-2</v>
      </c>
      <c r="P55" s="49" t="s">
        <v>104</v>
      </c>
      <c r="Q55">
        <v>0</v>
      </c>
      <c r="R55">
        <v>0</v>
      </c>
    </row>
    <row r="56" spans="2:18" x14ac:dyDescent="0.25">
      <c r="B56" s="55">
        <v>0.112</v>
      </c>
      <c r="C56" s="55">
        <v>0.108</v>
      </c>
      <c r="D56" s="55"/>
      <c r="E56" s="55">
        <v>5.6000000000000001E-2</v>
      </c>
      <c r="F56" s="55">
        <v>5.3999999999999999E-2</v>
      </c>
      <c r="P56" s="49" t="s">
        <v>86</v>
      </c>
      <c r="Q56">
        <v>0</v>
      </c>
      <c r="R56">
        <v>0</v>
      </c>
    </row>
    <row r="57" spans="2:18" x14ac:dyDescent="0.25">
      <c r="B57" s="55">
        <v>0.124</v>
      </c>
      <c r="C57" s="55">
        <v>0.122</v>
      </c>
      <c r="D57" s="55"/>
      <c r="E57" s="55">
        <v>6.2E-2</v>
      </c>
      <c r="F57" s="55">
        <v>6.0999999999999999E-2</v>
      </c>
      <c r="P57" s="49" t="s">
        <v>105</v>
      </c>
      <c r="Q57">
        <v>0</v>
      </c>
      <c r="R57">
        <v>0</v>
      </c>
    </row>
    <row r="58" spans="2:18" x14ac:dyDescent="0.25">
      <c r="B58" s="55">
        <v>0.122</v>
      </c>
      <c r="C58" s="55">
        <v>0.11600000000000001</v>
      </c>
      <c r="D58" s="55"/>
      <c r="E58" s="55">
        <v>6.0999999999999999E-2</v>
      </c>
      <c r="F58" s="55">
        <v>5.8000000000000003E-2</v>
      </c>
      <c r="P58" s="49" t="s">
        <v>106</v>
      </c>
      <c r="Q58">
        <v>-0.92993054691402899</v>
      </c>
      <c r="R58">
        <f t="shared" ref="R58:R59" si="9">10^Q58</f>
        <v>0.11750854615086027</v>
      </c>
    </row>
    <row r="59" spans="2:18" x14ac:dyDescent="0.25">
      <c r="B59" s="55">
        <v>0.106</v>
      </c>
      <c r="C59" s="55">
        <v>0.104</v>
      </c>
      <c r="D59" s="55"/>
      <c r="E59" s="55">
        <v>5.2999999999999999E-2</v>
      </c>
      <c r="F59" s="55">
        <v>5.1999999999999998E-2</v>
      </c>
      <c r="P59" s="49" t="s">
        <v>107</v>
      </c>
      <c r="Q59">
        <v>-2.1587485629234</v>
      </c>
      <c r="R59">
        <f t="shared" si="9"/>
        <v>6.9382738477428716E-3</v>
      </c>
    </row>
    <row r="60" spans="2:18" x14ac:dyDescent="0.25">
      <c r="B60" s="55">
        <v>0.114</v>
      </c>
      <c r="C60" s="55">
        <v>0.11</v>
      </c>
      <c r="D60" s="55"/>
      <c r="E60" s="55">
        <v>5.7000000000000002E-2</v>
      </c>
      <c r="F60" s="55">
        <v>5.5E-2</v>
      </c>
      <c r="P60" s="50" t="s">
        <v>116</v>
      </c>
    </row>
    <row r="61" spans="2:18" x14ac:dyDescent="0.25">
      <c r="B61" s="55">
        <v>0.104</v>
      </c>
      <c r="C61" s="55">
        <v>0.126</v>
      </c>
      <c r="D61" s="55"/>
      <c r="E61" s="55">
        <v>5.1999999999999998E-2</v>
      </c>
      <c r="F61" s="55">
        <v>6.3E-2</v>
      </c>
    </row>
    <row r="62" spans="2:18" x14ac:dyDescent="0.25">
      <c r="B62" s="55">
        <v>0.106</v>
      </c>
      <c r="C62" s="55">
        <v>0.128</v>
      </c>
      <c r="D62" s="55"/>
      <c r="E62" s="55">
        <v>5.2999999999999999E-2</v>
      </c>
      <c r="F62" s="55">
        <v>6.4000000000000001E-2</v>
      </c>
    </row>
    <row r="63" spans="2:18" x14ac:dyDescent="0.25">
      <c r="B63" s="55">
        <v>0.13400000000000001</v>
      </c>
      <c r="C63" s="55">
        <v>0.128</v>
      </c>
      <c r="D63" s="55"/>
      <c r="E63" s="55">
        <v>6.7000000000000004E-2</v>
      </c>
      <c r="F63" s="55">
        <v>6.4000000000000001E-2</v>
      </c>
    </row>
    <row r="64" spans="2:18" x14ac:dyDescent="0.25">
      <c r="B64" s="55">
        <v>0.104</v>
      </c>
      <c r="C64" s="55">
        <v>0.11</v>
      </c>
      <c r="D64" s="55"/>
      <c r="E64" s="55">
        <v>5.1999999999999998E-2</v>
      </c>
      <c r="F64" s="55">
        <v>5.5E-2</v>
      </c>
    </row>
    <row r="65" spans="2:6" x14ac:dyDescent="0.25">
      <c r="B65" s="55">
        <v>0.106</v>
      </c>
      <c r="C65" s="55">
        <v>0.114</v>
      </c>
      <c r="D65" s="55"/>
      <c r="E65" s="55">
        <v>5.2999999999999999E-2</v>
      </c>
      <c r="F65" s="55">
        <v>5.7000000000000002E-2</v>
      </c>
    </row>
    <row r="66" spans="2:6" x14ac:dyDescent="0.25">
      <c r="B66" s="55">
        <v>0.104</v>
      </c>
      <c r="C66" s="55">
        <v>0.106</v>
      </c>
      <c r="D66" s="55"/>
      <c r="E66" s="55">
        <v>5.1999999999999998E-2</v>
      </c>
      <c r="F66" s="55">
        <v>5.2999999999999999E-2</v>
      </c>
    </row>
    <row r="67" spans="2:6" x14ac:dyDescent="0.25">
      <c r="B67" s="55">
        <v>0.10199999999999999</v>
      </c>
      <c r="C67" s="55">
        <v>0.106</v>
      </c>
      <c r="D67" s="55"/>
      <c r="E67" s="55">
        <v>5.0999999999999997E-2</v>
      </c>
      <c r="F67" s="55">
        <v>5.2999999999999999E-2</v>
      </c>
    </row>
    <row r="68" spans="2:6" x14ac:dyDescent="0.25">
      <c r="B68" s="55">
        <v>0.106</v>
      </c>
      <c r="C68" s="55">
        <v>0.106</v>
      </c>
      <c r="D68" s="55"/>
      <c r="E68" s="55">
        <v>5.2999999999999999E-2</v>
      </c>
      <c r="F68" s="55">
        <v>5.2999999999999999E-2</v>
      </c>
    </row>
    <row r="69" spans="2:6" x14ac:dyDescent="0.25">
      <c r="B69" s="55">
        <v>0.11799999999999999</v>
      </c>
      <c r="C69" s="55">
        <v>0.11600000000000001</v>
      </c>
      <c r="D69" s="55"/>
      <c r="E69" s="55">
        <v>5.8999999999999997E-2</v>
      </c>
      <c r="F69" s="55">
        <v>5.8000000000000003E-2</v>
      </c>
    </row>
    <row r="70" spans="2:6" x14ac:dyDescent="0.25">
      <c r="B70" s="55">
        <v>0.13</v>
      </c>
      <c r="C70" s="55">
        <v>0.128</v>
      </c>
      <c r="D70" s="55"/>
      <c r="E70" s="55">
        <v>6.5000000000000002E-2</v>
      </c>
      <c r="F70" s="55">
        <v>6.4000000000000001E-2</v>
      </c>
    </row>
    <row r="71" spans="2:6" x14ac:dyDescent="0.25">
      <c r="B71" s="55">
        <v>0.13200000000000001</v>
      </c>
      <c r="C71" s="55">
        <v>0.112</v>
      </c>
      <c r="D71" s="55"/>
      <c r="E71" s="55">
        <v>6.6000000000000003E-2</v>
      </c>
      <c r="F71" s="55">
        <v>5.6000000000000001E-2</v>
      </c>
    </row>
  </sheetData>
  <sortState xmlns:xlrd2="http://schemas.microsoft.com/office/spreadsheetml/2017/richdata2" ref="Q20:Q59">
    <sortCondition ref="Q20:Q59"/>
  </sortState>
  <mergeCells count="1">
    <mergeCell ref="B11:M11"/>
  </mergeCells>
  <phoneticPr fontId="13" type="noConversion"/>
  <conditionalFormatting sqref="F19">
    <cfRule type="colorScale" priority="22">
      <colorScale>
        <cfvo type="min"/>
        <cfvo type="max"/>
        <color rgb="FFFCFCFF"/>
        <color rgb="FF63BE7B"/>
      </colorScale>
    </cfRule>
  </conditionalFormatting>
  <conditionalFormatting sqref="F13:F18">
    <cfRule type="colorScale" priority="21">
      <colorScale>
        <cfvo type="min"/>
        <cfvo type="max"/>
        <color rgb="FFFCFCFF"/>
        <color rgb="FF63BE7B"/>
      </colorScale>
    </cfRule>
  </conditionalFormatting>
  <conditionalFormatting sqref="H19">
    <cfRule type="colorScale" priority="20">
      <colorScale>
        <cfvo type="min"/>
        <cfvo type="max"/>
        <color rgb="FFFCFCFF"/>
        <color rgb="FF63BE7B"/>
      </colorScale>
    </cfRule>
  </conditionalFormatting>
  <conditionalFormatting sqref="J19">
    <cfRule type="colorScale" priority="19">
      <colorScale>
        <cfvo type="min"/>
        <cfvo type="max"/>
        <color rgb="FFFCFCFF"/>
        <color rgb="FF63BE7B"/>
      </colorScale>
    </cfRule>
  </conditionalFormatting>
  <conditionalFormatting sqref="L19">
    <cfRule type="colorScale" priority="18">
      <colorScale>
        <cfvo type="min"/>
        <cfvo type="max"/>
        <color rgb="FFFCFCFF"/>
        <color rgb="FF63BE7B"/>
      </colorScale>
    </cfRule>
  </conditionalFormatting>
  <conditionalFormatting sqref="L13:L18">
    <cfRule type="colorScale" priority="17">
      <colorScale>
        <cfvo type="min"/>
        <cfvo type="max"/>
        <color rgb="FFFCFCFF"/>
        <color rgb="FF63BE7B"/>
      </colorScale>
    </cfRule>
  </conditionalFormatting>
  <conditionalFormatting sqref="J13:J18">
    <cfRule type="colorScale" priority="16">
      <colorScale>
        <cfvo type="min"/>
        <cfvo type="max"/>
        <color rgb="FFFCFCFF"/>
        <color rgb="FF63BE7B"/>
      </colorScale>
    </cfRule>
  </conditionalFormatting>
  <conditionalFormatting sqref="H13:H18">
    <cfRule type="colorScale" priority="15">
      <colorScale>
        <cfvo type="min"/>
        <cfvo type="max"/>
        <color rgb="FFFCFCFF"/>
        <color rgb="FF63BE7B"/>
      </colorScale>
    </cfRule>
  </conditionalFormatting>
  <conditionalFormatting sqref="D19">
    <cfRule type="colorScale" priority="14">
      <colorScale>
        <cfvo type="min"/>
        <cfvo type="max"/>
        <color rgb="FFFCFCFF"/>
        <color rgb="FF63BE7B"/>
      </colorScale>
    </cfRule>
  </conditionalFormatting>
  <conditionalFormatting sqref="D13:D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3:B17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3:C17">
    <cfRule type="colorScale" priority="11">
      <colorScale>
        <cfvo type="min"/>
        <cfvo type="max"/>
        <color rgb="FFFCFCFF"/>
        <color rgb="FF63BE7B"/>
      </colorScale>
    </cfRule>
  </conditionalFormatting>
  <conditionalFormatting sqref="E19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3:E17">
    <cfRule type="colorScale" priority="9">
      <colorScale>
        <cfvo type="min"/>
        <cfvo type="max"/>
        <color rgb="FFFCFCFF"/>
        <color rgb="FF63BE7B"/>
      </colorScale>
    </cfRule>
  </conditionalFormatting>
  <conditionalFormatting sqref="G19">
    <cfRule type="colorScale" priority="8">
      <colorScale>
        <cfvo type="min"/>
        <cfvo type="max"/>
        <color rgb="FFFCFCFF"/>
        <color rgb="FF63BE7B"/>
      </colorScale>
    </cfRule>
  </conditionalFormatting>
  <conditionalFormatting sqref="G13:G18">
    <cfRule type="colorScale" priority="7">
      <colorScale>
        <cfvo type="min"/>
        <cfvo type="max"/>
        <color rgb="FFFCFCFF"/>
        <color rgb="FF63BE7B"/>
      </colorScale>
    </cfRule>
  </conditionalFormatting>
  <conditionalFormatting sqref="I19">
    <cfRule type="colorScale" priority="6">
      <colorScale>
        <cfvo type="min"/>
        <cfvo type="max"/>
        <color rgb="FFFCFCFF"/>
        <color rgb="FF63BE7B"/>
      </colorScale>
    </cfRule>
  </conditionalFormatting>
  <conditionalFormatting sqref="I13:I18">
    <cfRule type="colorScale" priority="5">
      <colorScale>
        <cfvo type="min"/>
        <cfvo type="max"/>
        <color rgb="FFFCFCFF"/>
        <color rgb="FF63BE7B"/>
      </colorScale>
    </cfRule>
  </conditionalFormatting>
  <conditionalFormatting sqref="K19">
    <cfRule type="colorScale" priority="4">
      <colorScale>
        <cfvo type="min"/>
        <cfvo type="max"/>
        <color rgb="FFFCFCFF"/>
        <color rgb="FF63BE7B"/>
      </colorScale>
    </cfRule>
  </conditionalFormatting>
  <conditionalFormatting sqref="K13:K18">
    <cfRule type="colorScale" priority="3">
      <colorScale>
        <cfvo type="min"/>
        <cfvo type="max"/>
        <color rgb="FFFCFCFF"/>
        <color rgb="FF63BE7B"/>
      </colorScale>
    </cfRule>
  </conditionalFormatting>
  <conditionalFormatting sqref="M19">
    <cfRule type="colorScale" priority="2">
      <colorScale>
        <cfvo type="min"/>
        <cfvo type="max"/>
        <color rgb="FFFCFCFF"/>
        <color rgb="FF63BE7B"/>
      </colorScale>
    </cfRule>
  </conditionalFormatting>
  <conditionalFormatting sqref="M13:M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7208-E1E2-4A48-9810-3C7FBD982113}">
  <dimension ref="A1:T117"/>
  <sheetViews>
    <sheetView workbookViewId="0">
      <selection activeCell="J32" sqref="J32"/>
    </sheetView>
  </sheetViews>
  <sheetFormatPr defaultRowHeight="15" x14ac:dyDescent="0.25"/>
  <sheetData>
    <row r="1" spans="1:14" x14ac:dyDescent="0.25">
      <c r="A1" s="37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</row>
    <row r="2" spans="1:14" x14ac:dyDescent="0.25">
      <c r="A2" s="38" t="s">
        <v>39</v>
      </c>
      <c r="B2" s="39">
        <v>3.4950000000000001</v>
      </c>
      <c r="C2" s="44">
        <v>3.1850000000000001</v>
      </c>
      <c r="D2" s="40">
        <v>6.5000000000000002E-2</v>
      </c>
      <c r="E2" s="40">
        <v>7.2999999999999995E-2</v>
      </c>
      <c r="F2" s="40">
        <v>6.7000000000000004E-2</v>
      </c>
      <c r="G2" s="40">
        <v>6.7000000000000004E-2</v>
      </c>
      <c r="H2" s="40">
        <v>6.5000000000000002E-2</v>
      </c>
      <c r="I2" s="40">
        <v>6.4000000000000001E-2</v>
      </c>
      <c r="J2" s="40">
        <v>6.3E-2</v>
      </c>
      <c r="K2" s="40">
        <v>6.6000000000000003E-2</v>
      </c>
      <c r="L2" s="40">
        <v>6.6000000000000003E-2</v>
      </c>
      <c r="M2" s="40">
        <v>6.8000000000000005E-2</v>
      </c>
      <c r="N2" s="41">
        <v>450</v>
      </c>
    </row>
    <row r="3" spans="1:14" x14ac:dyDescent="0.25">
      <c r="A3" s="38" t="s">
        <v>40</v>
      </c>
      <c r="B3" s="42">
        <v>1.45</v>
      </c>
      <c r="C3" s="42">
        <v>1.4059999999999999</v>
      </c>
      <c r="D3" s="40">
        <v>6.2E-2</v>
      </c>
      <c r="E3" s="40">
        <v>6.7000000000000004E-2</v>
      </c>
      <c r="F3" s="40">
        <v>6.2E-2</v>
      </c>
      <c r="G3" s="40">
        <v>6.0999999999999999E-2</v>
      </c>
      <c r="H3" s="40">
        <v>6.7000000000000004E-2</v>
      </c>
      <c r="I3" s="40">
        <v>0.06</v>
      </c>
      <c r="J3" s="40">
        <v>6.3E-2</v>
      </c>
      <c r="K3" s="40">
        <v>6.2E-2</v>
      </c>
      <c r="L3" s="40">
        <v>6.6000000000000003E-2</v>
      </c>
      <c r="M3" s="40">
        <v>6.7000000000000004E-2</v>
      </c>
      <c r="N3" s="41">
        <v>450</v>
      </c>
    </row>
    <row r="4" spans="1:14" x14ac:dyDescent="0.25">
      <c r="A4" s="38" t="s">
        <v>41</v>
      </c>
      <c r="B4" s="45">
        <v>0.57599999999999996</v>
      </c>
      <c r="C4" s="45">
        <v>0.59</v>
      </c>
      <c r="D4" s="40">
        <v>5.8999999999999997E-2</v>
      </c>
      <c r="E4" s="40">
        <v>0.06</v>
      </c>
      <c r="F4" s="40">
        <v>0.06</v>
      </c>
      <c r="G4" s="40">
        <v>5.8999999999999997E-2</v>
      </c>
      <c r="H4" s="40">
        <v>5.8999999999999997E-2</v>
      </c>
      <c r="I4" s="40">
        <v>0.06</v>
      </c>
      <c r="J4" s="40">
        <v>5.8999999999999997E-2</v>
      </c>
      <c r="K4" s="40">
        <v>0.06</v>
      </c>
      <c r="L4" s="40">
        <v>6.3E-2</v>
      </c>
      <c r="M4" s="40">
        <v>6.0999999999999999E-2</v>
      </c>
      <c r="N4" s="41">
        <v>450</v>
      </c>
    </row>
    <row r="5" spans="1:14" x14ac:dyDescent="0.25">
      <c r="A5" s="38" t="s">
        <v>42</v>
      </c>
      <c r="B5" s="40">
        <v>0.245</v>
      </c>
      <c r="C5" s="40">
        <v>0.23400000000000001</v>
      </c>
      <c r="D5" s="40">
        <v>5.8000000000000003E-2</v>
      </c>
      <c r="E5" s="40">
        <v>0.06</v>
      </c>
      <c r="F5" s="40">
        <v>6.8000000000000005E-2</v>
      </c>
      <c r="G5" s="40">
        <v>7.2999999999999995E-2</v>
      </c>
      <c r="H5" s="40">
        <v>0.06</v>
      </c>
      <c r="I5" s="40">
        <v>5.8999999999999997E-2</v>
      </c>
      <c r="J5" s="40">
        <v>5.8000000000000003E-2</v>
      </c>
      <c r="K5" s="40">
        <v>5.8000000000000003E-2</v>
      </c>
      <c r="L5" s="40">
        <v>6.0999999999999999E-2</v>
      </c>
      <c r="M5" s="40">
        <v>6.5000000000000002E-2</v>
      </c>
      <c r="N5" s="41">
        <v>450</v>
      </c>
    </row>
    <row r="6" spans="1:14" x14ac:dyDescent="0.25">
      <c r="A6" s="38" t="s">
        <v>43</v>
      </c>
      <c r="B6" s="40">
        <v>0.125</v>
      </c>
      <c r="C6" s="40">
        <v>0.123</v>
      </c>
      <c r="D6" s="40">
        <v>6.0999999999999999E-2</v>
      </c>
      <c r="E6" s="40">
        <v>6.6000000000000003E-2</v>
      </c>
      <c r="F6" s="40">
        <v>6.5000000000000002E-2</v>
      </c>
      <c r="G6" s="40">
        <v>6.4000000000000001E-2</v>
      </c>
      <c r="H6" s="40">
        <v>5.8999999999999997E-2</v>
      </c>
      <c r="I6" s="40">
        <v>5.8999999999999997E-2</v>
      </c>
      <c r="J6" s="40">
        <v>6.0999999999999999E-2</v>
      </c>
      <c r="K6" s="40">
        <v>6.2E-2</v>
      </c>
      <c r="L6" s="40">
        <v>6.3E-2</v>
      </c>
      <c r="M6" s="40">
        <v>6.5000000000000002E-2</v>
      </c>
      <c r="N6" s="41">
        <v>450</v>
      </c>
    </row>
    <row r="7" spans="1:14" x14ac:dyDescent="0.25">
      <c r="A7" s="38" t="s">
        <v>44</v>
      </c>
      <c r="B7" s="40">
        <v>0.09</v>
      </c>
      <c r="C7" s="40">
        <v>8.3000000000000004E-2</v>
      </c>
      <c r="D7" s="40">
        <v>6.3E-2</v>
      </c>
      <c r="E7" s="40">
        <v>6.3E-2</v>
      </c>
      <c r="F7" s="40">
        <v>6.4000000000000001E-2</v>
      </c>
      <c r="G7" s="40">
        <v>6.2E-2</v>
      </c>
      <c r="H7" s="40">
        <v>6.0999999999999999E-2</v>
      </c>
      <c r="I7" s="40">
        <v>6.0999999999999999E-2</v>
      </c>
      <c r="J7" s="40">
        <v>5.8999999999999997E-2</v>
      </c>
      <c r="K7" s="40">
        <v>6.2E-2</v>
      </c>
      <c r="L7" s="40">
        <v>6.7000000000000004E-2</v>
      </c>
      <c r="M7" s="40">
        <v>0.06</v>
      </c>
      <c r="N7" s="41">
        <v>450</v>
      </c>
    </row>
    <row r="8" spans="1:14" x14ac:dyDescent="0.25">
      <c r="A8" s="38" t="s">
        <v>45</v>
      </c>
      <c r="B8" s="40">
        <v>7.5999999999999998E-2</v>
      </c>
      <c r="C8" s="40">
        <v>7.0999999999999994E-2</v>
      </c>
      <c r="D8" s="40">
        <v>6.2E-2</v>
      </c>
      <c r="E8" s="40">
        <v>6.2E-2</v>
      </c>
      <c r="F8" s="40">
        <v>7.3999999999999996E-2</v>
      </c>
      <c r="G8" s="40">
        <v>6.6000000000000003E-2</v>
      </c>
      <c r="H8" s="40">
        <v>6.2E-2</v>
      </c>
      <c r="I8" s="40">
        <v>6.3E-2</v>
      </c>
      <c r="J8" s="40">
        <v>6.0999999999999999E-2</v>
      </c>
      <c r="K8" s="40">
        <v>6.3E-2</v>
      </c>
      <c r="L8" s="40">
        <v>6.3E-2</v>
      </c>
      <c r="M8" s="40">
        <v>6.4000000000000001E-2</v>
      </c>
      <c r="N8" s="41">
        <v>450</v>
      </c>
    </row>
    <row r="9" spans="1:14" x14ac:dyDescent="0.25">
      <c r="A9" s="38" t="s">
        <v>46</v>
      </c>
      <c r="B9" s="40">
        <v>7.5999999999999998E-2</v>
      </c>
      <c r="C9" s="40">
        <v>6.8000000000000005E-2</v>
      </c>
      <c r="D9" s="40">
        <v>7.2999999999999995E-2</v>
      </c>
      <c r="E9" s="40">
        <v>7.5999999999999998E-2</v>
      </c>
      <c r="F9" s="40">
        <v>7.0000000000000007E-2</v>
      </c>
      <c r="G9" s="40">
        <v>7.0999999999999994E-2</v>
      </c>
      <c r="H9" s="40">
        <v>7.0000000000000007E-2</v>
      </c>
      <c r="I9" s="40">
        <v>6.8000000000000005E-2</v>
      </c>
      <c r="J9" s="40">
        <v>6.8000000000000005E-2</v>
      </c>
      <c r="K9" s="40">
        <v>6.7000000000000004E-2</v>
      </c>
      <c r="L9" s="40">
        <v>6.8000000000000005E-2</v>
      </c>
      <c r="M9" s="40">
        <v>7.1999999999999995E-2</v>
      </c>
      <c r="N9" s="41">
        <v>450</v>
      </c>
    </row>
    <row r="11" spans="1:14" x14ac:dyDescent="0.25">
      <c r="A11" s="3"/>
      <c r="B11" s="56" t="s">
        <v>51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</row>
    <row r="12" spans="1:14" ht="25.5" x14ac:dyDescent="0.25">
      <c r="A12" s="26" t="s">
        <v>109</v>
      </c>
      <c r="B12" s="27" t="s">
        <v>52</v>
      </c>
      <c r="C12" s="27" t="s">
        <v>52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</row>
    <row r="13" spans="1:14" x14ac:dyDescent="0.25">
      <c r="A13" s="28" t="s">
        <v>39</v>
      </c>
      <c r="B13" s="29" t="s">
        <v>28</v>
      </c>
      <c r="C13" s="29" t="s">
        <v>28</v>
      </c>
      <c r="D13" s="29" t="s">
        <v>66</v>
      </c>
      <c r="E13" s="29" t="s">
        <v>66</v>
      </c>
      <c r="F13" s="29" t="s">
        <v>76</v>
      </c>
      <c r="G13" s="29" t="s">
        <v>76</v>
      </c>
      <c r="H13" s="29" t="s">
        <v>84</v>
      </c>
      <c r="I13" s="29" t="s">
        <v>84</v>
      </c>
      <c r="J13" s="29" t="s">
        <v>94</v>
      </c>
      <c r="K13" s="29" t="s">
        <v>94</v>
      </c>
      <c r="L13" s="29" t="s">
        <v>101</v>
      </c>
      <c r="M13" s="29" t="s">
        <v>101</v>
      </c>
    </row>
    <row r="14" spans="1:14" x14ac:dyDescent="0.25">
      <c r="A14" s="28" t="s">
        <v>40</v>
      </c>
      <c r="B14" s="29" t="s">
        <v>55</v>
      </c>
      <c r="C14" s="29" t="s">
        <v>55</v>
      </c>
      <c r="D14" s="29" t="s">
        <v>67</v>
      </c>
      <c r="E14" s="29" t="s">
        <v>67</v>
      </c>
      <c r="F14" s="29" t="s">
        <v>77</v>
      </c>
      <c r="G14" s="29" t="s">
        <v>77</v>
      </c>
      <c r="H14" s="29" t="s">
        <v>87</v>
      </c>
      <c r="I14" s="29" t="s">
        <v>87</v>
      </c>
      <c r="J14" s="29" t="s">
        <v>95</v>
      </c>
      <c r="K14" s="29" t="s">
        <v>95</v>
      </c>
      <c r="L14" s="29" t="s">
        <v>102</v>
      </c>
      <c r="M14" s="29" t="s">
        <v>102</v>
      </c>
    </row>
    <row r="15" spans="1:14" x14ac:dyDescent="0.25">
      <c r="A15" s="28" t="s">
        <v>41</v>
      </c>
      <c r="B15" s="29" t="s">
        <v>57</v>
      </c>
      <c r="C15" s="29" t="s">
        <v>57</v>
      </c>
      <c r="D15" s="29" t="s">
        <v>68</v>
      </c>
      <c r="E15" s="29" t="s">
        <v>68</v>
      </c>
      <c r="F15" s="29" t="s">
        <v>78</v>
      </c>
      <c r="G15" s="29" t="s">
        <v>78</v>
      </c>
      <c r="H15" s="29" t="s">
        <v>88</v>
      </c>
      <c r="I15" s="29" t="s">
        <v>88</v>
      </c>
      <c r="J15" s="29" t="s">
        <v>85</v>
      </c>
      <c r="K15" s="29" t="s">
        <v>85</v>
      </c>
      <c r="L15" s="29" t="s">
        <v>103</v>
      </c>
      <c r="M15" s="29" t="s">
        <v>103</v>
      </c>
    </row>
    <row r="16" spans="1:14" x14ac:dyDescent="0.25">
      <c r="A16" s="28" t="s">
        <v>42</v>
      </c>
      <c r="B16" s="29" t="s">
        <v>59</v>
      </c>
      <c r="C16" s="29" t="s">
        <v>59</v>
      </c>
      <c r="D16" s="29" t="s">
        <v>71</v>
      </c>
      <c r="E16" s="29" t="s">
        <v>71</v>
      </c>
      <c r="F16" s="29" t="s">
        <v>79</v>
      </c>
      <c r="G16" s="29" t="s">
        <v>79</v>
      </c>
      <c r="H16" s="29" t="s">
        <v>89</v>
      </c>
      <c r="I16" s="29" t="s">
        <v>89</v>
      </c>
      <c r="J16" s="29" t="s">
        <v>96</v>
      </c>
      <c r="K16" s="29" t="s">
        <v>96</v>
      </c>
      <c r="L16" s="29" t="s">
        <v>104</v>
      </c>
      <c r="M16" s="29" t="s">
        <v>104</v>
      </c>
    </row>
    <row r="17" spans="1:20" x14ac:dyDescent="0.25">
      <c r="A17" s="28" t="s">
        <v>43</v>
      </c>
      <c r="B17" s="29" t="s">
        <v>61</v>
      </c>
      <c r="C17" s="29" t="s">
        <v>61</v>
      </c>
      <c r="D17" s="34" t="s">
        <v>72</v>
      </c>
      <c r="E17" s="29" t="s">
        <v>72</v>
      </c>
      <c r="F17" s="29" t="s">
        <v>80</v>
      </c>
      <c r="G17" s="29" t="s">
        <v>80</v>
      </c>
      <c r="H17" s="29" t="s">
        <v>90</v>
      </c>
      <c r="I17" s="29" t="s">
        <v>90</v>
      </c>
      <c r="J17" s="29" t="s">
        <v>97</v>
      </c>
      <c r="K17" s="29" t="s">
        <v>97</v>
      </c>
      <c r="L17" s="29" t="s">
        <v>86</v>
      </c>
      <c r="M17" s="29" t="s">
        <v>86</v>
      </c>
    </row>
    <row r="18" spans="1:20" x14ac:dyDescent="0.25">
      <c r="A18" s="33" t="s">
        <v>44</v>
      </c>
      <c r="B18" s="30" t="s">
        <v>63</v>
      </c>
      <c r="C18" s="30" t="s">
        <v>63</v>
      </c>
      <c r="D18" s="35" t="s">
        <v>73</v>
      </c>
      <c r="E18" s="30" t="s">
        <v>73</v>
      </c>
      <c r="F18" s="29" t="s">
        <v>81</v>
      </c>
      <c r="G18" s="29" t="s">
        <v>81</v>
      </c>
      <c r="H18" s="29" t="s">
        <v>91</v>
      </c>
      <c r="I18" s="29" t="s">
        <v>91</v>
      </c>
      <c r="J18" s="29" t="s">
        <v>98</v>
      </c>
      <c r="K18" s="29" t="s">
        <v>98</v>
      </c>
      <c r="L18" s="29" t="s">
        <v>105</v>
      </c>
      <c r="M18" s="29" t="s">
        <v>105</v>
      </c>
      <c r="Q18" t="s">
        <v>117</v>
      </c>
    </row>
    <row r="19" spans="1:20" x14ac:dyDescent="0.25">
      <c r="A19" s="28" t="s">
        <v>45</v>
      </c>
      <c r="B19" s="29" t="s">
        <v>110</v>
      </c>
      <c r="C19" s="29" t="s">
        <v>110</v>
      </c>
      <c r="D19" s="36" t="s">
        <v>74</v>
      </c>
      <c r="E19" s="29" t="s">
        <v>74</v>
      </c>
      <c r="F19" s="29" t="s">
        <v>82</v>
      </c>
      <c r="G19" s="29" t="s">
        <v>82</v>
      </c>
      <c r="H19" s="29" t="s">
        <v>92</v>
      </c>
      <c r="I19" s="29" t="s">
        <v>92</v>
      </c>
      <c r="J19" s="29" t="s">
        <v>99</v>
      </c>
      <c r="K19" s="29" t="s">
        <v>99</v>
      </c>
      <c r="L19" s="29" t="s">
        <v>106</v>
      </c>
      <c r="M19" s="29" t="s">
        <v>106</v>
      </c>
      <c r="P19" t="s">
        <v>113</v>
      </c>
      <c r="Q19" t="s">
        <v>112</v>
      </c>
      <c r="R19" t="s">
        <v>114</v>
      </c>
      <c r="T19" t="s">
        <v>115</v>
      </c>
    </row>
    <row r="20" spans="1:20" x14ac:dyDescent="0.25">
      <c r="A20" s="28" t="s">
        <v>46</v>
      </c>
      <c r="B20" s="31" t="s">
        <v>47</v>
      </c>
      <c r="C20" s="31" t="s">
        <v>47</v>
      </c>
      <c r="D20" s="31" t="s">
        <v>75</v>
      </c>
      <c r="E20" s="31" t="s">
        <v>75</v>
      </c>
      <c r="F20" s="31" t="s">
        <v>83</v>
      </c>
      <c r="G20" s="31" t="s">
        <v>83</v>
      </c>
      <c r="H20" s="31" t="s">
        <v>93</v>
      </c>
      <c r="I20" s="31" t="s">
        <v>93</v>
      </c>
      <c r="J20" s="31" t="s">
        <v>100</v>
      </c>
      <c r="K20" s="31" t="s">
        <v>100</v>
      </c>
      <c r="L20" s="31" t="s">
        <v>107</v>
      </c>
      <c r="M20" s="31" t="s">
        <v>107</v>
      </c>
      <c r="P20" s="53" t="s">
        <v>66</v>
      </c>
      <c r="Q20" s="48">
        <v>-0.923016312454354</v>
      </c>
      <c r="R20" s="54">
        <f>10^Q20</f>
        <v>0.11939432581411308</v>
      </c>
      <c r="T20">
        <v>100</v>
      </c>
    </row>
    <row r="21" spans="1:20" x14ac:dyDescent="0.25">
      <c r="P21" s="53" t="s">
        <v>67</v>
      </c>
      <c r="Q21" s="48">
        <v>-1.38275310226185</v>
      </c>
      <c r="R21" s="54">
        <f>10^Q21</f>
        <v>4.1423510181226759E-2</v>
      </c>
      <c r="T21">
        <f t="shared" ref="T21:T26" si="0">T20/3</f>
        <v>33.333333333333336</v>
      </c>
    </row>
    <row r="22" spans="1:20" x14ac:dyDescent="0.25">
      <c r="A22" s="46" t="s">
        <v>111</v>
      </c>
      <c r="B22">
        <f>AVERAGE(B2:C2)</f>
        <v>3.34</v>
      </c>
      <c r="D22">
        <f>AVERAGE(D2:E2)</f>
        <v>6.9000000000000006E-2</v>
      </c>
      <c r="F22">
        <f>AVERAGE(F2:G2)</f>
        <v>6.7000000000000004E-2</v>
      </c>
      <c r="H22">
        <f>AVERAGE(H2:I2)</f>
        <v>6.4500000000000002E-2</v>
      </c>
      <c r="J22">
        <f>AVERAGE(J2:K2)</f>
        <v>6.4500000000000002E-2</v>
      </c>
      <c r="L22">
        <f>AVERAGE(L2:M2)</f>
        <v>6.7000000000000004E-2</v>
      </c>
      <c r="P22" s="49" t="s">
        <v>68</v>
      </c>
      <c r="Q22" s="48"/>
      <c r="R22" s="54">
        <v>0</v>
      </c>
      <c r="T22">
        <f t="shared" si="0"/>
        <v>11.111111111111112</v>
      </c>
    </row>
    <row r="23" spans="1:20" x14ac:dyDescent="0.25">
      <c r="B23">
        <f t="shared" ref="B23:D29" si="1">AVERAGE(B3:C3)</f>
        <v>1.4279999999999999</v>
      </c>
      <c r="D23">
        <f t="shared" si="1"/>
        <v>6.4500000000000002E-2</v>
      </c>
      <c r="F23">
        <f t="shared" ref="F23" si="2">AVERAGE(F3:G3)</f>
        <v>6.1499999999999999E-2</v>
      </c>
      <c r="H23">
        <f t="shared" ref="H23" si="3">AVERAGE(H3:I3)</f>
        <v>6.3500000000000001E-2</v>
      </c>
      <c r="J23">
        <f t="shared" ref="J23" si="4">AVERAGE(J3:K3)</f>
        <v>6.25E-2</v>
      </c>
      <c r="L23">
        <f t="shared" ref="L23" si="5">AVERAGE(L3:M3)</f>
        <v>6.6500000000000004E-2</v>
      </c>
      <c r="P23" s="49" t="s">
        <v>71</v>
      </c>
      <c r="Q23" s="48"/>
      <c r="R23" s="54">
        <v>0</v>
      </c>
      <c r="T23">
        <f t="shared" si="0"/>
        <v>3.7037037037037042</v>
      </c>
    </row>
    <row r="24" spans="1:20" x14ac:dyDescent="0.25">
      <c r="B24">
        <f t="shared" si="1"/>
        <v>0.58299999999999996</v>
      </c>
      <c r="D24">
        <f t="shared" si="1"/>
        <v>5.9499999999999997E-2</v>
      </c>
      <c r="F24">
        <f t="shared" ref="F24" si="6">AVERAGE(F4:G4)</f>
        <v>5.9499999999999997E-2</v>
      </c>
      <c r="H24">
        <f t="shared" ref="H24" si="7">AVERAGE(H4:I4)</f>
        <v>5.9499999999999997E-2</v>
      </c>
      <c r="J24">
        <f t="shared" ref="J24" si="8">AVERAGE(J4:K4)</f>
        <v>5.9499999999999997E-2</v>
      </c>
      <c r="L24">
        <f t="shared" ref="L24" si="9">AVERAGE(L4:M4)</f>
        <v>6.2E-2</v>
      </c>
      <c r="P24" s="49" t="s">
        <v>72</v>
      </c>
      <c r="Q24" s="48">
        <v>-1.6060086820830799</v>
      </c>
      <c r="R24" s="54">
        <f>10^Q24</f>
        <v>2.4773725314015949E-2</v>
      </c>
      <c r="T24">
        <f t="shared" si="0"/>
        <v>1.2345679012345681</v>
      </c>
    </row>
    <row r="25" spans="1:20" x14ac:dyDescent="0.25">
      <c r="B25">
        <f t="shared" si="1"/>
        <v>0.23949999999999999</v>
      </c>
      <c r="D25">
        <f t="shared" si="1"/>
        <v>5.8999999999999997E-2</v>
      </c>
      <c r="F25">
        <f t="shared" ref="F25" si="10">AVERAGE(F5:G5)</f>
        <v>7.0500000000000007E-2</v>
      </c>
      <c r="H25">
        <f t="shared" ref="H25" si="11">AVERAGE(H5:I5)</f>
        <v>5.9499999999999997E-2</v>
      </c>
      <c r="J25">
        <f t="shared" ref="J25" si="12">AVERAGE(J5:K5)</f>
        <v>5.8000000000000003E-2</v>
      </c>
      <c r="L25">
        <f t="shared" ref="L25" si="13">AVERAGE(L5:M5)</f>
        <v>6.3E-2</v>
      </c>
      <c r="P25" s="49" t="s">
        <v>73</v>
      </c>
      <c r="Q25" s="48">
        <v>-1.7791987603800099</v>
      </c>
      <c r="R25" s="54">
        <f>10^Q25</f>
        <v>1.6626515426437883E-2</v>
      </c>
      <c r="T25">
        <f t="shared" si="0"/>
        <v>0.41152263374485604</v>
      </c>
    </row>
    <row r="26" spans="1:20" x14ac:dyDescent="0.25">
      <c r="B26">
        <f t="shared" si="1"/>
        <v>0.124</v>
      </c>
      <c r="D26">
        <f t="shared" si="1"/>
        <v>6.3500000000000001E-2</v>
      </c>
      <c r="F26">
        <f t="shared" ref="F26" si="14">AVERAGE(F6:G6)</f>
        <v>6.4500000000000002E-2</v>
      </c>
      <c r="H26">
        <f t="shared" ref="H26" si="15">AVERAGE(H6:I6)</f>
        <v>5.8999999999999997E-2</v>
      </c>
      <c r="J26">
        <f t="shared" ref="J26" si="16">AVERAGE(J6:K6)</f>
        <v>6.1499999999999999E-2</v>
      </c>
      <c r="L26">
        <f t="shared" ref="L26" si="17">AVERAGE(L6:M6)</f>
        <v>6.4000000000000001E-2</v>
      </c>
      <c r="P26" s="49" t="s">
        <v>74</v>
      </c>
      <c r="Q26" s="48"/>
      <c r="R26" s="54">
        <v>0</v>
      </c>
      <c r="T26">
        <f t="shared" si="0"/>
        <v>0.13717421124828535</v>
      </c>
    </row>
    <row r="27" spans="1:20" x14ac:dyDescent="0.25">
      <c r="B27">
        <f t="shared" si="1"/>
        <v>8.6499999999999994E-2</v>
      </c>
      <c r="D27">
        <f t="shared" si="1"/>
        <v>6.3E-2</v>
      </c>
      <c r="F27">
        <f t="shared" ref="F27" si="18">AVERAGE(F7:G7)</f>
        <v>6.3E-2</v>
      </c>
      <c r="H27">
        <f t="shared" ref="H27" si="19">AVERAGE(H7:I7)</f>
        <v>6.0999999999999999E-2</v>
      </c>
      <c r="J27">
        <f t="shared" ref="J27" si="20">AVERAGE(J7:K7)</f>
        <v>6.0499999999999998E-2</v>
      </c>
      <c r="L27">
        <f t="shared" ref="L27" si="21">AVERAGE(L7:M7)</f>
        <v>6.3500000000000001E-2</v>
      </c>
      <c r="P27" s="51" t="s">
        <v>75</v>
      </c>
      <c r="Q27" s="47">
        <v>-0.66111093199167803</v>
      </c>
      <c r="R27" s="52">
        <f>10^Q27</f>
        <v>0.2182172447576525</v>
      </c>
    </row>
    <row r="28" spans="1:20" x14ac:dyDescent="0.25">
      <c r="B28">
        <f t="shared" si="1"/>
        <v>7.3499999999999996E-2</v>
      </c>
      <c r="D28">
        <f t="shared" si="1"/>
        <v>6.2E-2</v>
      </c>
      <c r="F28">
        <f t="shared" ref="F28" si="22">AVERAGE(F8:G8)</f>
        <v>7.0000000000000007E-2</v>
      </c>
      <c r="H28">
        <f t="shared" ref="H28" si="23">AVERAGE(H8:I8)</f>
        <v>6.25E-2</v>
      </c>
      <c r="J28">
        <f t="shared" ref="J28" si="24">AVERAGE(J8:K8)</f>
        <v>6.2E-2</v>
      </c>
      <c r="L28">
        <f t="shared" ref="L28" si="25">AVERAGE(L8:M8)</f>
        <v>6.3500000000000001E-2</v>
      </c>
      <c r="P28" s="53" t="s">
        <v>76</v>
      </c>
      <c r="Q28" s="48">
        <v>-1.0742206070221201</v>
      </c>
      <c r="R28" s="54">
        <f>10^Q28</f>
        <v>8.4290648079356045E-2</v>
      </c>
    </row>
    <row r="29" spans="1:20" x14ac:dyDescent="0.25">
      <c r="B29">
        <f t="shared" si="1"/>
        <v>7.2000000000000008E-2</v>
      </c>
      <c r="D29">
        <f t="shared" si="1"/>
        <v>7.4499999999999997E-2</v>
      </c>
      <c r="F29">
        <f t="shared" ref="F29" si="26">AVERAGE(F9:G9)</f>
        <v>7.0500000000000007E-2</v>
      </c>
      <c r="H29">
        <f t="shared" ref="H29" si="27">AVERAGE(H9:I9)</f>
        <v>6.9000000000000006E-2</v>
      </c>
      <c r="J29">
        <f t="shared" ref="J29" si="28">AVERAGE(J9:K9)</f>
        <v>6.7500000000000004E-2</v>
      </c>
      <c r="L29">
        <f t="shared" ref="L29" si="29">AVERAGE(L9:M9)</f>
        <v>7.0000000000000007E-2</v>
      </c>
      <c r="P29" s="49" t="s">
        <v>77</v>
      </c>
      <c r="Q29" s="48"/>
      <c r="R29" s="54">
        <v>0</v>
      </c>
    </row>
    <row r="30" spans="1:20" x14ac:dyDescent="0.25">
      <c r="P30" s="49" t="s">
        <v>78</v>
      </c>
      <c r="Q30" s="48"/>
      <c r="R30" s="54">
        <v>0</v>
      </c>
    </row>
    <row r="31" spans="1:20" x14ac:dyDescent="0.25">
      <c r="P31" s="51" t="s">
        <v>79</v>
      </c>
      <c r="Q31" s="47">
        <v>-0.83547696995668896</v>
      </c>
      <c r="R31" s="52">
        <f t="shared" ref="R31:R37" si="30">10^Q31</f>
        <v>0.14605721995372895</v>
      </c>
    </row>
    <row r="32" spans="1:20" x14ac:dyDescent="0.25">
      <c r="B32" t="s">
        <v>118</v>
      </c>
      <c r="E32" t="s">
        <v>119</v>
      </c>
      <c r="P32" s="49" t="s">
        <v>80</v>
      </c>
      <c r="Q32" s="48">
        <v>-1.38275310226185</v>
      </c>
      <c r="R32" s="54">
        <f t="shared" si="30"/>
        <v>4.1423510181226759E-2</v>
      </c>
    </row>
    <row r="33" spans="2:18" x14ac:dyDescent="0.25">
      <c r="B33" s="55">
        <v>6.5000000000000002E-2</v>
      </c>
      <c r="C33" s="55">
        <v>7.2999999999999995E-2</v>
      </c>
      <c r="E33">
        <f t="shared" ref="E33:E72" si="31">B33*2</f>
        <v>0.13</v>
      </c>
      <c r="F33">
        <f t="shared" ref="F33:F72" si="32">C33*2</f>
        <v>0.14599999999999999</v>
      </c>
      <c r="P33" s="49" t="s">
        <v>81</v>
      </c>
      <c r="Q33" s="48">
        <v>-1.7791987603800099</v>
      </c>
      <c r="R33" s="54">
        <f t="shared" si="30"/>
        <v>1.6626515426437883E-2</v>
      </c>
    </row>
    <row r="34" spans="2:18" x14ac:dyDescent="0.25">
      <c r="B34" s="55">
        <v>6.2E-2</v>
      </c>
      <c r="C34" s="55">
        <v>6.7000000000000004E-2</v>
      </c>
      <c r="E34">
        <f t="shared" si="31"/>
        <v>0.124</v>
      </c>
      <c r="F34">
        <f t="shared" si="32"/>
        <v>0.13400000000000001</v>
      </c>
      <c r="P34" s="49" t="s">
        <v>82</v>
      </c>
      <c r="Q34" s="48">
        <v>-0.86283055792691699</v>
      </c>
      <c r="R34" s="54">
        <f t="shared" si="30"/>
        <v>0.1371416726606553</v>
      </c>
    </row>
    <row r="35" spans="2:18" x14ac:dyDescent="0.25">
      <c r="B35" s="55">
        <v>5.8999999999999997E-2</v>
      </c>
      <c r="C35" s="55">
        <v>0.06</v>
      </c>
      <c r="E35">
        <f t="shared" si="31"/>
        <v>0.11799999999999999</v>
      </c>
      <c r="F35">
        <f t="shared" si="32"/>
        <v>0.12</v>
      </c>
      <c r="P35" s="51" t="s">
        <v>83</v>
      </c>
      <c r="Q35" s="47">
        <v>-0.83547696995668896</v>
      </c>
      <c r="R35" s="52">
        <f t="shared" si="30"/>
        <v>0.14605721995372895</v>
      </c>
    </row>
    <row r="36" spans="2:18" x14ac:dyDescent="0.25">
      <c r="B36" s="55">
        <v>5.8000000000000003E-2</v>
      </c>
      <c r="C36" s="55">
        <v>0.06</v>
      </c>
      <c r="E36">
        <f t="shared" si="31"/>
        <v>0.11600000000000001</v>
      </c>
      <c r="F36">
        <f t="shared" si="32"/>
        <v>0.12</v>
      </c>
      <c r="P36" s="49" t="s">
        <v>84</v>
      </c>
      <c r="Q36" s="48">
        <v>-1.38275310226185</v>
      </c>
      <c r="R36" s="54">
        <f t="shared" si="30"/>
        <v>4.1423510181226759E-2</v>
      </c>
    </row>
    <row r="37" spans="2:18" x14ac:dyDescent="0.25">
      <c r="B37" s="55">
        <v>6.0999999999999999E-2</v>
      </c>
      <c r="C37" s="55">
        <v>6.6000000000000003E-2</v>
      </c>
      <c r="E37">
        <f t="shared" si="31"/>
        <v>0.122</v>
      </c>
      <c r="F37">
        <f t="shared" si="32"/>
        <v>0.13200000000000001</v>
      </c>
      <c r="P37" s="49" t="s">
        <v>87</v>
      </c>
      <c r="Q37" s="48">
        <v>-1.6060086820830799</v>
      </c>
      <c r="R37" s="54">
        <f t="shared" si="30"/>
        <v>2.4773725314015949E-2</v>
      </c>
    </row>
    <row r="38" spans="2:18" x14ac:dyDescent="0.25">
      <c r="B38" s="55">
        <v>6.3E-2</v>
      </c>
      <c r="C38" s="55">
        <v>6.3E-2</v>
      </c>
      <c r="E38">
        <f t="shared" si="31"/>
        <v>0.126</v>
      </c>
      <c r="F38">
        <f t="shared" si="32"/>
        <v>0.126</v>
      </c>
      <c r="P38" s="49" t="s">
        <v>88</v>
      </c>
      <c r="Q38" s="48"/>
      <c r="R38" s="54">
        <v>0</v>
      </c>
    </row>
    <row r="39" spans="2:18" x14ac:dyDescent="0.25">
      <c r="B39" s="55">
        <v>6.2E-2</v>
      </c>
      <c r="C39" s="55">
        <v>6.2E-2</v>
      </c>
      <c r="E39">
        <f t="shared" si="31"/>
        <v>0.124</v>
      </c>
      <c r="F39">
        <f t="shared" si="32"/>
        <v>0.124</v>
      </c>
      <c r="P39" s="49" t="s">
        <v>89</v>
      </c>
      <c r="Q39" s="48"/>
      <c r="R39" s="54">
        <v>0</v>
      </c>
    </row>
    <row r="40" spans="2:18" x14ac:dyDescent="0.25">
      <c r="B40" s="55">
        <v>7.2999999999999995E-2</v>
      </c>
      <c r="C40" s="55">
        <v>7.5999999999999998E-2</v>
      </c>
      <c r="E40">
        <f t="shared" si="31"/>
        <v>0.14599999999999999</v>
      </c>
      <c r="F40">
        <f t="shared" si="32"/>
        <v>0.152</v>
      </c>
      <c r="P40" s="49" t="s">
        <v>90</v>
      </c>
      <c r="Q40" s="48"/>
      <c r="R40" s="54">
        <v>0</v>
      </c>
    </row>
    <row r="41" spans="2:18" x14ac:dyDescent="0.25">
      <c r="B41" s="55">
        <v>6.7000000000000004E-2</v>
      </c>
      <c r="C41" s="55">
        <v>6.7000000000000004E-2</v>
      </c>
      <c r="E41">
        <f t="shared" si="31"/>
        <v>0.13400000000000001</v>
      </c>
      <c r="F41">
        <f t="shared" si="32"/>
        <v>0.13400000000000001</v>
      </c>
      <c r="P41" s="53" t="s">
        <v>91</v>
      </c>
      <c r="Q41" s="48"/>
      <c r="R41" s="54">
        <v>0</v>
      </c>
    </row>
    <row r="42" spans="2:18" x14ac:dyDescent="0.25">
      <c r="B42" s="55">
        <v>6.2E-2</v>
      </c>
      <c r="C42" s="55">
        <v>6.0999999999999999E-2</v>
      </c>
      <c r="E42">
        <f t="shared" si="31"/>
        <v>0.124</v>
      </c>
      <c r="F42">
        <f t="shared" si="32"/>
        <v>0.122</v>
      </c>
      <c r="P42" s="49" t="s">
        <v>92</v>
      </c>
      <c r="Q42" s="48">
        <v>-2.06212330146661</v>
      </c>
      <c r="R42" s="54">
        <f>10^Q42</f>
        <v>8.667157697129094E-3</v>
      </c>
    </row>
    <row r="43" spans="2:18" x14ac:dyDescent="0.25">
      <c r="B43" s="55">
        <v>0.06</v>
      </c>
      <c r="C43" s="55">
        <v>5.8999999999999997E-2</v>
      </c>
      <c r="E43">
        <f t="shared" si="31"/>
        <v>0.12</v>
      </c>
      <c r="F43">
        <f t="shared" si="32"/>
        <v>0.11799999999999999</v>
      </c>
      <c r="P43" s="53" t="s">
        <v>93</v>
      </c>
      <c r="Q43" s="48">
        <v>-0.923016312454354</v>
      </c>
      <c r="R43" s="54">
        <f>10^Q43</f>
        <v>0.11939432581411308</v>
      </c>
    </row>
    <row r="44" spans="2:18" x14ac:dyDescent="0.25">
      <c r="B44" s="55">
        <v>6.8000000000000005E-2</v>
      </c>
      <c r="C44" s="55">
        <v>7.2999999999999995E-2</v>
      </c>
      <c r="E44">
        <f t="shared" si="31"/>
        <v>0.13600000000000001</v>
      </c>
      <c r="F44">
        <f t="shared" si="32"/>
        <v>0.14599999999999999</v>
      </c>
      <c r="P44" s="49" t="s">
        <v>94</v>
      </c>
      <c r="Q44" s="48">
        <v>-1.38275310226185</v>
      </c>
      <c r="R44" s="54">
        <f>10^Q44</f>
        <v>4.1423510181226759E-2</v>
      </c>
    </row>
    <row r="45" spans="2:18" x14ac:dyDescent="0.25">
      <c r="B45" s="55">
        <v>6.5000000000000002E-2</v>
      </c>
      <c r="C45" s="55">
        <v>6.4000000000000001E-2</v>
      </c>
      <c r="E45">
        <f t="shared" si="31"/>
        <v>0.13</v>
      </c>
      <c r="F45">
        <f t="shared" si="32"/>
        <v>0.128</v>
      </c>
      <c r="P45" s="49" t="s">
        <v>95</v>
      </c>
      <c r="Q45" s="48">
        <v>-2.06212330146661</v>
      </c>
      <c r="R45" s="54">
        <f>10^Q45</f>
        <v>8.667157697129094E-3</v>
      </c>
    </row>
    <row r="46" spans="2:18" x14ac:dyDescent="0.25">
      <c r="B46" s="55">
        <v>6.4000000000000001E-2</v>
      </c>
      <c r="C46" s="55">
        <v>6.2E-2</v>
      </c>
      <c r="E46">
        <f t="shared" si="31"/>
        <v>0.128</v>
      </c>
      <c r="F46">
        <f t="shared" si="32"/>
        <v>0.124</v>
      </c>
      <c r="P46" s="49" t="s">
        <v>85</v>
      </c>
      <c r="Q46" s="48"/>
      <c r="R46" s="54">
        <v>0</v>
      </c>
    </row>
    <row r="47" spans="2:18" x14ac:dyDescent="0.25">
      <c r="B47" s="55">
        <v>7.3999999999999996E-2</v>
      </c>
      <c r="C47" s="55">
        <v>6.6000000000000003E-2</v>
      </c>
      <c r="E47">
        <f t="shared" si="31"/>
        <v>0.14799999999999999</v>
      </c>
      <c r="F47">
        <f t="shared" si="32"/>
        <v>0.13200000000000001</v>
      </c>
      <c r="P47" s="49" t="s">
        <v>96</v>
      </c>
      <c r="Q47" s="48"/>
      <c r="R47" s="54">
        <v>0</v>
      </c>
    </row>
    <row r="48" spans="2:18" x14ac:dyDescent="0.25">
      <c r="B48" s="55">
        <v>7.0000000000000007E-2</v>
      </c>
      <c r="C48" s="55">
        <v>7.0999999999999994E-2</v>
      </c>
      <c r="E48">
        <f t="shared" si="31"/>
        <v>0.14000000000000001</v>
      </c>
      <c r="F48">
        <f t="shared" si="32"/>
        <v>0.14199999999999999</v>
      </c>
      <c r="P48" s="49" t="s">
        <v>97</v>
      </c>
      <c r="Q48" s="48"/>
      <c r="R48" s="54">
        <v>0</v>
      </c>
    </row>
    <row r="49" spans="2:18" x14ac:dyDescent="0.25">
      <c r="B49" s="55">
        <v>6.5000000000000002E-2</v>
      </c>
      <c r="C49" s="55">
        <v>6.4000000000000001E-2</v>
      </c>
      <c r="E49">
        <f t="shared" si="31"/>
        <v>0.13</v>
      </c>
      <c r="F49">
        <f t="shared" si="32"/>
        <v>0.128</v>
      </c>
      <c r="P49" s="49" t="s">
        <v>98</v>
      </c>
      <c r="Q49" s="48"/>
      <c r="R49" s="54">
        <v>0</v>
      </c>
    </row>
    <row r="50" spans="2:18" x14ac:dyDescent="0.25">
      <c r="B50" s="55">
        <v>6.7000000000000004E-2</v>
      </c>
      <c r="C50" s="55">
        <v>0.06</v>
      </c>
      <c r="E50">
        <f t="shared" si="31"/>
        <v>0.13400000000000001</v>
      </c>
      <c r="F50">
        <f t="shared" si="32"/>
        <v>0.12</v>
      </c>
      <c r="P50" s="49" t="s">
        <v>99</v>
      </c>
      <c r="Q50" s="48"/>
      <c r="R50" s="54">
        <v>0</v>
      </c>
    </row>
    <row r="51" spans="2:18" x14ac:dyDescent="0.25">
      <c r="B51" s="55">
        <v>5.8999999999999997E-2</v>
      </c>
      <c r="C51" s="55">
        <v>0.06</v>
      </c>
      <c r="E51">
        <f t="shared" si="31"/>
        <v>0.11799999999999999</v>
      </c>
      <c r="F51">
        <f t="shared" si="32"/>
        <v>0.12</v>
      </c>
      <c r="P51" s="49" t="s">
        <v>100</v>
      </c>
      <c r="Q51" s="48">
        <v>-1.0314633424744499</v>
      </c>
      <c r="R51" s="54">
        <f t="shared" ref="R51:R53" si="33">10^Q51</f>
        <v>9.3011501972605035E-2</v>
      </c>
    </row>
    <row r="52" spans="2:18" x14ac:dyDescent="0.25">
      <c r="B52" s="55">
        <v>0.06</v>
      </c>
      <c r="C52" s="55">
        <v>5.8999999999999997E-2</v>
      </c>
      <c r="E52">
        <f t="shared" si="31"/>
        <v>0.12</v>
      </c>
      <c r="F52">
        <f t="shared" si="32"/>
        <v>0.11799999999999999</v>
      </c>
      <c r="P52" s="49" t="s">
        <v>101</v>
      </c>
      <c r="Q52" s="48">
        <v>-1.0742206070221201</v>
      </c>
      <c r="R52" s="54">
        <f t="shared" si="33"/>
        <v>8.4290648079356045E-2</v>
      </c>
    </row>
    <row r="53" spans="2:18" x14ac:dyDescent="0.25">
      <c r="B53" s="55">
        <v>5.8999999999999997E-2</v>
      </c>
      <c r="C53" s="55">
        <v>5.8999999999999997E-2</v>
      </c>
      <c r="E53">
        <f t="shared" si="31"/>
        <v>0.11799999999999999</v>
      </c>
      <c r="F53">
        <f t="shared" si="32"/>
        <v>0.11799999999999999</v>
      </c>
      <c r="P53" s="49" t="s">
        <v>102</v>
      </c>
      <c r="Q53" s="48">
        <v>-1.1214094733925</v>
      </c>
      <c r="R53" s="54">
        <f t="shared" si="33"/>
        <v>7.5611965343878706E-2</v>
      </c>
    </row>
    <row r="54" spans="2:18" x14ac:dyDescent="0.25">
      <c r="B54" s="55">
        <v>6.0999999999999999E-2</v>
      </c>
      <c r="C54" s="55">
        <v>6.0999999999999999E-2</v>
      </c>
      <c r="E54">
        <f t="shared" si="31"/>
        <v>0.122</v>
      </c>
      <c r="F54">
        <f t="shared" si="32"/>
        <v>0.122</v>
      </c>
      <c r="P54" s="49" t="s">
        <v>103</v>
      </c>
      <c r="Q54" s="48"/>
      <c r="R54">
        <v>0</v>
      </c>
    </row>
    <row r="55" spans="2:18" x14ac:dyDescent="0.25">
      <c r="B55" s="55">
        <v>6.2E-2</v>
      </c>
      <c r="C55" s="55">
        <v>6.3E-2</v>
      </c>
      <c r="E55">
        <f t="shared" si="31"/>
        <v>0.124</v>
      </c>
      <c r="F55">
        <f t="shared" si="32"/>
        <v>0.126</v>
      </c>
      <c r="P55" s="49" t="s">
        <v>104</v>
      </c>
      <c r="Q55" s="48">
        <v>-1.7791987603800099</v>
      </c>
      <c r="R55" s="54">
        <f t="shared" ref="R55:R59" si="34">10^Q55</f>
        <v>1.6626515426437883E-2</v>
      </c>
    </row>
    <row r="56" spans="2:18" x14ac:dyDescent="0.25">
      <c r="B56" s="55">
        <v>7.0000000000000007E-2</v>
      </c>
      <c r="C56" s="55">
        <v>6.8000000000000005E-2</v>
      </c>
      <c r="E56">
        <f t="shared" si="31"/>
        <v>0.14000000000000001</v>
      </c>
      <c r="F56">
        <f t="shared" si="32"/>
        <v>0.13600000000000001</v>
      </c>
      <c r="P56" s="49" t="s">
        <v>86</v>
      </c>
      <c r="Q56" s="48">
        <v>-1.4808361699557</v>
      </c>
      <c r="R56" s="54">
        <f t="shared" si="34"/>
        <v>3.304941907131017E-2</v>
      </c>
    </row>
    <row r="57" spans="2:18" x14ac:dyDescent="0.25">
      <c r="B57" s="55">
        <v>6.3E-2</v>
      </c>
      <c r="C57" s="55">
        <v>6.6000000000000003E-2</v>
      </c>
      <c r="E57">
        <f t="shared" si="31"/>
        <v>0.126</v>
      </c>
      <c r="F57">
        <f t="shared" si="32"/>
        <v>0.13200000000000001</v>
      </c>
      <c r="P57" s="49" t="s">
        <v>105</v>
      </c>
      <c r="Q57" s="48">
        <v>-1.6060086820830799</v>
      </c>
      <c r="R57" s="54">
        <f t="shared" si="34"/>
        <v>2.4773725314015949E-2</v>
      </c>
    </row>
    <row r="58" spans="2:18" x14ac:dyDescent="0.25">
      <c r="B58" s="55">
        <v>6.3E-2</v>
      </c>
      <c r="C58" s="55">
        <v>6.2E-2</v>
      </c>
      <c r="E58">
        <f t="shared" si="31"/>
        <v>0.126</v>
      </c>
      <c r="F58">
        <f t="shared" si="32"/>
        <v>0.124</v>
      </c>
      <c r="P58" s="49" t="s">
        <v>106</v>
      </c>
      <c r="Q58" s="48">
        <v>-1.6060086820830799</v>
      </c>
      <c r="R58" s="54">
        <f t="shared" si="34"/>
        <v>2.4773725314015949E-2</v>
      </c>
    </row>
    <row r="59" spans="2:18" x14ac:dyDescent="0.25">
      <c r="B59" s="55">
        <v>5.8999999999999997E-2</v>
      </c>
      <c r="C59" s="55">
        <v>0.06</v>
      </c>
      <c r="E59">
        <f t="shared" si="31"/>
        <v>0.11799999999999999</v>
      </c>
      <c r="F59">
        <f t="shared" si="32"/>
        <v>0.12</v>
      </c>
      <c r="P59" s="49" t="s">
        <v>107</v>
      </c>
      <c r="Q59" s="48">
        <v>-0.86283055792691699</v>
      </c>
      <c r="R59" s="54">
        <f t="shared" si="34"/>
        <v>0.1371416726606553</v>
      </c>
    </row>
    <row r="60" spans="2:18" x14ac:dyDescent="0.25">
      <c r="B60" s="55">
        <v>5.8000000000000003E-2</v>
      </c>
      <c r="C60" s="55">
        <v>5.8000000000000003E-2</v>
      </c>
      <c r="E60">
        <f t="shared" si="31"/>
        <v>0.11600000000000001</v>
      </c>
      <c r="F60">
        <f t="shared" si="32"/>
        <v>0.11600000000000001</v>
      </c>
      <c r="P60" s="50" t="s">
        <v>116</v>
      </c>
    </row>
    <row r="61" spans="2:18" x14ac:dyDescent="0.25">
      <c r="B61" s="55">
        <v>6.0999999999999999E-2</v>
      </c>
      <c r="C61" s="55">
        <v>6.2E-2</v>
      </c>
      <c r="E61">
        <f t="shared" si="31"/>
        <v>0.122</v>
      </c>
      <c r="F61">
        <f t="shared" si="32"/>
        <v>0.124</v>
      </c>
    </row>
    <row r="62" spans="2:18" x14ac:dyDescent="0.25">
      <c r="B62" s="55">
        <v>5.8999999999999997E-2</v>
      </c>
      <c r="C62" s="55">
        <v>6.2E-2</v>
      </c>
      <c r="E62">
        <f t="shared" si="31"/>
        <v>0.11799999999999999</v>
      </c>
      <c r="F62">
        <f t="shared" si="32"/>
        <v>0.124</v>
      </c>
    </row>
    <row r="63" spans="2:18" x14ac:dyDescent="0.25">
      <c r="B63" s="55">
        <v>6.0999999999999999E-2</v>
      </c>
      <c r="C63" s="55">
        <v>6.3E-2</v>
      </c>
      <c r="E63">
        <f t="shared" si="31"/>
        <v>0.122</v>
      </c>
      <c r="F63">
        <f t="shared" si="32"/>
        <v>0.126</v>
      </c>
    </row>
    <row r="64" spans="2:18" x14ac:dyDescent="0.25">
      <c r="B64" s="55">
        <v>6.8000000000000005E-2</v>
      </c>
      <c r="C64" s="55">
        <v>6.7000000000000004E-2</v>
      </c>
      <c r="E64">
        <f t="shared" si="31"/>
        <v>0.13600000000000001</v>
      </c>
      <c r="F64">
        <f t="shared" si="32"/>
        <v>0.13400000000000001</v>
      </c>
    </row>
    <row r="65" spans="2:17" x14ac:dyDescent="0.25">
      <c r="B65" s="55">
        <v>6.6000000000000003E-2</v>
      </c>
      <c r="C65" s="55">
        <v>6.8000000000000005E-2</v>
      </c>
      <c r="E65">
        <f t="shared" si="31"/>
        <v>0.13200000000000001</v>
      </c>
      <c r="F65">
        <f t="shared" si="32"/>
        <v>0.13600000000000001</v>
      </c>
    </row>
    <row r="66" spans="2:17" x14ac:dyDescent="0.25">
      <c r="B66" s="55">
        <v>6.6000000000000003E-2</v>
      </c>
      <c r="C66" s="55">
        <v>6.7000000000000004E-2</v>
      </c>
      <c r="E66">
        <f t="shared" si="31"/>
        <v>0.13200000000000001</v>
      </c>
      <c r="F66">
        <f t="shared" si="32"/>
        <v>0.13400000000000001</v>
      </c>
      <c r="Q66">
        <v>-1.7791987603800099</v>
      </c>
    </row>
    <row r="67" spans="2:17" x14ac:dyDescent="0.25">
      <c r="B67" s="55">
        <v>6.3E-2</v>
      </c>
      <c r="C67" s="55">
        <v>6.0999999999999999E-2</v>
      </c>
      <c r="E67">
        <f t="shared" si="31"/>
        <v>0.126</v>
      </c>
      <c r="F67">
        <f t="shared" si="32"/>
        <v>0.122</v>
      </c>
    </row>
    <row r="68" spans="2:17" x14ac:dyDescent="0.25">
      <c r="B68" s="55">
        <v>6.0999999999999999E-2</v>
      </c>
      <c r="C68" s="55">
        <v>6.5000000000000002E-2</v>
      </c>
      <c r="E68">
        <f t="shared" si="31"/>
        <v>0.122</v>
      </c>
      <c r="F68">
        <f t="shared" si="32"/>
        <v>0.13</v>
      </c>
      <c r="Q68">
        <v>-0.86283055792691699</v>
      </c>
    </row>
    <row r="69" spans="2:17" x14ac:dyDescent="0.25">
      <c r="B69" s="55">
        <v>6.3E-2</v>
      </c>
      <c r="C69" s="55">
        <v>6.5000000000000002E-2</v>
      </c>
      <c r="E69">
        <f t="shared" si="31"/>
        <v>0.126</v>
      </c>
      <c r="F69">
        <f t="shared" si="32"/>
        <v>0.13</v>
      </c>
      <c r="Q69">
        <v>-0.99237605693160003</v>
      </c>
    </row>
    <row r="70" spans="2:17" x14ac:dyDescent="0.25">
      <c r="B70" s="55">
        <v>6.7000000000000004E-2</v>
      </c>
      <c r="C70" s="55">
        <v>0.06</v>
      </c>
      <c r="E70">
        <f t="shared" si="31"/>
        <v>0.13400000000000001</v>
      </c>
      <c r="F70">
        <f t="shared" si="32"/>
        <v>0.12</v>
      </c>
    </row>
    <row r="71" spans="2:17" x14ac:dyDescent="0.25">
      <c r="B71" s="55">
        <v>6.3E-2</v>
      </c>
      <c r="C71" s="55">
        <v>6.4000000000000001E-2</v>
      </c>
      <c r="E71">
        <f t="shared" si="31"/>
        <v>0.126</v>
      </c>
      <c r="F71">
        <f t="shared" si="32"/>
        <v>0.128</v>
      </c>
      <c r="Q71">
        <v>-1.7791987603800099</v>
      </c>
    </row>
    <row r="72" spans="2:17" x14ac:dyDescent="0.25">
      <c r="B72" s="55">
        <v>6.8000000000000005E-2</v>
      </c>
      <c r="C72" s="55">
        <v>7.1999999999999995E-2</v>
      </c>
      <c r="E72">
        <f t="shared" si="31"/>
        <v>0.13600000000000001</v>
      </c>
      <c r="F72">
        <f t="shared" si="32"/>
        <v>0.14399999999999999</v>
      </c>
      <c r="Q72">
        <v>-1.1740563947787701</v>
      </c>
    </row>
    <row r="74" spans="2:17" x14ac:dyDescent="0.25">
      <c r="Q74">
        <v>-1.7791987603800099</v>
      </c>
    </row>
    <row r="90" spans="17:17" x14ac:dyDescent="0.25">
      <c r="Q90">
        <v>-1.7791987603800099</v>
      </c>
    </row>
    <row r="92" spans="17:17" x14ac:dyDescent="0.25">
      <c r="Q92">
        <v>-0.99237605693160003</v>
      </c>
    </row>
    <row r="93" spans="17:17" x14ac:dyDescent="0.25">
      <c r="Q93">
        <v>-1.0742206070221201</v>
      </c>
    </row>
    <row r="95" spans="17:17" x14ac:dyDescent="0.25">
      <c r="Q95">
        <v>-1.1740563947787701</v>
      </c>
    </row>
    <row r="96" spans="17:17" x14ac:dyDescent="0.25">
      <c r="Q96">
        <v>-0.99237605693160003</v>
      </c>
    </row>
    <row r="98" spans="17:17" x14ac:dyDescent="0.25">
      <c r="Q98">
        <v>-1.1740563947787701</v>
      </c>
    </row>
    <row r="99" spans="17:17" x14ac:dyDescent="0.25">
      <c r="Q99">
        <v>-1.0742206070221201</v>
      </c>
    </row>
    <row r="101" spans="17:17" x14ac:dyDescent="0.25">
      <c r="Q101">
        <v>-1.7791987603800099</v>
      </c>
    </row>
    <row r="105" spans="17:17" x14ac:dyDescent="0.25">
      <c r="Q105">
        <v>-1.3020941115153499</v>
      </c>
    </row>
    <row r="107" spans="17:17" x14ac:dyDescent="0.25">
      <c r="Q107">
        <v>-1.7791987603800099</v>
      </c>
    </row>
    <row r="108" spans="17:17" x14ac:dyDescent="0.25">
      <c r="Q108">
        <v>-1.3020941115153499</v>
      </c>
    </row>
    <row r="110" spans="17:17" x14ac:dyDescent="0.25">
      <c r="Q110">
        <v>-1.0742206070221201</v>
      </c>
    </row>
    <row r="113" spans="17:17" x14ac:dyDescent="0.25">
      <c r="Q113">
        <v>-1.7791987603800099</v>
      </c>
    </row>
    <row r="114" spans="17:17" x14ac:dyDescent="0.25">
      <c r="Q114">
        <v>-1.4808361699557</v>
      </c>
    </row>
    <row r="116" spans="17:17" x14ac:dyDescent="0.25">
      <c r="Q116">
        <v>-0.99237605693160003</v>
      </c>
    </row>
    <row r="117" spans="17:17" x14ac:dyDescent="0.25">
      <c r="Q117">
        <v>-0.76206938482501396</v>
      </c>
    </row>
  </sheetData>
  <mergeCells count="1">
    <mergeCell ref="B11:M11"/>
  </mergeCells>
  <conditionalFormatting sqref="F19">
    <cfRule type="colorScale" priority="22">
      <colorScale>
        <cfvo type="min"/>
        <cfvo type="max"/>
        <color rgb="FFFCFCFF"/>
        <color rgb="FF63BE7B"/>
      </colorScale>
    </cfRule>
  </conditionalFormatting>
  <conditionalFormatting sqref="F13:F18">
    <cfRule type="colorScale" priority="21">
      <colorScale>
        <cfvo type="min"/>
        <cfvo type="max"/>
        <color rgb="FFFCFCFF"/>
        <color rgb="FF63BE7B"/>
      </colorScale>
    </cfRule>
  </conditionalFormatting>
  <conditionalFormatting sqref="H19">
    <cfRule type="colorScale" priority="20">
      <colorScale>
        <cfvo type="min"/>
        <cfvo type="max"/>
        <color rgb="FFFCFCFF"/>
        <color rgb="FF63BE7B"/>
      </colorScale>
    </cfRule>
  </conditionalFormatting>
  <conditionalFormatting sqref="J19">
    <cfRule type="colorScale" priority="19">
      <colorScale>
        <cfvo type="min"/>
        <cfvo type="max"/>
        <color rgb="FFFCFCFF"/>
        <color rgb="FF63BE7B"/>
      </colorScale>
    </cfRule>
  </conditionalFormatting>
  <conditionalFormatting sqref="L19">
    <cfRule type="colorScale" priority="18">
      <colorScale>
        <cfvo type="min"/>
        <cfvo type="max"/>
        <color rgb="FFFCFCFF"/>
        <color rgb="FF63BE7B"/>
      </colorScale>
    </cfRule>
  </conditionalFormatting>
  <conditionalFormatting sqref="L13:L18">
    <cfRule type="colorScale" priority="17">
      <colorScale>
        <cfvo type="min"/>
        <cfvo type="max"/>
        <color rgb="FFFCFCFF"/>
        <color rgb="FF63BE7B"/>
      </colorScale>
    </cfRule>
  </conditionalFormatting>
  <conditionalFormatting sqref="J13:J18">
    <cfRule type="colorScale" priority="16">
      <colorScale>
        <cfvo type="min"/>
        <cfvo type="max"/>
        <color rgb="FFFCFCFF"/>
        <color rgb="FF63BE7B"/>
      </colorScale>
    </cfRule>
  </conditionalFormatting>
  <conditionalFormatting sqref="H13:H18">
    <cfRule type="colorScale" priority="15">
      <colorScale>
        <cfvo type="min"/>
        <cfvo type="max"/>
        <color rgb="FFFCFCFF"/>
        <color rgb="FF63BE7B"/>
      </colorScale>
    </cfRule>
  </conditionalFormatting>
  <conditionalFormatting sqref="D19">
    <cfRule type="colorScale" priority="14">
      <colorScale>
        <cfvo type="min"/>
        <cfvo type="max"/>
        <color rgb="FFFCFCFF"/>
        <color rgb="FF63BE7B"/>
      </colorScale>
    </cfRule>
  </conditionalFormatting>
  <conditionalFormatting sqref="D13:D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9">
    <cfRule type="colorScale" priority="12">
      <colorScale>
        <cfvo type="min"/>
        <cfvo type="max"/>
        <color rgb="FFFCFCFF"/>
        <color rgb="FF63BE7B"/>
      </colorScale>
    </cfRule>
  </conditionalFormatting>
  <conditionalFormatting sqref="E13:E17">
    <cfRule type="colorScale" priority="11">
      <colorScale>
        <cfvo type="min"/>
        <cfvo type="max"/>
        <color rgb="FFFCFCFF"/>
        <color rgb="FF63BE7B"/>
      </colorScale>
    </cfRule>
  </conditionalFormatting>
  <conditionalFormatting sqref="G19">
    <cfRule type="colorScale" priority="10">
      <colorScale>
        <cfvo type="min"/>
        <cfvo type="max"/>
        <color rgb="FFFCFCFF"/>
        <color rgb="FF63BE7B"/>
      </colorScale>
    </cfRule>
  </conditionalFormatting>
  <conditionalFormatting sqref="G13:G18">
    <cfRule type="colorScale" priority="9">
      <colorScale>
        <cfvo type="min"/>
        <cfvo type="max"/>
        <color rgb="FFFCFCFF"/>
        <color rgb="FF63BE7B"/>
      </colorScale>
    </cfRule>
  </conditionalFormatting>
  <conditionalFormatting sqref="I19">
    <cfRule type="colorScale" priority="8">
      <colorScale>
        <cfvo type="min"/>
        <cfvo type="max"/>
        <color rgb="FFFCFCFF"/>
        <color rgb="FF63BE7B"/>
      </colorScale>
    </cfRule>
  </conditionalFormatting>
  <conditionalFormatting sqref="I13:I18">
    <cfRule type="colorScale" priority="7">
      <colorScale>
        <cfvo type="min"/>
        <cfvo type="max"/>
        <color rgb="FFFCFCFF"/>
        <color rgb="FF63BE7B"/>
      </colorScale>
    </cfRule>
  </conditionalFormatting>
  <conditionalFormatting sqref="K19">
    <cfRule type="colorScale" priority="6">
      <colorScale>
        <cfvo type="min"/>
        <cfvo type="max"/>
        <color rgb="FFFCFCFF"/>
        <color rgb="FF63BE7B"/>
      </colorScale>
    </cfRule>
  </conditionalFormatting>
  <conditionalFormatting sqref="K13:K18">
    <cfRule type="colorScale" priority="5">
      <colorScale>
        <cfvo type="min"/>
        <cfvo type="max"/>
        <color rgb="FFFCFCFF"/>
        <color rgb="FF63BE7B"/>
      </colorScale>
    </cfRule>
  </conditionalFormatting>
  <conditionalFormatting sqref="M19">
    <cfRule type="colorScale" priority="4">
      <colorScale>
        <cfvo type="min"/>
        <cfvo type="max"/>
        <color rgb="FFFCFCFF"/>
        <color rgb="FF63BE7B"/>
      </colorScale>
    </cfRule>
  </conditionalFormatting>
  <conditionalFormatting sqref="M13:M18">
    <cfRule type="colorScale" priority="3">
      <colorScale>
        <cfvo type="min"/>
        <cfvo type="max"/>
        <color rgb="FFFCFCFF"/>
        <color rgb="FF63BE7B"/>
      </colorScale>
    </cfRule>
  </conditionalFormatting>
  <conditionalFormatting sqref="B13:B17 B19:C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13:C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4547-99F6-485C-BAFE-605E3837881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NP</vt:lpstr>
      <vt:lpstr>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asmit</dc:creator>
  <cp:lastModifiedBy>Smither, Allison R.</cp:lastModifiedBy>
  <dcterms:created xsi:type="dcterms:W3CDTF">2021-01-21T22:40:33Z</dcterms:created>
  <dcterms:modified xsi:type="dcterms:W3CDTF">2023-02-07T19:09:08Z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937cebcc4e5c474a98803456e51a2b34</vt:lpwstr>
  </property>
</Properties>
</file>