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10.63.0.1\kpi\KPI 19-4-2018\KPI CÁC PHÒNG-ĐƠN VỊ ĐÃ ĐƯỢC DUYỆT\15.ĐL YÊN BÌNH\BSC - KPI  DL YEN BINH 30.06.2018 - Đã sửa\BSC - KPI ĐL YÊN BÌNH da sua\"/>
    </mc:Choice>
  </mc:AlternateContent>
  <xr:revisionPtr revIDLastSave="0" documentId="13_ncr:1_{26530B57-074C-495D-BE04-69C18C3F6AEF}" xr6:coauthVersionLast="34" xr6:coauthVersionMax="34" xr10:uidLastSave="{00000000-0000-0000-0000-000000000000}"/>
  <bookViews>
    <workbookView xWindow="0" yWindow="0" windowWidth="19200" windowHeight="11385" firstSheet="2" activeTab="4" xr2:uid="{00000000-000D-0000-FFFF-FFFF00000000}"/>
  </bookViews>
  <sheets>
    <sheet name="Ban do chien luoc PCYB" sheetId="17" r:id="rId1"/>
    <sheet name="BSC PCYB" sheetId="2" r:id="rId2"/>
    <sheet name="MA TRAN CHUC NANG - DIEN LUC" sheetId="37" r:id="rId3"/>
    <sheet name="BSC ĐIỆN LỰC" sheetId="40" r:id="rId4"/>
    <sheet name="KPI DIEN LUC" sheetId="39" r:id="rId5"/>
  </sheets>
  <definedNames>
    <definedName name="_Fill" localSheetId="3" hidden="1">#REF!</definedName>
    <definedName name="_Fill" localSheetId="1" hidden="1">#REF!</definedName>
    <definedName name="_Fill" localSheetId="2" hidden="1">#REF!</definedName>
    <definedName name="_Fill" hidden="1">#REF!</definedName>
    <definedName name="Company2013" localSheetId="3" hidden="1">#REF!</definedName>
    <definedName name="Company2013" localSheetId="1" hidden="1">#REF!</definedName>
    <definedName name="Company2013" localSheetId="2" hidden="1">#REF!</definedName>
    <definedName name="Company2013" hidden="1">#REF!</definedName>
    <definedName name="_xlnm.Print_Titles" localSheetId="4">'KPI DIEN LUC'!$3:$8</definedName>
    <definedName name="sdfs" localSheetId="3" hidden="1">#REF!</definedName>
    <definedName name="sdfs" hidden="1">#REF!</definedName>
    <definedName name="SFF" localSheetId="3" hidden="1">#REF!</definedName>
    <definedName name="SFF" localSheetId="2" hidden="1">#REF!</definedName>
    <definedName name="SFF" hidden="1">#REF!</definedName>
  </definedNames>
  <calcPr calcId="179017"/>
</workbook>
</file>

<file path=xl/calcChain.xml><?xml version="1.0" encoding="utf-8"?>
<calcChain xmlns="http://schemas.openxmlformats.org/spreadsheetml/2006/main">
  <c r="B27" i="40" l="1"/>
  <c r="E26" i="40"/>
  <c r="K25" i="40"/>
  <c r="E24" i="40"/>
  <c r="K23" i="40"/>
  <c r="K22" i="40"/>
  <c r="K21" i="40"/>
  <c r="K20" i="40"/>
  <c r="K19" i="40"/>
  <c r="K18" i="40"/>
  <c r="K17" i="40"/>
  <c r="K16" i="40"/>
  <c r="K15" i="40"/>
  <c r="K14" i="40"/>
  <c r="K13" i="40"/>
  <c r="E12" i="40"/>
  <c r="K11" i="40"/>
  <c r="E10" i="40"/>
  <c r="K9" i="40"/>
  <c r="K8" i="40"/>
  <c r="K7" i="40"/>
  <c r="K6" i="40"/>
  <c r="K26" i="40" l="1"/>
  <c r="O22" i="39"/>
  <c r="O23" i="39"/>
  <c r="O24" i="39"/>
  <c r="O80" i="39" l="1"/>
  <c r="S80" i="39" l="1"/>
  <c r="I25" i="2"/>
  <c r="O75" i="39"/>
  <c r="O93" i="39"/>
  <c r="S93" i="39" s="1"/>
  <c r="O91" i="39"/>
  <c r="O90" i="39"/>
  <c r="O87" i="39"/>
  <c r="O88" i="39"/>
  <c r="O86" i="39"/>
  <c r="O83" i="39"/>
  <c r="O84" i="39"/>
  <c r="O82" i="39"/>
  <c r="O79" i="39"/>
  <c r="O78" i="39"/>
  <c r="O77" i="39"/>
  <c r="O74" i="39"/>
  <c r="O73" i="39"/>
  <c r="S73" i="39" s="1"/>
  <c r="O71" i="39"/>
  <c r="O69" i="39"/>
  <c r="O68" i="39"/>
  <c r="O66" i="39"/>
  <c r="O65" i="39"/>
  <c r="O60" i="39"/>
  <c r="O61" i="39"/>
  <c r="O62" i="39"/>
  <c r="S62" i="39" s="1"/>
  <c r="O63" i="39"/>
  <c r="O59" i="39"/>
  <c r="O56" i="39"/>
  <c r="O57" i="39"/>
  <c r="S57" i="39" s="1"/>
  <c r="O55" i="39"/>
  <c r="O51" i="39"/>
  <c r="O52" i="39"/>
  <c r="O53" i="39"/>
  <c r="O50" i="39"/>
  <c r="O46" i="39"/>
  <c r="O47" i="39"/>
  <c r="O48" i="39"/>
  <c r="S48" i="39" s="1"/>
  <c r="O45" i="39"/>
  <c r="S45" i="39" s="1"/>
  <c r="O44" i="39"/>
  <c r="O42" i="39"/>
  <c r="O41" i="39"/>
  <c r="S41" i="39" s="1"/>
  <c r="O40" i="39"/>
  <c r="O36" i="39"/>
  <c r="O37" i="39"/>
  <c r="O38" i="39"/>
  <c r="O35" i="39"/>
  <c r="O34" i="39"/>
  <c r="O29" i="39"/>
  <c r="S29" i="39" s="1"/>
  <c r="O27" i="39"/>
  <c r="S27" i="39" s="1"/>
  <c r="O26" i="39"/>
  <c r="S26" i="39" s="1"/>
  <c r="O25" i="39"/>
  <c r="O21" i="39"/>
  <c r="O20" i="39"/>
  <c r="O19" i="39"/>
  <c r="O17" i="39"/>
  <c r="O15" i="39"/>
  <c r="O14" i="39"/>
  <c r="O13" i="39"/>
  <c r="O12" i="39"/>
  <c r="Q12" i="39"/>
  <c r="R12" i="39" s="1"/>
  <c r="S53" i="39"/>
  <c r="S91" i="39"/>
  <c r="S88" i="39"/>
  <c r="S87" i="39"/>
  <c r="S86" i="39"/>
  <c r="S84" i="39"/>
  <c r="S82" i="39"/>
  <c r="S79" i="39"/>
  <c r="S77" i="39"/>
  <c r="S74" i="39"/>
  <c r="S69" i="39"/>
  <c r="S68" i="39"/>
  <c r="S66" i="39"/>
  <c r="S61" i="39"/>
  <c r="S60" i="39"/>
  <c r="S59" i="39"/>
  <c r="S56" i="39"/>
  <c r="S51" i="39"/>
  <c r="S50" i="39"/>
  <c r="S46" i="39"/>
  <c r="S44" i="39"/>
  <c r="S21" i="39"/>
  <c r="I31" i="2"/>
  <c r="I30" i="2"/>
  <c r="I29" i="2"/>
  <c r="I28" i="2"/>
  <c r="I27" i="2"/>
  <c r="I24" i="2"/>
  <c r="I23" i="2"/>
  <c r="I22" i="2"/>
  <c r="I21" i="2"/>
  <c r="I20" i="2"/>
  <c r="I19" i="2"/>
  <c r="I18" i="2"/>
  <c r="I17" i="2"/>
  <c r="I16" i="2"/>
  <c r="I15" i="2"/>
  <c r="I13" i="2"/>
  <c r="I12" i="2"/>
  <c r="I11" i="2"/>
  <c r="I10" i="2"/>
  <c r="I9" i="2"/>
  <c r="I8" i="2"/>
  <c r="I7" i="2"/>
  <c r="I33" i="2" s="1"/>
  <c r="I6" i="2"/>
  <c r="K6" i="17"/>
  <c r="K13" i="17"/>
  <c r="K19" i="17"/>
  <c r="K33" i="17"/>
  <c r="B40" i="17"/>
  <c r="D41" i="17"/>
  <c r="H41" i="17"/>
  <c r="D42" i="17"/>
  <c r="H42" i="17"/>
  <c r="D43" i="17"/>
  <c r="H43" i="17"/>
  <c r="D44" i="17"/>
  <c r="H44" i="17"/>
  <c r="D45" i="17"/>
  <c r="H45" i="17"/>
  <c r="D46" i="17"/>
  <c r="H46" i="17"/>
  <c r="D47" i="17"/>
  <c r="H47" i="17"/>
  <c r="D48" i="17"/>
  <c r="H48" i="17"/>
  <c r="D49" i="17"/>
  <c r="H49" i="17"/>
  <c r="D50" i="17"/>
  <c r="H50" i="17"/>
  <c r="D51" i="17"/>
  <c r="H51" i="17"/>
  <c r="D52" i="17"/>
  <c r="H52" i="17"/>
  <c r="D53" i="17"/>
  <c r="H53" i="17"/>
  <c r="D54" i="17"/>
  <c r="H54" i="17"/>
  <c r="D55" i="17"/>
  <c r="H55" i="17"/>
  <c r="D56" i="17"/>
  <c r="H56" i="17"/>
  <c r="D57" i="17"/>
  <c r="H57" i="17"/>
  <c r="D58" i="17"/>
  <c r="H58" i="17"/>
  <c r="D59"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S19" i="39" l="1"/>
  <c r="S40" i="39"/>
  <c r="S63" i="39"/>
  <c r="S83" i="39"/>
  <c r="S12" i="39"/>
  <c r="S15" i="39"/>
  <c r="S13" i="39"/>
  <c r="S24" i="39"/>
  <c r="S23" i="39"/>
  <c r="S42" i="39"/>
  <c r="S47" i="39"/>
  <c r="S55" i="39"/>
  <c r="S65" i="39"/>
  <c r="S71" i="39"/>
  <c r="S78" i="39"/>
  <c r="S90" i="39"/>
  <c r="S52" i="39"/>
  <c r="H91" i="17"/>
  <c r="S35" i="39"/>
  <c r="S38" i="39"/>
  <c r="S37" i="39"/>
  <c r="S36" i="39"/>
  <c r="S34" i="39"/>
  <c r="S20" i="39"/>
  <c r="S22" i="39"/>
  <c r="S25" i="39"/>
  <c r="S14" i="39"/>
  <c r="S75" i="39"/>
  <c r="S17" i="39"/>
  <c r="O94" i="39"/>
  <c r="S99" i="39" l="1"/>
</calcChain>
</file>

<file path=xl/sharedStrings.xml><?xml version="1.0" encoding="utf-8"?>
<sst xmlns="http://schemas.openxmlformats.org/spreadsheetml/2006/main" count="2417" uniqueCount="951">
  <si>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</si>
  <si>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</si>
  <si>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</si>
  <si>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</si>
  <si>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</si>
  <si>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</si>
  <si>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</si>
  <si>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</si>
  <si>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</si>
  <si>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</si>
  <si>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</si>
  <si>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</si>
  <si>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</si>
  <si>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</si>
  <si>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</si>
  <si>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</si>
  <si>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</si>
  <si>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</si>
  <si>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</si>
  <si>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</si>
  <si>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</si>
  <si>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</si>
  <si>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</si>
  <si>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</si>
  <si>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</si>
  <si>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</si>
  <si>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</si>
  <si>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</si>
  <si>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</si>
  <si>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</si>
  <si>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</si>
  <si>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</si>
  <si>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</si>
  <si>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</si>
  <si>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</si>
  <si>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</si>
  <si>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</si>
  <si>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</si>
  <si>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</si>
  <si>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</si>
  <si>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</si>
  <si>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</si>
  <si>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</si>
  <si>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</si>
  <si>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</si>
  <si>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</si>
  <si>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</si>
  <si>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</si>
  <si>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</si>
  <si>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</si>
  <si>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</si>
  <si>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</si>
  <si>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</si>
  <si>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</si>
  <si>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</si>
  <si>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</si>
  <si>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</si>
  <si>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</si>
  <si>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</si>
  <si>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</si>
  <si>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</si>
  <si>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</si>
  <si>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</si>
  <si>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</si>
  <si>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</si>
  <si>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</si>
  <si>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</si>
  <si>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</si>
  <si>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</si>
  <si>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</si>
  <si>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</si>
  <si>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</si>
  <si>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</si>
  <si>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</si>
  <si>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Tần suất theo dõi</t>
  </si>
  <si>
    <t>Công thức/ Cách đo lường</t>
  </si>
  <si>
    <t>ĐVT</t>
  </si>
  <si>
    <t>Tài chính</t>
  </si>
  <si>
    <t>%</t>
  </si>
  <si>
    <t>Năm</t>
  </si>
  <si>
    <t>Quý</t>
  </si>
  <si>
    <t>Khách hàng</t>
  </si>
  <si>
    <t>điểm</t>
  </si>
  <si>
    <t>Quy trình nội bộ</t>
  </si>
  <si>
    <t>F32</t>
  </si>
  <si>
    <t>Điện thương phẩm/ lao động</t>
  </si>
  <si>
    <t>F23</t>
  </si>
  <si>
    <t>I62</t>
  </si>
  <si>
    <t>I44</t>
  </si>
  <si>
    <t>Quý</t>
  </si>
  <si>
    <t>(Sản lượng năm nay- Sản lượng năm trước)/ Sản lượng năm trước</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</si>
  <si>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</si>
  <si>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</si>
  <si>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</si>
  <si>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</si>
  <si>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</si>
  <si>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</si>
  <si>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</si>
  <si>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</si>
  <si>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</si>
  <si>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</si>
  <si>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</si>
  <si>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</si>
  <si>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</si>
  <si>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</si>
  <si>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KH/ LĐ</t>
  </si>
  <si>
    <t>kWh/ LĐ</t>
  </si>
  <si>
    <t>Sự cố</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</si>
  <si>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</si>
  <si>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</si>
  <si>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</si>
  <si>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</si>
  <si>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</si>
  <si>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</si>
  <si>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Trung bình thời gian thực hiện của Công ty của tất cả các khách hàng cấp điện mới (Chỉ số này được lấy từ phân hệ của quản lý cấp điện trung áp của CMIS 2.0)</t>
  </si>
  <si>
    <t>Khía cạnh Quy trình  Nội bộ</t>
  </si>
  <si>
    <t>Bình quân gia quyền của thời gian thực hiện cấp điện cho tất cả các khách hàng mới (hạ áp)</t>
  </si>
  <si>
    <t>Tỷ lệ giảm các vụ TNLĐ so với năm trước</t>
  </si>
  <si>
    <t>Điện thương phẩm/ lao động b/q</t>
  </si>
  <si>
    <t>Số lượng khách hàng/ lao động b/q</t>
  </si>
  <si>
    <t>Giá b/q thực hiện - giá b/q được giao theo kế hoạch</t>
  </si>
  <si>
    <t>Tỷ lệ thu hồi công nợ khách hàng</t>
  </si>
  <si>
    <t>Chi phí/ kWh điện thương phẩm</t>
  </si>
  <si>
    <t>Tăng hiệu quả sử dụng vốn</t>
  </si>
  <si>
    <t>Giá bán điện b/q so với kế hoạch</t>
  </si>
  <si>
    <t>Tổng số sự cố hệ thống CNTT trong kỳ</t>
  </si>
  <si>
    <t>Phần 1: Mục tiêu</t>
  </si>
  <si>
    <t xml:space="preserve"> Mục tiêu chiến lược</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</si>
  <si>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</si>
  <si>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</si>
  <si>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</si>
  <si>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</si>
  <si>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Chỉ số hài lòng của KH được lấy từ kết quả khảo sát hài lòng của KH hằng năm do tư vấn độc lập thực hiện</t>
  </si>
  <si>
    <t>Số lần sai sót có Quyết định của cơ quan chức năng xử phạt</t>
  </si>
  <si>
    <t>Tỷ lệ đào tạo chuyên môn nghiệp vụ/ Kế hoạch được giao</t>
  </si>
  <si>
    <t>Tỷ lệ hóa đơn được thanh toán qua ngân hàng hoặc tổ chức trung gian</t>
  </si>
  <si>
    <t>Số hóa đơn được thanh toán qua ngân hàng hoặc tổ chức trung gian/ Tổng số hóa đơn</t>
  </si>
  <si>
    <t>Điện thương phẩm/ Lao động</t>
  </si>
  <si>
    <t>Phát triển đội ngũ nhân sự và nâng cao năng suất lao động</t>
  </si>
  <si>
    <t>Số lượng khách hàng/Lao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</si>
  <si>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</si>
  <si>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</si>
  <si>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</si>
  <si>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</si>
  <si>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</si>
  <si>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</si>
  <si>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</si>
  <si>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</si>
  <si>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</si>
  <si>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</si>
  <si>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</si>
  <si>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</si>
  <si>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Tiết kiệm chi phí / kế hoạch</t>
  </si>
  <si>
    <t>trđ</t>
  </si>
  <si>
    <t>I22</t>
  </si>
  <si>
    <t>Thay công tơ định kỳ/Kế hoạch</t>
  </si>
  <si>
    <t>Tiết kiệm chi phí biến động / kế hoạch</t>
  </si>
  <si>
    <t>Tỷ lệ thu hồi công nợ tiền điện khách hàng</t>
  </si>
  <si>
    <t>Giá trị hàng tồn kho hàng quý</t>
  </si>
  <si>
    <t>Theo kế hoạch quý</t>
  </si>
  <si>
    <t>Số công tơ đã thay đk/kế hoạch</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</si>
  <si>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</si>
  <si>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</si>
  <si>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</si>
  <si>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</si>
  <si>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</si>
  <si>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</si>
  <si>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</si>
  <si>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</si>
  <si>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</si>
  <si>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</si>
  <si>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</si>
  <si>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</si>
  <si>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</si>
  <si>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</si>
  <si>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</si>
  <si>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</si>
  <si>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</si>
  <si>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</si>
  <si>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</si>
  <si>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</si>
  <si>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</si>
  <si>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</si>
  <si>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</si>
  <si>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</si>
  <si>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</si>
  <si>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</si>
  <si>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</si>
  <si>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</si>
  <si>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</si>
  <si>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</si>
  <si>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</si>
  <si>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</si>
  <si>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</si>
  <si>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</si>
  <si>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</si>
  <si>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</si>
  <si>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</si>
  <si>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</si>
  <si>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</si>
  <si>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</si>
  <si>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</si>
  <si>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</si>
  <si>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</si>
  <si>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</si>
  <si>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</si>
  <si>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</si>
  <si>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P1</t>
  </si>
  <si>
    <t>P2</t>
  </si>
  <si>
    <t>P3</t>
  </si>
  <si>
    <t>P4</t>
  </si>
  <si>
    <t>P5</t>
  </si>
  <si>
    <t>P6</t>
  </si>
  <si>
    <t>P7</t>
  </si>
  <si>
    <t>P8</t>
  </si>
  <si>
    <t>P9</t>
  </si>
  <si>
    <t>P10</t>
  </si>
  <si>
    <t>P11</t>
  </si>
  <si>
    <t>P12</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</si>
  <si>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</si>
  <si>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</si>
  <si>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</si>
  <si>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</si>
  <si>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</si>
  <si>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</si>
  <si>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</si>
  <si>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</si>
  <si>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</si>
  <si>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</si>
  <si>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</si>
  <si>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</si>
  <si>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</si>
  <si>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</si>
  <si>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</si>
  <si>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</si>
  <si>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</si>
  <si>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</si>
  <si>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</si>
  <si>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</si>
  <si>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</si>
  <si>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</si>
  <si>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</si>
  <si>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</si>
  <si>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</si>
  <si>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</si>
  <si>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</si>
  <si>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</si>
  <si>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</si>
  <si>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</si>
  <si>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</si>
  <si>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</si>
  <si>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</si>
  <si>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</si>
  <si>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</si>
  <si>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</si>
  <si>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</si>
  <si>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</si>
  <si>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</si>
  <si>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</si>
  <si>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</si>
  <si>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</si>
  <si>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</si>
  <si>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</si>
  <si>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</si>
  <si>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</si>
  <si>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</si>
  <si>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</si>
  <si>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</si>
  <si>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</si>
  <si>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</si>
  <si>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</si>
  <si>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</si>
  <si>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</si>
  <si>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</si>
  <si>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</si>
  <si>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</si>
  <si>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HC4</t>
  </si>
  <si>
    <t>Công tác Quan hệ cộng đồng</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</si>
  <si>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</si>
  <si>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</si>
  <si>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</si>
  <si>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</si>
  <si>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</si>
  <si>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</si>
  <si>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</si>
  <si>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KS5</t>
  </si>
  <si>
    <t>Công tác phòng chống tham nhũng</t>
  </si>
  <si>
    <t>KS6</t>
  </si>
  <si>
    <t>Công tác giải quyết khiếu nại, tố cáo</t>
  </si>
  <si>
    <t>PGĐ ĐT</t>
  </si>
  <si>
    <r>
      <t>G</t>
    </r>
    <r>
      <rPr>
        <b/>
        <sz val="12"/>
        <rFont val="Arial"/>
        <family val="2"/>
      </rPr>
      <t>Đ</t>
    </r>
  </si>
  <si>
    <r>
      <t>PG</t>
    </r>
    <r>
      <rPr>
        <b/>
        <sz val="12"/>
        <rFont val="Arial"/>
        <family val="2"/>
      </rPr>
      <t>Đ</t>
    </r>
    <r>
      <rPr>
        <b/>
        <sz val="11"/>
        <rFont val="Arial"/>
        <family val="2"/>
      </rPr>
      <t xml:space="preserve"> KD</t>
    </r>
  </si>
  <si>
    <t>PGĐ SX #</t>
  </si>
  <si>
    <t>PX</t>
  </si>
  <si>
    <t>ĐL</t>
  </si>
  <si>
    <t>HỆ THỐNG CHỈ TIÊU CỦA CÔNG TY ĐIỆN LỰC YÊN BÁI 2018 (BSC Công ty)</t>
  </si>
  <si>
    <t>Nghiên cứu áp dụng công nghệ mới vào SXKD</t>
  </si>
  <si>
    <t>Theo kế hoạch của EVNNPC và của Công ty</t>
  </si>
  <si>
    <t>Tăng trưởng sản lượng điện thương phẩm</t>
  </si>
  <si>
    <t>'Tăng trưởng sản lượng điện thương phẩm</t>
  </si>
  <si>
    <t>Hoàn thành SCL theo kế hoạch</t>
  </si>
  <si>
    <t>Mã cấp 2</t>
  </si>
  <si>
    <t>Mã cấp 3</t>
  </si>
  <si>
    <t>HC7</t>
  </si>
  <si>
    <t>Phần 2: Phân bổ mục tiêu</t>
  </si>
  <si>
    <t>Quản lý vận hành đường dây trung, hạ áp và TBA</t>
  </si>
  <si>
    <t>Tổ chức, thực hiện các hoạt động SXK</t>
  </si>
  <si>
    <t>P. Tổng Hợp</t>
  </si>
  <si>
    <t>P. KHKT</t>
  </si>
  <si>
    <t>P, Kinh doanh</t>
  </si>
  <si>
    <t>Tài chính, kế toán, LĐTL, VHDN, Văn thư, lưu trữ</t>
  </si>
  <si>
    <t>Lập và triển khai kế hoạch SXKD, Vật tư, SCTX, QLKT, ATVSLĐ.</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</si>
  <si>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</si>
  <si>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</si>
  <si>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</si>
  <si>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</si>
  <si>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</si>
  <si>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</si>
  <si>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</si>
  <si>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</si>
  <si>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</si>
  <si>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</si>
  <si>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</si>
  <si>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</si>
  <si>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</si>
  <si>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</si>
  <si>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</si>
  <si>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</si>
  <si>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</si>
  <si>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</si>
  <si>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</si>
  <si>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</si>
  <si>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Thực hiện  ĐTXD theo kế hoạch</t>
  </si>
  <si>
    <t>MA TRẬN CHỨC NĂNG ĐIỆN LỰC ……..</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</si>
  <si>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</si>
  <si>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</si>
  <si>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</si>
  <si>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</si>
  <si>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</si>
  <si>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</si>
  <si>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</si>
  <si>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</si>
  <si>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</si>
  <si>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</si>
  <si>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</si>
  <si>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</si>
  <si>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</si>
  <si>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AT1.2</t>
  </si>
  <si>
    <t>AT1.3</t>
  </si>
  <si>
    <t>AT1.4</t>
  </si>
  <si>
    <t>Quản lý trang thiết bị phòng cháy chữa cháy</t>
  </si>
  <si>
    <t>Quản lý trang thiết bị, dụng cụ an toàn có yêu cầu nghiêm ngặt về ATLĐ</t>
  </si>
  <si>
    <t>Lập kế hoạch kinh doanh điện năng.</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</si>
  <si>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</si>
  <si>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</si>
  <si>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</si>
  <si>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</si>
  <si>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</si>
  <si>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</si>
  <si>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</si>
  <si>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</si>
  <si>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</si>
  <si>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</si>
  <si>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</si>
  <si>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</si>
  <si>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</si>
  <si>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</si>
  <si>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</si>
  <si>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</si>
  <si>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</si>
  <si>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</si>
  <si>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</si>
  <si>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</si>
  <si>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</si>
  <si>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</si>
  <si>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</si>
  <si>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</si>
  <si>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</si>
  <si>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</si>
  <si>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</si>
  <si>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</si>
  <si>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</si>
  <si>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</si>
  <si>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Lập và thực hiện công tác thí nghiệm định kỳ, khắc phục các tồn tại sau thí nghiệm</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</si>
  <si>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</si>
  <si>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</si>
  <si>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</si>
  <si>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</si>
  <si>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</si>
  <si>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</si>
  <si>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</si>
  <si>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</si>
  <si>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</si>
  <si>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</si>
  <si>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Kiểm tra, bổ sung phương án PCCC nếu có thay đổi so với phương án đã được duyệt</t>
  </si>
  <si>
    <t>Cập nhật, lưu trữ hồ sơ theo dõi quản lý về hoạt động PCCC theo hướng dẫn tại mục I của Thông tư 04/2004/TT-BCA</t>
  </si>
  <si>
    <t>Lập các báo cáo theo qui định</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</si>
  <si>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</si>
  <si>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</si>
  <si>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</si>
  <si>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</si>
  <si>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</si>
  <si>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xử lý vi phạm HLBVATCTĐ theo phân cấp </t>
  </si>
  <si>
    <t>Tổ chức kiểm tra đột xuất các đơn vị công tác trên hiện trường</t>
  </si>
  <si>
    <t>Lập phương án PCTT&amp;TKCN</t>
  </si>
  <si>
    <t>Kiểm tra công tác chuẩn bị PCTT&amp; TKCN vào trước mùa mưa bão lập thành biên bản và lưu hồ sơ</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</si>
  <si>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</si>
  <si>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</si>
  <si>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</si>
  <si>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</si>
  <si>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</si>
  <si>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</si>
  <si>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</si>
  <si>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</si>
  <si>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</si>
  <si>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</si>
  <si>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Cấp phát trang bị, công cụ dụng cụ an toàn, bảo hộ lao động</t>
  </si>
  <si>
    <t>Lập và thực hiện kế hoạch công tác ATVSLĐ, BHLĐ, PCCC</t>
  </si>
  <si>
    <t>Lập và thực hiện kế hoạch PCCC</t>
  </si>
  <si>
    <t>Kiểm tra định kỳ, đột xuất công tác PCCC theo quy định</t>
  </si>
  <si>
    <t>Lập kế hoạch, phương án công tác PCCC</t>
  </si>
  <si>
    <t>Huấn luyện và diễn tập PCCC 1 năm 1 lần theo phương án</t>
  </si>
  <si>
    <t>Lập, triển khai kế hoạch Huấn luyện và kiểm tra QTAT của Công ty và Điện lực</t>
  </si>
  <si>
    <t>Lập,triển khai thực hiện kế hoạch huấn luyện và kiểm tra QTAT của Điện lực</t>
  </si>
  <si>
    <t>Lập, triển khai thực hiện kế hoạch giảm thiểu vi phạm  HLBVATCTĐ</t>
  </si>
  <si>
    <t>Tập hợp tài liệu, hồ sơ vi phạm HLBVAT công trình điện, lưu trữ  theo quy định</t>
  </si>
  <si>
    <t xml:space="preserve">Phối hợp với Ban chỉ đạo bảo vệ an toàn công trình lưới điện cao áp địa phương tổ chức các hoạt động tuyên truyền, hội nghị chuyên đề trong quản lý HLBVATCTĐ. </t>
  </si>
  <si>
    <t>Lập lịch công tác trên lưới điện tuần tới đăng ký với Điện lực</t>
  </si>
  <si>
    <t xml:space="preserve">Thực hiện công tác Huấn luyện và kiểm tra QTAT tại Điện lực  theo kế hoạch của Công ty </t>
  </si>
  <si>
    <t>Lập và triển khai kế hoạch kiểm tra toàn diện công tác an toàn vệ sinh lao động theo quy định 01lần /Quý</t>
  </si>
  <si>
    <t xml:space="preserve"> Công tác kiểm tra kiểm soát, an toàn, vệ sinh lao động</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</si>
  <si>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</si>
  <si>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</si>
  <si>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</si>
  <si>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</si>
  <si>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</si>
  <si>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</si>
  <si>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Cập nhật, lưu trữ hồ sơ trang thiết bị PCCC đúng quy định</t>
  </si>
  <si>
    <t>Quản lý, bảo quản, sử dụng trang thiết bị, dụng cụ an toàn, BHLĐ theo quy định</t>
  </si>
  <si>
    <t>Quản lý trang thiết bị, dụng cụ an toàn, BHLĐ</t>
  </si>
  <si>
    <t>Quản lý trang thiết bị, dụng cụ an toàn, BHLĐ, phòng cháy chữa cháy.</t>
  </si>
  <si>
    <t>Kiểm tra, thử nghiệm định kỳ, đột xuất đối với các trang thiết bị dụng cụ an toàn, BHLĐ theo quy định</t>
  </si>
  <si>
    <t>Kiểm tra định kỳ, đột xuất đối với các trang thiết bị PCCC theo quy định</t>
  </si>
  <si>
    <t xml:space="preserve">Cập nhật, lưu trữ hồ sơ trang thiết bị dụng cụ an toàn, BHLĐ theo quy định </t>
  </si>
  <si>
    <t>Quản lý, bảo quản, sử dụng trang thiết bị, dụng cụ an toàn có yêu cầu nghiêm ngặt về ATLĐ theo quy định</t>
  </si>
  <si>
    <t xml:space="preserve">Cập nhật, lưu trữ hồ sơ trang thiết bị, dụng cụ an toàn có yêu cầu nghiêm ngặt về ATLĐ theo quy định </t>
  </si>
  <si>
    <t>Kiểm tra thường xuyên, đăng ký kiểm định định kỳ, đột xuất đối với cáctrang thiết bị, dụng cụ an toàn có yêu cầu nghiêm ngặt về ATLĐ theo quy định</t>
  </si>
  <si>
    <t xml:space="preserve">Kiểm tra hệ thống điện, lập kế hoạch khắc phục các vị trí xung yếu có khả năng bị sự cố khi xảy ra thiên tai (mưa, bão, lũ...) </t>
  </si>
  <si>
    <t>Triển khai công tác chuẩn bị PCTT&amp;TKCN theo phương án đã được duyệt</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</si>
  <si>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</si>
  <si>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</si>
  <si>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 xml:space="preserve">Tổ chức diễn tập PCTT&amp;TKCN cấp Điện lực tối thiểu 02 năm một lần </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</si>
  <si>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</si>
  <si>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</si>
  <si>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</si>
  <si>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</si>
  <si>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</si>
  <si>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</si>
  <si>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</si>
  <si>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</si>
  <si>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</si>
  <si>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</si>
  <si>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</si>
  <si>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</si>
  <si>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</si>
  <si>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</si>
  <si>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</si>
  <si>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</si>
  <si>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</si>
  <si>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</si>
  <si>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</si>
  <si>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</si>
  <si>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Giám sát và đánh giá việc thực hiện công tác ISO của CBCNV trong Điện lực</t>
  </si>
  <si>
    <t>Giám sát và đánh giá việc thực hiện công tác 5S của CBCNV trong Điện lực</t>
  </si>
  <si>
    <t>Thực hiện VHDN theo quy định</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</si>
  <si>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</si>
  <si>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</si>
  <si>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Đội QLVHĐZ và Trạm </t>
  </si>
  <si>
    <t>Tổ Trực vận hành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</si>
  <si>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</si>
  <si>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</si>
  <si>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</si>
  <si>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</si>
  <si>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</si>
  <si>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</si>
  <si>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</si>
  <si>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</si>
  <si>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</si>
  <si>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</si>
  <si>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</si>
  <si>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</si>
  <si>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</si>
  <si>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</si>
  <si>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</si>
  <si>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</si>
  <si>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</si>
  <si>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</si>
  <si>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</si>
  <si>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</si>
  <si>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</si>
  <si>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</si>
  <si>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triển khai thực hiện kế hoạch bảo hộ lao động</t>
  </si>
  <si>
    <t>Tuyên truyền an toàn điện trước mùa mưa, bão</t>
  </si>
  <si>
    <t>Công tác soạn thảo văn bản</t>
  </si>
  <si>
    <t>Thực hiện các nghiệp vụ kinh doanh</t>
  </si>
  <si>
    <t xml:space="preserve">Lập, cập nhật và quản lý hồ sơ lưới điện, thiết bị điện trung, hạ áp </t>
  </si>
  <si>
    <t>Quản lý, vận hành lưới điện trung, hạ áp</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</si>
  <si>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</si>
  <si>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</si>
  <si>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</si>
  <si>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</si>
  <si>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</si>
  <si>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</si>
  <si>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</si>
  <si>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CÔNG TY ĐIỆN LỰC YÊN BÁI</t>
  </si>
  <si>
    <t>Trọng số cấp 1 (a1)</t>
  </si>
  <si>
    <t>Trọng số cấp 2 (a2)</t>
  </si>
  <si>
    <t>Trọng số cấp 3 (a3)</t>
  </si>
  <si>
    <t>Trọng số cấp 4 (a4)</t>
  </si>
  <si>
    <t>Mã cấp 1</t>
  </si>
  <si>
    <t>KPI cấp Công ty</t>
  </si>
  <si>
    <t xml:space="preserve">KPI Điện lực </t>
  </si>
  <si>
    <t>Mục tiêu trong kỳ</t>
  </si>
  <si>
    <t xml:space="preserve">Tần suất </t>
  </si>
  <si>
    <t xml:space="preserve">Trọng số chỉ tiêu (a5) </t>
  </si>
  <si>
    <t>Kết quả thực hiện</t>
  </si>
  <si>
    <t>Đơn vị đo</t>
  </si>
  <si>
    <t>Chỉ tiêu kế hoạch</t>
  </si>
  <si>
    <t>Điện lực tự chấm</t>
  </si>
  <si>
    <t>Ban giám đốc Công ty chấm</t>
  </si>
  <si>
    <t>Kết quả</t>
  </si>
  <si>
    <t>Điểm chấm</t>
  </si>
  <si>
    <t>Điểm qui đổi</t>
  </si>
  <si>
    <t>A</t>
  </si>
  <si>
    <t>NHÓM CÁC CHỈ TIÊU THỰC HIỆN NHIỆM VỤ (Cấp 1)</t>
  </si>
  <si>
    <t>A.1</t>
  </si>
  <si>
    <t>NHÓM KPI THEO MỤC TIÊU (Cấp 2)</t>
  </si>
  <si>
    <t>F</t>
  </si>
  <si>
    <t>Viễn cảnh tài chính (Cấp 3)</t>
  </si>
  <si>
    <t>Tăng trưởng Doanh thu</t>
  </si>
  <si>
    <t>đ/kWh</t>
  </si>
  <si>
    <t>Viễn cảnh khách hàng</t>
  </si>
  <si>
    <t xml:space="preserve">điểm </t>
  </si>
  <si>
    <t>I</t>
  </si>
  <si>
    <t>Viễn cảnh hoạt động nội bộ</t>
  </si>
  <si>
    <t>Số lượng sai sót</t>
  </si>
  <si>
    <t>L</t>
  </si>
  <si>
    <t>Viễn cảnh học hỏi và phát triển</t>
  </si>
  <si>
    <t>A.2</t>
  </si>
  <si>
    <t>NHÓM KPI THEO MTCV</t>
  </si>
  <si>
    <t>CL</t>
  </si>
  <si>
    <t>Quản trị chiến lược</t>
  </si>
  <si>
    <t>KH</t>
  </si>
  <si>
    <t xml:space="preserve"> Lập kế hoạch SXKD</t>
  </si>
  <si>
    <t>VT</t>
  </si>
  <si>
    <t>KD</t>
  </si>
  <si>
    <t>TC</t>
  </si>
  <si>
    <t>KT</t>
  </si>
  <si>
    <t>AT</t>
  </si>
  <si>
    <t>ATLĐ - Môi trường</t>
  </si>
  <si>
    <t>XD</t>
  </si>
  <si>
    <t>XD. Đầu tư xây dựng</t>
  </si>
  <si>
    <t>SC</t>
  </si>
  <si>
    <t>Sửa chữa lớn</t>
  </si>
  <si>
    <t>SX</t>
  </si>
  <si>
    <t xml:space="preserve"> Dịch vụ sản xuất khác</t>
  </si>
  <si>
    <t>LD</t>
  </si>
  <si>
    <t>HC</t>
  </si>
  <si>
    <t>Quản trị hành chính, quan hệ cộng đồng</t>
  </si>
  <si>
    <t>CN</t>
  </si>
  <si>
    <t>KS</t>
  </si>
  <si>
    <t>Thanh tra - kiểm soát nội bộ</t>
  </si>
  <si>
    <t>QT</t>
  </si>
  <si>
    <t>Quy trình đảm bảo chất lượng</t>
  </si>
  <si>
    <t>VH</t>
  </si>
  <si>
    <t>Văn hóa doanh nghiệp</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</si>
  <si>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</si>
  <si>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</si>
  <si>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</si>
  <si>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</si>
  <si>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</si>
  <si>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</si>
  <si>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</si>
  <si>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</si>
  <si>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 xml:space="preserve">Triển khai kế hoạch CCHC của Công ty </t>
  </si>
  <si>
    <t>Lập các báo cáo kế toán tài chính</t>
  </si>
  <si>
    <t>Công tác văn thư</t>
  </si>
  <si>
    <t>Có sáng kiến được công nhận</t>
  </si>
  <si>
    <t>Có cải tiến, hợp lý hóa sản xuất được công nhận</t>
  </si>
  <si>
    <t>C.3</t>
  </si>
  <si>
    <t xml:space="preserve">Tỷ lệ, hệ số, hiệu số </t>
  </si>
  <si>
    <t>VT1.1</t>
  </si>
  <si>
    <t>VT2.1</t>
  </si>
  <si>
    <t>VT4.1</t>
  </si>
  <si>
    <t>KD1.1</t>
  </si>
  <si>
    <t>KD2.1</t>
  </si>
  <si>
    <t>KD3.1</t>
  </si>
  <si>
    <t>KD4.1</t>
  </si>
  <si>
    <t>KD5.1</t>
  </si>
  <si>
    <t>TC1.1</t>
  </si>
  <si>
    <t>TC2.1</t>
  </si>
  <si>
    <t>TC3.1</t>
  </si>
  <si>
    <t>TC4.1</t>
  </si>
  <si>
    <t>KT1.1</t>
  </si>
  <si>
    <t>KT2.11</t>
  </si>
  <si>
    <t>KT3.1</t>
  </si>
  <si>
    <t>AT2.1</t>
  </si>
  <si>
    <t>AT3.1</t>
  </si>
  <si>
    <t>AT4.1</t>
  </si>
  <si>
    <t>AT5.1</t>
  </si>
  <si>
    <t>XD1.1</t>
  </si>
  <si>
    <t>XD2.1</t>
  </si>
  <si>
    <t>SC1.1</t>
  </si>
  <si>
    <t>SC3.1</t>
  </si>
  <si>
    <t>SX1.1</t>
  </si>
  <si>
    <t>LD2.1</t>
  </si>
  <si>
    <t>LD4.1</t>
  </si>
  <si>
    <t>HC1.1</t>
  </si>
  <si>
    <t>HC1.2</t>
  </si>
  <si>
    <t>HC2.1</t>
  </si>
  <si>
    <t>CN1.1</t>
  </si>
  <si>
    <t>CN2.1</t>
  </si>
  <si>
    <t>CN3.1</t>
  </si>
  <si>
    <t>KS1.1</t>
  </si>
  <si>
    <t>KS5.1</t>
  </si>
  <si>
    <t>KS6.1</t>
  </si>
  <si>
    <t>QT1.1</t>
  </si>
  <si>
    <t>QT2.1</t>
  </si>
  <si>
    <t>VH1.1</t>
  </si>
  <si>
    <t>C1.1</t>
  </si>
  <si>
    <t>C2.1</t>
  </si>
  <si>
    <t>a1</t>
  </si>
  <si>
    <t>a2</t>
  </si>
  <si>
    <t>a3</t>
  </si>
  <si>
    <t>a4</t>
  </si>
  <si>
    <t>TS</t>
  </si>
  <si>
    <t>a5</t>
  </si>
  <si>
    <t>KQ</t>
  </si>
  <si>
    <t>Trọng số chung (a)</t>
  </si>
  <si>
    <t>a=a1*a2*a3*a4*a5</t>
  </si>
  <si>
    <t>G</t>
  </si>
  <si>
    <t>Gqđ=G*a</t>
  </si>
  <si>
    <t>TL=TH/KH; TH-KH; Hệ số</t>
  </si>
  <si>
    <t>F2.1.1</t>
  </si>
  <si>
    <t>F2.1.2</t>
  </si>
  <si>
    <t>Giá bán điện bình quân</t>
  </si>
  <si>
    <t>Sản lượng điện thương phẩm</t>
  </si>
  <si>
    <t>F4.1.1</t>
  </si>
  <si>
    <t>F4.1.2</t>
  </si>
  <si>
    <t>6 tháng</t>
  </si>
  <si>
    <t>C1.1.1</t>
  </si>
  <si>
    <t>phút</t>
  </si>
  <si>
    <t>lần</t>
  </si>
  <si>
    <t>Thay công tơ định kỳ</t>
  </si>
  <si>
    <t>cái</t>
  </si>
  <si>
    <t xml:space="preserve">Chỉ số tiếp cận điện năng của Kh có TBA chuyên dùng </t>
  </si>
  <si>
    <t>ngày</t>
  </si>
  <si>
    <t>Số vụ tai nạn lao động</t>
  </si>
  <si>
    <t>vụ</t>
  </si>
  <si>
    <t>I1.1.1</t>
  </si>
  <si>
    <t>I2.1.1</t>
  </si>
  <si>
    <t>I2.2.1</t>
  </si>
  <si>
    <t>I3.1.1</t>
  </si>
  <si>
    <t>I3.2.1</t>
  </si>
  <si>
    <t>I4.1.1</t>
  </si>
  <si>
    <t>I5.1.1</t>
  </si>
  <si>
    <t>I5.2.1</t>
  </si>
  <si>
    <t>L2.2.1</t>
  </si>
  <si>
    <t>KH1.1</t>
  </si>
  <si>
    <t>KH1.1.1</t>
  </si>
  <si>
    <t>KH2.1</t>
  </si>
  <si>
    <t>KH2.1.1</t>
  </si>
  <si>
    <t>KH5.1</t>
  </si>
  <si>
    <t>KH5.1.1</t>
  </si>
  <si>
    <t>KH6.1</t>
  </si>
  <si>
    <t>KH6.1.1</t>
  </si>
  <si>
    <t>KH7.1</t>
  </si>
  <si>
    <t>KH7.1.1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</si>
  <si>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</si>
  <si>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</si>
  <si>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</si>
  <si>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</si>
  <si>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</si>
  <si>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</si>
  <si>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</si>
  <si>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</si>
  <si>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</si>
  <si>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</si>
  <si>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</si>
  <si>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</si>
  <si>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</si>
  <si>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</si>
  <si>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</si>
  <si>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</si>
  <si>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</si>
  <si>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</si>
  <si>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</si>
  <si>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</si>
  <si>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Tham gia lập kế hoạch ĐTXD hàng năm</t>
  </si>
  <si>
    <t>XD1.1.1</t>
  </si>
  <si>
    <t>Tham gia GPMB, giám sát, nghiệm thu, đóng điện</t>
  </si>
  <si>
    <t>XD2.1.1</t>
  </si>
  <si>
    <t>Tham gia lập kế hoạch SCL</t>
  </si>
  <si>
    <t>SC1.1.1</t>
  </si>
  <si>
    <t>SC3.1.1</t>
  </si>
  <si>
    <t>Tham gia thực hiện các hoạt động SXK</t>
  </si>
  <si>
    <t>SX1.1.1</t>
  </si>
  <si>
    <t>LD2.1.1</t>
  </si>
  <si>
    <t xml:space="preserve">Phân phối tiền lương theo quy định </t>
  </si>
  <si>
    <t>LD4.1.2</t>
  </si>
  <si>
    <t>LD4.1.1</t>
  </si>
  <si>
    <t>HC1.1.1</t>
  </si>
  <si>
    <t>HC1.2.1</t>
  </si>
  <si>
    <t>HC2.1.1</t>
  </si>
  <si>
    <t>CN1.1.1</t>
  </si>
  <si>
    <t>CN2.1.1</t>
  </si>
  <si>
    <t>CN3.1.1</t>
  </si>
  <si>
    <t>KS1.1.1</t>
  </si>
  <si>
    <t>KS5.1.1</t>
  </si>
  <si>
    <t>KS6.1.1</t>
  </si>
  <si>
    <t>QT1.1.1</t>
  </si>
  <si>
    <t xml:space="preserve">Số lượng phiếu NC </t>
  </si>
  <si>
    <t>Theo dõi số liệu, kiểm soát chi phí biến động của Điện lực không vượt kế hoạch Công ty giao</t>
  </si>
  <si>
    <t>Kiểm tra, giám sát hệ thống rơ le bảo vệ và điều khiển từ xa,  kịp thời phát hiện các hiện tượng bất thường, báo cáo và xử lý theo quy định.</t>
  </si>
  <si>
    <t xml:space="preserve">Xây dựng quy định phân phối tiền lương SXĐ, SXK của Điện lực </t>
  </si>
  <si>
    <t>Thực hiện công tác văn thư của phòng theo đúng quy trình quy định của EVNNPC và của Công ty.</t>
  </si>
  <si>
    <t>Soạn thảo và soát kỹ các văn bản, quy trình, quy định… Điện lực đảm bảo đúng đủ nội dung và thể thức trình bầy</t>
  </si>
  <si>
    <t>Lập kế hoạch và tổ chức triển khai duy trì áp dụng và cải tiến hệ thống quản lý chất lượng ISO 9001:2015 trong Điện lực</t>
  </si>
  <si>
    <t>Lập kế hoạch triển khai duy trì áp dụng và cải tiến công cụ 5S trong Điện lực.</t>
  </si>
  <si>
    <t>Tham gia,thực hiện công tác điều tra tai nạn lao động, các vụ cháy nổ lớn, sự cố lưới điện theo phân cấp</t>
  </si>
  <si>
    <t>TrkWh</t>
  </si>
  <si>
    <t>Trđ</t>
  </si>
  <si>
    <t>QT2.1.1</t>
  </si>
  <si>
    <t>VH1.1.1</t>
  </si>
  <si>
    <t>Tham gia nghiệm thu kỹ thuật, đóng điện</t>
  </si>
  <si>
    <t xml:space="preserve">Quản lý, lưu trữ hồ sơ khách hàng theo quy định. </t>
  </si>
  <si>
    <t>Các chức năng của Điện lực</t>
  </si>
  <si>
    <t>Nhiệm vụ của Điện lực</t>
  </si>
  <si>
    <t>Nhiệm vụ của cá nhân</t>
  </si>
  <si>
    <t xml:space="preserve">Thực hiện kiểm soát  an toàn đầu giờ hàng ngày tại các  Tổ, Đội </t>
  </si>
  <si>
    <t xml:space="preserve">Thực hiện kiểm tra ngày và đêm theo quy trình quản lý vận hành để phát hiện kịp thời các điểm vi phạm và nguy cơ gây mất an toàn HLBVAT công trình điện và xử lý theo quy định
</t>
  </si>
  <si>
    <t>C2.1.1</t>
  </si>
  <si>
    <t>C3.1</t>
  </si>
  <si>
    <t>C3.1.1</t>
  </si>
  <si>
    <t>Chỉ số tiếp cận điện năng của Khách hàng trên lưới hạ áp khu vực Thành phố, Thị xã, Thị trấn</t>
  </si>
  <si>
    <t>I3.2.2</t>
  </si>
  <si>
    <t>Chỉ số tiếp cận điện năng của Khách hàng trên lưới hạ áp khu vực nông thôn</t>
  </si>
  <si>
    <t>Kiểm tra, giám sát thực hiện MBĐ</t>
  </si>
  <si>
    <t>Thực hiện công tác kiểm tra, giám sát thực hiện MBĐ</t>
  </si>
  <si>
    <t>KH1.2</t>
  </si>
  <si>
    <t>KH1.3</t>
  </si>
  <si>
    <t>KH1.4</t>
  </si>
  <si>
    <t>KH1.5</t>
  </si>
  <si>
    <t>KH2.2</t>
  </si>
  <si>
    <t>KH2.3</t>
  </si>
  <si>
    <t>KH2.4</t>
  </si>
  <si>
    <t>KD1.2</t>
  </si>
  <si>
    <t>KD2.2</t>
  </si>
  <si>
    <t>KT1.2</t>
  </si>
  <si>
    <t>KT1.3</t>
  </si>
  <si>
    <t>KT1.4</t>
  </si>
  <si>
    <t>KT1.5</t>
  </si>
  <si>
    <t>KT2.1</t>
  </si>
  <si>
    <t>KT4.1</t>
  </si>
  <si>
    <t>AT1.5</t>
  </si>
  <si>
    <t>AT1.6</t>
  </si>
  <si>
    <t>AT3.2</t>
  </si>
  <si>
    <t>AT3.3</t>
  </si>
  <si>
    <t>SC2.1</t>
  </si>
  <si>
    <t>HC7.1</t>
  </si>
  <si>
    <t>KH1.2.1</t>
  </si>
  <si>
    <t>KH1.3.1</t>
  </si>
  <si>
    <t>KH1.4.1</t>
  </si>
  <si>
    <t>KH1.5.1</t>
  </si>
  <si>
    <t>KH2.2.1</t>
  </si>
  <si>
    <t>KH2.3.1</t>
  </si>
  <si>
    <t>KH2.4.1</t>
  </si>
  <si>
    <t>KH3.5.1</t>
  </si>
  <si>
    <t>KH3.6.1</t>
  </si>
  <si>
    <t>KH3.7.1</t>
  </si>
  <si>
    <t>KD1.1.2</t>
  </si>
  <si>
    <t>KD1.1.3</t>
  </si>
  <si>
    <t>KD1.1.4</t>
  </si>
  <si>
    <t>KD1.1.5</t>
  </si>
  <si>
    <t>KD1.1.6</t>
  </si>
  <si>
    <t>KD1.1.7</t>
  </si>
  <si>
    <t>KD1.1.8</t>
  </si>
  <si>
    <t>KD1.1.9</t>
  </si>
  <si>
    <t>KD1.2.1</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</si>
  <si>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</si>
  <si>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</si>
  <si>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</si>
  <si>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</si>
  <si>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</si>
  <si>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</si>
  <si>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</si>
  <si>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</si>
  <si>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</si>
  <si>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</si>
  <si>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</si>
  <si>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</si>
  <si>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</si>
  <si>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</si>
  <si>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</si>
  <si>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</si>
  <si>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</si>
  <si>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</si>
  <si>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</si>
  <si>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</si>
  <si>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</si>
  <si>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</si>
  <si>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</si>
  <si>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</si>
  <si>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</si>
  <si>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</si>
  <si>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</si>
  <si>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</si>
  <si>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</si>
  <si>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</si>
  <si>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</si>
  <si>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</si>
  <si>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</si>
  <si>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</si>
  <si>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</si>
  <si>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</si>
  <si>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</si>
  <si>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</si>
  <si>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</si>
  <si>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</si>
  <si>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</si>
  <si>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</si>
  <si>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</si>
  <si>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</si>
  <si>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</si>
  <si>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</si>
  <si>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</si>
  <si>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</si>
  <si>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</si>
  <si>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</si>
  <si>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</si>
  <si>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</si>
  <si>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</si>
  <si>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</si>
  <si>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</si>
  <si>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</si>
  <si>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AT1.1.5</t>
  </si>
  <si>
    <t>AT1.1.6</t>
  </si>
  <si>
    <t>AT1.1.7</t>
  </si>
  <si>
    <t>AT1.2.1</t>
  </si>
  <si>
    <t>AT1.2.2</t>
  </si>
  <si>
    <t>AT1.3.1</t>
  </si>
  <si>
    <t>AT1.3.2</t>
  </si>
  <si>
    <t>AT1.3.3</t>
  </si>
  <si>
    <t>AT1.3.4</t>
  </si>
  <si>
    <t>AT1.3.5</t>
  </si>
  <si>
    <t>AT1.3.6</t>
  </si>
  <si>
    <t>AT1.4.1</t>
  </si>
  <si>
    <t>AT1.4.2</t>
  </si>
  <si>
    <t>AT1.4.3</t>
  </si>
  <si>
    <t>AT1.4.4</t>
  </si>
  <si>
    <t>AT1.5.1</t>
  </si>
  <si>
    <t>AT1.5.2</t>
  </si>
  <si>
    <t>AT1.5.3</t>
  </si>
  <si>
    <t>AT1.5.4</t>
  </si>
  <si>
    <t>AT1.5.6</t>
  </si>
  <si>
    <t>AT1.5.7</t>
  </si>
  <si>
    <t>AT1.5.8</t>
  </si>
  <si>
    <t>AT1.5.9</t>
  </si>
  <si>
    <t>AT1.6.1</t>
  </si>
  <si>
    <t>AT1.6.2</t>
  </si>
  <si>
    <t>AT1.6.3</t>
  </si>
  <si>
    <t>AT1.6.4</t>
  </si>
  <si>
    <t>AT1.6.5</t>
  </si>
  <si>
    <t>AT1.6.6</t>
  </si>
  <si>
    <t>AT2.1.2</t>
  </si>
  <si>
    <t>AT2.1.3</t>
  </si>
  <si>
    <t>AT3.1.2</t>
  </si>
  <si>
    <t>AT3.1.3</t>
  </si>
  <si>
    <t>AT3.2.1</t>
  </si>
  <si>
    <t>AT3.2.2</t>
  </si>
  <si>
    <t>AT3.2.3</t>
  </si>
  <si>
    <t>AT3.3.1</t>
  </si>
  <si>
    <t>AT3.3.2</t>
  </si>
  <si>
    <t>AT3.3.3</t>
  </si>
  <si>
    <t>AT4.1.2</t>
  </si>
  <si>
    <t>AT4.1.3</t>
  </si>
  <si>
    <t>AT4.1.4</t>
  </si>
  <si>
    <t>AT4.1.5</t>
  </si>
  <si>
    <t>AT4.1.6</t>
  </si>
  <si>
    <t>AT4.1.7</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</si>
  <si>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</si>
  <si>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</si>
  <si>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</si>
  <si>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</si>
  <si>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</si>
  <si>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</si>
  <si>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</si>
  <si>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</si>
  <si>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</si>
  <si>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</si>
  <si>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</si>
  <si>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</si>
  <si>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</si>
  <si>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</si>
  <si>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</si>
  <si>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</si>
  <si>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</si>
  <si>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</si>
  <si>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</si>
  <si>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Ngày 9 tháng 06 năm 2018</t>
  </si>
  <si>
    <t>Số lượng công trình</t>
  </si>
  <si>
    <t>Số lần kiểm tra</t>
  </si>
  <si>
    <t>Số lượng bài viết</t>
  </si>
  <si>
    <t>Số lượt kiểm tra</t>
  </si>
  <si>
    <t xml:space="preserve">Điểm </t>
  </si>
  <si>
    <r>
      <rPr>
        <sz val="12"/>
        <color rgb="FFFF0000"/>
        <rFont val="Calibri"/>
        <family val="2"/>
      </rPr>
      <t>≥</t>
    </r>
    <r>
      <rPr>
        <sz val="10.199999999999999"/>
        <color rgb="FFFF0000"/>
        <rFont val="Times New Roman"/>
        <family val="1"/>
      </rPr>
      <t xml:space="preserve"> 70</t>
    </r>
  </si>
  <si>
    <t>Số lượng</t>
  </si>
  <si>
    <t>ĐIỆN LỰC YÊN BÌNH</t>
  </si>
  <si>
    <t>Mã KPI 2</t>
  </si>
  <si>
    <t>Mã KPI 3</t>
  </si>
  <si>
    <t>GĐ</t>
  </si>
  <si>
    <t>PHÒNG KHKT</t>
  </si>
  <si>
    <t>PHÒNG KD</t>
  </si>
  <si>
    <t>PHÒNG TH</t>
  </si>
  <si>
    <t>ĐỘI QLVHĐZ&amp;TRẠM</t>
  </si>
  <si>
    <t>TỔ TVHĐL</t>
  </si>
  <si>
    <t>F2.1</t>
  </si>
  <si>
    <t>F2.2</t>
  </si>
  <si>
    <t>F2.2.1</t>
  </si>
  <si>
    <t>Tr.kWh</t>
  </si>
  <si>
    <t>F4.1</t>
  </si>
  <si>
    <t>F4.2</t>
  </si>
  <si>
    <t>F4.2.1</t>
  </si>
  <si>
    <t>Tr.đồng</t>
  </si>
  <si>
    <t>I1.1</t>
  </si>
  <si>
    <t>Phút</t>
  </si>
  <si>
    <t>I1.1.2</t>
  </si>
  <si>
    <t>I1.1.3</t>
  </si>
  <si>
    <t>I2.1</t>
  </si>
  <si>
    <t>I2.2</t>
  </si>
  <si>
    <t>Cái</t>
  </si>
  <si>
    <t>I3.1</t>
  </si>
  <si>
    <t xml:space="preserve">Chỉ số tiếp cận điện năng của Khách hàng có TBA chuyên dùng </t>
  </si>
  <si>
    <t>I3.2</t>
  </si>
  <si>
    <t>Chỉ số tiếp cận điện năng của Khách hàng trên lưới hạ áp khu vực Thàng phố, Thị xã, Thị Trấn</t>
  </si>
  <si>
    <t>I4.1</t>
  </si>
  <si>
    <t>I5.1</t>
  </si>
  <si>
    <t>I5.2</t>
  </si>
  <si>
    <t>Số lần</t>
  </si>
  <si>
    <t>L2.2</t>
  </si>
  <si>
    <t>HỆ THỐNG CHỈ TIÊU CỦA ĐIỆN LỰC YÊN BÌNH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</si>
</sst>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s>
  <fonts count="84">
    <font>
      <sz val="12"/>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font>
    <font>
      <sz val="11"/>
      <color indexed="8"/>
      <name val="Calibri"/>
      <family val="2"/>
    </font>
    <font>
      <b/>
      <sz val="18"/>
      <color indexed="18"/>
      <name val="Times New Roman"/>
      <family val="1"/>
    </font>
    <font>
      <sz val="15"/>
      <color indexed="18"/>
      <name val="Arial"/>
      <family val="2"/>
    </font>
    <font>
      <b/>
      <sz val="14"/>
      <name val="Arial"/>
      <family val="2"/>
    </font>
    <font>
      <b/>
      <sz val="11"/>
      <name val="Arial"/>
      <family val="2"/>
    </font>
    <font>
      <b/>
      <i/>
      <sz val="12"/>
      <name val="Arial"/>
      <family val="2"/>
    </font>
    <font>
      <i/>
      <sz val="12"/>
      <name val="Arial"/>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2"/>
      <color indexed="10"/>
      <name val="Arial"/>
      <family val="2"/>
    </font>
    <font>
      <sz val="12"/>
      <name val="Calibri"/>
      <family val="2"/>
    </font>
    <font>
      <b/>
      <sz val="11"/>
      <name val="Times New Roman"/>
      <family val="1"/>
    </font>
    <font>
      <sz val="11"/>
      <name val="Times New Roman"/>
      <family val="1"/>
      <charset val="163"/>
    </font>
    <font>
      <sz val="11"/>
      <name val="Times New Roman"/>
      <family val="1"/>
    </font>
    <font>
      <sz val="11"/>
      <name val="Arial"/>
      <family val="2"/>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i/>
      <sz val="12"/>
      <color indexed="8"/>
      <name val="Times New Roman"/>
      <family val="1"/>
    </font>
    <font>
      <b/>
      <sz val="12"/>
      <color indexed="8"/>
      <name val="Times New Roman"/>
      <family val="1"/>
    </font>
    <font>
      <b/>
      <i/>
      <sz val="12"/>
      <color indexed="8"/>
      <name val="Times New Roman"/>
      <family val="1"/>
    </font>
    <font>
      <sz val="11"/>
      <color indexed="8"/>
      <name val="Times New Roman"/>
      <family val="1"/>
    </font>
    <font>
      <i/>
      <sz val="11.5"/>
      <color indexed="8"/>
      <name val="Times New Roman"/>
      <family val="1"/>
    </font>
    <font>
      <b/>
      <sz val="11"/>
      <color indexed="8"/>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sz val="11"/>
      <color rgb="FFFF0000"/>
      <name val="Times New Roman"/>
      <family val="1"/>
      <charset val="163"/>
    </font>
    <font>
      <sz val="12"/>
      <name val="Times New Roman"/>
      <family val="1"/>
      <charset val="163"/>
    </font>
    <font>
      <b/>
      <sz val="12"/>
      <color rgb="FFFF0000"/>
      <name val="Times New Roman"/>
      <family val="1"/>
    </font>
    <font>
      <b/>
      <sz val="11"/>
      <color rgb="FFFF0000"/>
      <name val="Times New Roman"/>
      <family val="1"/>
    </font>
    <font>
      <sz val="11"/>
      <color rgb="FFFF0000"/>
      <name val="Times New Roman"/>
      <family val="1"/>
    </font>
    <font>
      <b/>
      <sz val="12"/>
      <color theme="1"/>
      <name val="Times New Roman"/>
      <family val="1"/>
    </font>
    <font>
      <sz val="11"/>
      <color theme="1"/>
      <name val="Times New Roman"/>
      <family val="1"/>
    </font>
    <font>
      <i/>
      <sz val="12"/>
      <color theme="1"/>
      <name val="Times New Roman"/>
      <family val="1"/>
    </font>
    <font>
      <b/>
      <sz val="11"/>
      <color theme="1"/>
      <name val="Times New Roman"/>
      <family val="1"/>
    </font>
    <font>
      <b/>
      <i/>
      <sz val="12"/>
      <color rgb="FFFF0000"/>
      <name val="Times New Roman"/>
      <family val="1"/>
    </font>
    <font>
      <sz val="12"/>
      <color rgb="FFFF0000"/>
      <name val="Calibri"/>
      <family val="2"/>
    </font>
    <font>
      <sz val="10.199999999999999"/>
      <color rgb="FFFF0000"/>
      <name val="Times New Roman"/>
      <family val="1"/>
    </font>
    <font>
      <sz val="12"/>
      <color rgb="FFFF0000"/>
      <name val="Times New Roman"/>
      <family val="1"/>
      <charset val="163"/>
    </font>
    <font>
      <b/>
      <sz val="14"/>
      <name val="Times New Roman"/>
      <family val="1"/>
    </font>
  </fonts>
  <fills count="2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21"/>
        <bgColor indexed="64"/>
      </patternFill>
    </fill>
    <fill>
      <patternFill patternType="solid">
        <fgColor indexed="1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34">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139">
    <xf numFmtId="0" fontId="0" fillId="0" borderId="0"/>
    <xf numFmtId="166" fontId="5" fillId="0" borderId="0" applyFont="0" applyFill="0" applyBorder="0" applyAlignment="0" applyProtection="0"/>
    <xf numFmtId="0" fontId="6" fillId="0" borderId="0" applyFont="0" applyFill="0" applyBorder="0" applyAlignment="0" applyProtection="0"/>
    <xf numFmtId="167" fontId="5" fillId="0" borderId="0" applyFont="0" applyFill="0" applyBorder="0" applyAlignment="0" applyProtection="0"/>
    <xf numFmtId="40" fontId="6" fillId="0" borderId="0" applyFont="0" applyFill="0" applyBorder="0" applyAlignment="0" applyProtection="0"/>
    <xf numFmtId="38" fontId="6" fillId="0" borderId="0" applyFont="0" applyFill="0" applyBorder="0" applyAlignment="0" applyProtection="0"/>
    <xf numFmtId="10" fontId="5" fillId="0" borderId="0" applyFont="0" applyFill="0" applyBorder="0" applyAlignment="0" applyProtection="0"/>
    <xf numFmtId="0" fontId="7" fillId="0" borderId="0"/>
    <xf numFmtId="43" fontId="3" fillId="0" borderId="0" applyFont="0" applyFill="0" applyBorder="0" applyAlignment="0" applyProtection="0"/>
    <xf numFmtId="41"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0" fillId="0" borderId="0" applyFont="0" applyFill="0" applyBorder="0" applyAlignment="0" applyProtection="0"/>
    <xf numFmtId="43" fontId="11" fillId="0" borderId="0" applyFont="0" applyFill="0" applyBorder="0" applyAlignment="0" applyProtection="0"/>
    <xf numFmtId="165"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5"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12" fillId="0" borderId="0" applyFont="0" applyFill="0" applyBorder="0" applyAlignment="0" applyProtection="0"/>
    <xf numFmtId="169" fontId="12" fillId="0" borderId="0" applyFont="0" applyFill="0" applyBorder="0" applyAlignment="0" applyProtection="0"/>
    <xf numFmtId="164" fontId="3" fillId="0" borderId="0" applyFont="0" applyFill="0" applyBorder="0" applyAlignment="0" applyProtection="0"/>
    <xf numFmtId="3" fontId="5"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0" fontId="5" fillId="0" borderId="0" applyFont="0" applyFill="0" applyBorder="0" applyAlignment="0" applyProtection="0"/>
    <xf numFmtId="0" fontId="5" fillId="0" borderId="0" applyFont="0" applyFill="0" applyBorder="0" applyAlignment="0" applyProtection="0"/>
    <xf numFmtId="171" fontId="9" fillId="0" borderId="0" applyBorder="0" applyProtection="0"/>
    <xf numFmtId="171" fontId="27" fillId="0" borderId="0" applyBorder="0" applyProtection="0"/>
    <xf numFmtId="171" fontId="43"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2" fontId="9" fillId="0" borderId="0" applyBorder="0" applyProtection="0"/>
    <xf numFmtId="172" fontId="9" fillId="0" borderId="0" applyBorder="0" applyProtection="0"/>
    <xf numFmtId="172" fontId="2" fillId="0" borderId="0" applyBorder="0" applyProtection="0"/>
    <xf numFmtId="172" fontId="27" fillId="0" borderId="0" applyBorder="0" applyProtection="0"/>
    <xf numFmtId="172" fontId="43"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0" fontId="26" fillId="0" borderId="0"/>
    <xf numFmtId="0" fontId="13" fillId="0" borderId="0"/>
    <xf numFmtId="0" fontId="42" fillId="0" borderId="0"/>
    <xf numFmtId="0" fontId="14" fillId="0" borderId="0">
      <alignment vertical="center"/>
    </xf>
    <xf numFmtId="9" fontId="9" fillId="0" borderId="0" applyBorder="0" applyProtection="0"/>
    <xf numFmtId="9" fontId="27" fillId="0" borderId="0" applyBorder="0" applyProtection="0"/>
    <xf numFmtId="9" fontId="9" fillId="0" borderId="0" applyBorder="0" applyProtection="0"/>
    <xf numFmtId="9" fontId="2" fillId="0" borderId="0" applyBorder="0" applyProtection="0"/>
    <xf numFmtId="9" fontId="43"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27" fillId="0" borderId="0" applyBorder="0" applyProtection="0"/>
    <xf numFmtId="9" fontId="43"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15" fillId="0" borderId="0">
      <alignment vertical="center"/>
    </xf>
    <xf numFmtId="0" fontId="5" fillId="0" borderId="0">
      <alignment vertical="center"/>
    </xf>
    <xf numFmtId="0" fontId="41" fillId="0" borderId="0">
      <alignment vertical="center"/>
    </xf>
    <xf numFmtId="2" fontId="5" fillId="0" borderId="0" applyFont="0" applyFill="0" applyBorder="0" applyAlignment="0" applyProtection="0"/>
    <xf numFmtId="0" fontId="4" fillId="0" borderId="1" applyNumberFormat="0" applyAlignment="0" applyProtection="0">
      <alignment horizontal="left" vertical="center"/>
    </xf>
    <xf numFmtId="0" fontId="4" fillId="0" borderId="2">
      <alignment horizontal="left" vertical="center"/>
    </xf>
    <xf numFmtId="0" fontId="61" fillId="0" borderId="0" applyNumberFormat="0" applyFill="0" applyBorder="0" applyAlignment="0" applyProtection="0"/>
    <xf numFmtId="0" fontId="5" fillId="0" borderId="0"/>
    <xf numFmtId="0" fontId="5" fillId="0" borderId="0"/>
    <xf numFmtId="0" fontId="5" fillId="0" borderId="0"/>
    <xf numFmtId="0" fontId="62" fillId="0" borderId="0"/>
    <xf numFmtId="0" fontId="63" fillId="0" borderId="0"/>
    <xf numFmtId="0" fontId="60" fillId="0" borderId="0"/>
    <xf numFmtId="0" fontId="60" fillId="0" borderId="0"/>
    <xf numFmtId="0" fontId="60" fillId="0" borderId="0"/>
    <xf numFmtId="0" fontId="8" fillId="0" borderId="0"/>
    <xf numFmtId="0" fontId="5" fillId="0" borderId="0"/>
    <xf numFmtId="0" fontId="64" fillId="0" borderId="0"/>
    <xf numFmtId="0" fontId="14" fillId="0" borderId="0">
      <alignment vertical="center"/>
    </xf>
    <xf numFmtId="0" fontId="5"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5" fillId="0" borderId="0"/>
    <xf numFmtId="0" fontId="5" fillId="0" borderId="0"/>
    <xf numFmtId="0" fontId="5" fillId="0" borderId="0"/>
    <xf numFmtId="0" fontId="5" fillId="0" borderId="0"/>
    <xf numFmtId="0" fontId="8" fillId="0" borderId="0"/>
    <xf numFmtId="0" fontId="5" fillId="0" borderId="0"/>
    <xf numFmtId="0" fontId="64"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13" fillId="0" borderId="0"/>
    <xf numFmtId="0" fontId="5" fillId="0" borderId="0"/>
    <xf numFmtId="0" fontId="5" fillId="0" borderId="0"/>
    <xf numFmtId="0" fontId="5" fillId="0" borderId="0"/>
    <xf numFmtId="9" fontId="3"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alignment vertical="center"/>
    </xf>
    <xf numFmtId="9" fontId="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3"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cellStyleXfs>
  <cellXfs count="867">
    <xf numFmtId="0" fontId="0" fillId="0" borderId="0" xfId="0"/>
    <xf numFmtId="0" fontId="17" fillId="2" borderId="0" xfId="87" applyFont="1" applyFill="1" applyAlignment="1">
      <alignment horizontal="center" vertical="center" wrapText="1"/>
    </xf>
    <xf numFmtId="0" fontId="17" fillId="0" borderId="0" xfId="87" applyFont="1" applyAlignment="1">
      <alignment horizontal="center" vertical="center" wrapText="1"/>
    </xf>
    <xf numFmtId="0" fontId="20" fillId="2" borderId="0" xfId="87" applyFont="1" applyFill="1" applyAlignment="1">
      <alignment horizontal="center" vertical="center" wrapText="1"/>
    </xf>
    <xf numFmtId="0" fontId="20" fillId="3" borderId="3" xfId="87" applyFont="1" applyFill="1" applyBorder="1" applyAlignment="1">
      <alignment horizontal="center" vertical="center" wrapText="1"/>
    </xf>
    <xf numFmtId="0" fontId="20" fillId="3" borderId="3" xfId="87" applyFont="1" applyFill="1" applyBorder="1" applyAlignment="1">
      <alignment horizontal="right" vertical="center" wrapText="1"/>
    </xf>
    <xf numFmtId="9" fontId="20" fillId="3" borderId="3" xfId="87" applyNumberFormat="1" applyFont="1" applyFill="1" applyBorder="1" applyAlignment="1">
      <alignment horizontal="center" vertical="center" wrapText="1"/>
    </xf>
    <xf numFmtId="0" fontId="17" fillId="3" borderId="4" xfId="87" applyFont="1" applyFill="1" applyBorder="1" applyAlignment="1">
      <alignment horizontal="center" vertical="center" wrapText="1"/>
    </xf>
    <xf numFmtId="0" fontId="17" fillId="2" borderId="0" xfId="87" applyFont="1" applyFill="1" applyBorder="1" applyAlignment="1">
      <alignment horizontal="center" vertical="center" wrapText="1"/>
    </xf>
    <xf numFmtId="0" fontId="20" fillId="3" borderId="0" xfId="87" applyFont="1" applyFill="1" applyBorder="1" applyAlignment="1">
      <alignment horizontal="center" vertical="center" wrapText="1"/>
    </xf>
    <xf numFmtId="0" fontId="21" fillId="3" borderId="0" xfId="87" applyFont="1" applyFill="1" applyBorder="1" applyAlignment="1">
      <alignment horizontal="right" vertical="center" wrapText="1"/>
    </xf>
    <xf numFmtId="0" fontId="22" fillId="4" borderId="5" xfId="87" applyFont="1" applyFill="1" applyBorder="1" applyAlignment="1">
      <alignment horizontal="center" vertical="center" wrapText="1"/>
    </xf>
    <xf numFmtId="0" fontId="20" fillId="3" borderId="0" xfId="87" applyFont="1" applyFill="1" applyBorder="1" applyAlignment="1">
      <alignment horizontal="right" vertical="center" wrapText="1"/>
    </xf>
    <xf numFmtId="0" fontId="17" fillId="3" borderId="6" xfId="87" applyFont="1" applyFill="1" applyBorder="1" applyAlignment="1">
      <alignment horizontal="center" vertical="center" wrapText="1"/>
    </xf>
    <xf numFmtId="0" fontId="20" fillId="5" borderId="7" xfId="87" quotePrefix="1" applyFont="1" applyFill="1" applyBorder="1" applyAlignment="1">
      <alignment horizontal="left" vertical="center" wrapText="1"/>
    </xf>
    <xf numFmtId="9" fontId="20" fillId="3" borderId="0" xfId="87" applyNumberFormat="1" applyFont="1" applyFill="1" applyBorder="1" applyAlignment="1">
      <alignment horizontal="center" vertical="center" wrapText="1"/>
    </xf>
    <xf numFmtId="9" fontId="22" fillId="2" borderId="0" xfId="87" applyNumberFormat="1" applyFont="1" applyFill="1" applyAlignment="1">
      <alignment horizontal="center" vertical="center" wrapText="1"/>
    </xf>
    <xf numFmtId="0" fontId="22" fillId="6" borderId="5" xfId="87" applyFont="1" applyFill="1" applyBorder="1" applyAlignment="1">
      <alignment horizontal="center" vertical="center" wrapText="1"/>
    </xf>
    <xf numFmtId="0" fontId="20" fillId="5" borderId="8" xfId="87" quotePrefix="1" applyFont="1" applyFill="1" applyBorder="1" applyAlignment="1">
      <alignment horizontal="left" vertical="center" wrapText="1"/>
    </xf>
    <xf numFmtId="0" fontId="20" fillId="5" borderId="9" xfId="87" quotePrefix="1" applyFont="1" applyFill="1" applyBorder="1" applyAlignment="1">
      <alignment horizontal="left" vertical="center" wrapText="1"/>
    </xf>
    <xf numFmtId="0" fontId="20" fillId="5" borderId="10" xfId="87" quotePrefix="1" applyFont="1" applyFill="1" applyBorder="1" applyAlignment="1">
      <alignment horizontal="left" vertical="center" wrapText="1"/>
    </xf>
    <xf numFmtId="0" fontId="22" fillId="2" borderId="0" xfId="87" applyFont="1" applyFill="1" applyAlignment="1">
      <alignment horizontal="center" vertical="center" wrapText="1"/>
    </xf>
    <xf numFmtId="0" fontId="22" fillId="3" borderId="11" xfId="87" applyFont="1" applyFill="1" applyBorder="1" applyAlignment="1">
      <alignment horizontal="center" vertical="center" wrapText="1"/>
    </xf>
    <xf numFmtId="0" fontId="22" fillId="3" borderId="11" xfId="87" applyFont="1" applyFill="1" applyBorder="1" applyAlignment="1">
      <alignment horizontal="right" vertical="center" wrapText="1"/>
    </xf>
    <xf numFmtId="0" fontId="22" fillId="3" borderId="11" xfId="87" applyFont="1" applyFill="1" applyBorder="1" applyAlignment="1">
      <alignment horizontal="center" vertical="center"/>
    </xf>
    <xf numFmtId="0" fontId="22" fillId="3" borderId="11" xfId="87" applyFont="1" applyFill="1" applyBorder="1" applyAlignment="1">
      <alignment horizontal="right" vertical="center"/>
    </xf>
    <xf numFmtId="0" fontId="16" fillId="3" borderId="12" xfId="87" applyFont="1" applyFill="1" applyBorder="1" applyAlignment="1">
      <alignment horizontal="center" vertical="center"/>
    </xf>
    <xf numFmtId="0" fontId="19" fillId="0" borderId="0" xfId="87" applyFont="1" applyAlignment="1">
      <alignment horizontal="center" vertical="center" wrapText="1"/>
    </xf>
    <xf numFmtId="0" fontId="22" fillId="2" borderId="0" xfId="87" applyFont="1" applyFill="1" applyAlignment="1">
      <alignment horizontal="right" vertical="center" wrapText="1"/>
    </xf>
    <xf numFmtId="0" fontId="16" fillId="2" borderId="0" xfId="87" applyFont="1" applyFill="1" applyAlignment="1">
      <alignment horizontal="center" vertical="center" wrapText="1"/>
    </xf>
    <xf numFmtId="0" fontId="19" fillId="7" borderId="13" xfId="87" applyFont="1" applyFill="1" applyBorder="1" applyAlignment="1">
      <alignment horizontal="center" vertical="center" wrapText="1"/>
    </xf>
    <xf numFmtId="0" fontId="16" fillId="3" borderId="4" xfId="87" applyFont="1" applyFill="1" applyBorder="1" applyAlignment="1">
      <alignment horizontal="center" vertical="center" wrapText="1"/>
    </xf>
    <xf numFmtId="0" fontId="22" fillId="8" borderId="5" xfId="87" applyFont="1" applyFill="1" applyBorder="1" applyAlignment="1">
      <alignment horizontal="center" vertical="center" wrapText="1"/>
    </xf>
    <xf numFmtId="0" fontId="22" fillId="3" borderId="0" xfId="87" applyFont="1" applyFill="1" applyBorder="1" applyAlignment="1">
      <alignment horizontal="center" vertical="center" wrapText="1"/>
    </xf>
    <xf numFmtId="9" fontId="22" fillId="3" borderId="0" xfId="87" applyNumberFormat="1" applyFont="1" applyFill="1" applyBorder="1" applyAlignment="1">
      <alignment horizontal="center" vertical="center" wrapText="1"/>
    </xf>
    <xf numFmtId="0" fontId="17" fillId="3" borderId="6" xfId="87" applyFont="1" applyFill="1" applyBorder="1" applyAlignment="1">
      <alignment horizontal="left" vertical="center" wrapText="1"/>
    </xf>
    <xf numFmtId="0" fontId="19" fillId="7" borderId="7" xfId="87" applyFont="1" applyFill="1" applyBorder="1" applyAlignment="1">
      <alignment horizontal="center" vertical="center" wrapText="1"/>
    </xf>
    <xf numFmtId="0" fontId="16" fillId="3" borderId="12" xfId="87" applyFont="1" applyFill="1" applyBorder="1" applyAlignment="1">
      <alignment horizontal="center" vertical="center" wrapText="1"/>
    </xf>
    <xf numFmtId="9" fontId="20" fillId="3" borderId="14" xfId="87" applyNumberFormat="1" applyFont="1" applyFill="1" applyBorder="1" applyAlignment="1">
      <alignment horizontal="center" vertical="center" wrapText="1"/>
    </xf>
    <xf numFmtId="0" fontId="22" fillId="9" borderId="5" xfId="87" applyFont="1" applyFill="1" applyBorder="1" applyAlignment="1">
      <alignment horizontal="center" vertical="center" wrapText="1"/>
    </xf>
    <xf numFmtId="0" fontId="16" fillId="3" borderId="6" xfId="87" applyFont="1" applyFill="1" applyBorder="1" applyAlignment="1">
      <alignment horizontal="center" vertical="center" wrapText="1"/>
    </xf>
    <xf numFmtId="0" fontId="20" fillId="7" borderId="8" xfId="98" quotePrefix="1" applyFont="1" applyFill="1" applyBorder="1" applyAlignment="1">
      <alignment horizontal="left" vertical="center" wrapText="1"/>
    </xf>
    <xf numFmtId="0" fontId="20" fillId="7" borderId="9" xfId="98" quotePrefix="1" applyFont="1" applyFill="1" applyBorder="1" applyAlignment="1">
      <alignment horizontal="left" vertical="center" wrapText="1"/>
    </xf>
    <xf numFmtId="0" fontId="20" fillId="9" borderId="9" xfId="87" quotePrefix="1" applyFont="1" applyFill="1" applyBorder="1" applyAlignment="1">
      <alignment horizontal="left" vertical="center" wrapText="1"/>
    </xf>
    <xf numFmtId="0" fontId="20" fillId="7" borderId="9" xfId="87" quotePrefix="1" applyFont="1" applyFill="1" applyBorder="1" applyAlignment="1">
      <alignment horizontal="left" vertical="center" wrapText="1"/>
    </xf>
    <xf numFmtId="0" fontId="20" fillId="9" borderId="9" xfId="87" applyFont="1" applyFill="1" applyBorder="1" applyAlignment="1">
      <alignment horizontal="left" vertical="center" wrapText="1"/>
    </xf>
    <xf numFmtId="0" fontId="20" fillId="7" borderId="9" xfId="87" applyFont="1" applyFill="1" applyBorder="1" applyAlignment="1">
      <alignment horizontal="left" vertical="center" wrapText="1"/>
    </xf>
    <xf numFmtId="0" fontId="20" fillId="7" borderId="15" xfId="87" quotePrefix="1" applyFont="1" applyFill="1" applyBorder="1" applyAlignment="1">
      <alignment horizontal="left" vertical="center" wrapText="1"/>
    </xf>
    <xf numFmtId="9" fontId="20" fillId="3" borderId="0" xfId="87" applyNumberFormat="1" applyFont="1" applyFill="1" applyBorder="1" applyAlignment="1">
      <alignment horizontal="right" vertical="center" wrapText="1"/>
    </xf>
    <xf numFmtId="9" fontId="22" fillId="3" borderId="0" xfId="87" applyNumberFormat="1" applyFont="1" applyFill="1" applyBorder="1" applyAlignment="1">
      <alignment horizontal="right" vertical="center" wrapText="1"/>
    </xf>
    <xf numFmtId="0" fontId="23" fillId="3" borderId="0" xfId="87" applyFont="1" applyFill="1" applyBorder="1" applyAlignment="1">
      <alignment horizontal="right" vertical="center" wrapText="1"/>
    </xf>
    <xf numFmtId="0" fontId="23" fillId="8" borderId="0" xfId="87" applyFont="1" applyFill="1" applyBorder="1" applyAlignment="1">
      <alignment horizontal="center" vertical="center" wrapText="1"/>
    </xf>
    <xf numFmtId="0" fontId="22" fillId="2" borderId="0" xfId="87" applyFont="1" applyFill="1" applyBorder="1" applyAlignment="1">
      <alignment horizontal="center" vertical="center" wrapText="1"/>
    </xf>
    <xf numFmtId="0" fontId="22" fillId="2" borderId="0" xfId="87" applyFont="1" applyFill="1" applyBorder="1" applyAlignment="1">
      <alignment horizontal="right" vertical="center" wrapText="1"/>
    </xf>
    <xf numFmtId="0" fontId="16" fillId="2" borderId="0" xfId="87" applyFont="1" applyFill="1" applyBorder="1" applyAlignment="1">
      <alignment horizontal="center" vertical="center" wrapText="1"/>
    </xf>
    <xf numFmtId="0" fontId="24" fillId="3" borderId="6" xfId="87" applyFont="1" applyFill="1" applyBorder="1" applyAlignment="1">
      <alignment horizontal="center" vertical="center" wrapText="1"/>
    </xf>
    <xf numFmtId="0" fontId="18" fillId="3" borderId="6" xfId="87" applyFont="1" applyFill="1" applyBorder="1" applyAlignment="1">
      <alignment horizontal="center" vertical="center" wrapText="1"/>
    </xf>
    <xf numFmtId="0" fontId="20" fillId="10" borderId="0" xfId="87" quotePrefix="1" applyFont="1" applyFill="1" applyBorder="1" applyAlignment="1">
      <alignment horizontal="left" vertical="center" wrapText="1"/>
    </xf>
    <xf numFmtId="0" fontId="22" fillId="10" borderId="0" xfId="87" applyFont="1" applyFill="1" applyBorder="1" applyAlignment="1">
      <alignment horizontal="right" vertical="center" wrapText="1"/>
    </xf>
    <xf numFmtId="0" fontId="22" fillId="10" borderId="0" xfId="87" applyFont="1" applyFill="1" applyBorder="1" applyAlignment="1">
      <alignment horizontal="center" vertical="center" wrapText="1"/>
    </xf>
    <xf numFmtId="0" fontId="22" fillId="3" borderId="11" xfId="87" applyFont="1" applyFill="1" applyBorder="1" applyAlignment="1">
      <alignment vertical="center"/>
    </xf>
    <xf numFmtId="0" fontId="18" fillId="3" borderId="12" xfId="87" applyFont="1" applyFill="1" applyBorder="1" applyAlignment="1">
      <alignment vertical="center"/>
    </xf>
    <xf numFmtId="0" fontId="18" fillId="2" borderId="0" xfId="87" applyFont="1" applyFill="1" applyAlignment="1">
      <alignment horizontal="center" vertical="center" wrapText="1"/>
    </xf>
    <xf numFmtId="0" fontId="18" fillId="0" borderId="0" xfId="87" applyFont="1" applyFill="1" applyAlignment="1">
      <alignment horizontal="center" vertical="center" wrapText="1"/>
    </xf>
    <xf numFmtId="0" fontId="17" fillId="0" borderId="0" xfId="87" applyFont="1" applyAlignment="1">
      <alignment horizontal="center" vertical="center" textRotation="180" wrapText="1"/>
    </xf>
    <xf numFmtId="0" fontId="17" fillId="0" borderId="0" xfId="87" applyFont="1" applyFill="1" applyAlignment="1">
      <alignment horizontal="center" vertical="center" wrapText="1"/>
    </xf>
    <xf numFmtId="0" fontId="25" fillId="0" borderId="5" xfId="20" applyNumberFormat="1" applyFont="1" applyFill="1" applyBorder="1" applyAlignment="1">
      <alignment horizontal="center" vertical="center" wrapText="1"/>
    </xf>
    <xf numFmtId="0" fontId="20" fillId="5" borderId="9" xfId="87" applyFont="1" applyFill="1" applyBorder="1" applyAlignment="1">
      <alignment horizontal="left" vertical="center" wrapText="1"/>
    </xf>
    <xf numFmtId="0" fontId="29" fillId="2" borderId="0" xfId="87" applyFont="1" applyFill="1" applyAlignment="1">
      <alignment horizontal="center" vertical="center" wrapText="1"/>
    </xf>
    <xf numFmtId="0" fontId="29" fillId="0" borderId="5" xfId="87" applyFont="1" applyFill="1" applyBorder="1" applyAlignment="1">
      <alignment horizontal="left" vertical="center" wrapText="1"/>
    </xf>
    <xf numFmtId="0" fontId="29" fillId="0" borderId="0" xfId="87" applyFont="1" applyAlignment="1">
      <alignment horizontal="center" vertical="center" wrapText="1"/>
    </xf>
    <xf numFmtId="0" fontId="29" fillId="0" borderId="5" xfId="87" applyFont="1" applyBorder="1" applyAlignment="1">
      <alignment horizontal="left" vertical="center" wrapText="1"/>
    </xf>
    <xf numFmtId="0" fontId="29" fillId="8" borderId="5" xfId="87" applyFont="1" applyFill="1" applyBorder="1" applyAlignment="1">
      <alignment horizontal="left" vertical="center" wrapText="1"/>
    </xf>
    <xf numFmtId="0" fontId="29" fillId="2" borderId="5" xfId="87" applyFont="1" applyFill="1" applyBorder="1" applyAlignment="1">
      <alignment horizontal="left" vertical="center" wrapText="1"/>
    </xf>
    <xf numFmtId="0" fontId="29" fillId="0" borderId="0" xfId="87" applyFont="1" applyFill="1" applyAlignment="1">
      <alignment horizontal="center" vertical="center" wrapText="1"/>
    </xf>
    <xf numFmtId="0" fontId="30" fillId="0" borderId="0" xfId="109" applyFont="1" applyFill="1" applyBorder="1" applyAlignment="1">
      <alignment vertical="center"/>
    </xf>
    <xf numFmtId="0" fontId="4" fillId="0" borderId="0" xfId="109" applyFont="1" applyFill="1" applyBorder="1" applyAlignment="1">
      <alignment vertical="center"/>
    </xf>
    <xf numFmtId="0" fontId="4" fillId="0" borderId="0" xfId="109" applyFont="1" applyFill="1" applyBorder="1" applyAlignment="1">
      <alignment horizontal="left" vertical="center"/>
    </xf>
    <xf numFmtId="0" fontId="4" fillId="0" borderId="0" xfId="109" applyFont="1" applyFill="1" applyBorder="1" applyAlignment="1">
      <alignment horizontal="right" vertical="center"/>
    </xf>
    <xf numFmtId="0" fontId="4" fillId="0" borderId="0" xfId="109" applyFont="1" applyFill="1" applyBorder="1" applyAlignment="1">
      <alignment horizontal="left" vertical="center" wrapText="1"/>
    </xf>
    <xf numFmtId="168" fontId="4" fillId="0" borderId="0" xfId="129" applyNumberFormat="1" applyFont="1" applyFill="1" applyBorder="1" applyAlignment="1">
      <alignment horizontal="right" vertical="center"/>
    </xf>
    <xf numFmtId="0" fontId="4" fillId="0" borderId="0" xfId="109" applyFont="1" applyFill="1" applyBorder="1" applyAlignment="1">
      <alignment vertical="center" wrapText="1"/>
    </xf>
    <xf numFmtId="173" fontId="4" fillId="0" borderId="13" xfId="10" applyNumberFormat="1" applyFont="1" applyFill="1" applyBorder="1" applyAlignment="1">
      <alignment horizontal="center" vertical="center"/>
    </xf>
    <xf numFmtId="0" fontId="25" fillId="0" borderId="0" xfId="109" applyFont="1" applyFill="1" applyAlignment="1">
      <alignment vertical="center"/>
    </xf>
    <xf numFmtId="0" fontId="4" fillId="7" borderId="5" xfId="81" applyFont="1" applyFill="1" applyBorder="1" applyAlignment="1">
      <alignment vertical="center"/>
    </xf>
    <xf numFmtId="0" fontId="4" fillId="7" borderId="5" xfId="81" applyFont="1" applyFill="1" applyBorder="1" applyAlignment="1">
      <alignment horizontal="left" vertical="center"/>
    </xf>
    <xf numFmtId="0" fontId="4" fillId="7" borderId="5" xfId="81" applyFont="1" applyFill="1" applyBorder="1" applyAlignment="1">
      <alignment horizontal="right" vertical="center"/>
    </xf>
    <xf numFmtId="0" fontId="4" fillId="7" borderId="5" xfId="81" applyFont="1" applyFill="1" applyBorder="1" applyAlignment="1">
      <alignment horizontal="left" vertical="center" wrapText="1"/>
    </xf>
    <xf numFmtId="168" fontId="4" fillId="7" borderId="5" xfId="129" applyNumberFormat="1" applyFont="1" applyFill="1" applyBorder="1" applyAlignment="1">
      <alignment horizontal="right" vertical="center"/>
    </xf>
    <xf numFmtId="0" fontId="4" fillId="7" borderId="5" xfId="81" applyFont="1" applyFill="1" applyBorder="1" applyAlignment="1">
      <alignment vertical="center" wrapText="1"/>
    </xf>
    <xf numFmtId="0" fontId="4" fillId="11" borderId="5" xfId="81" applyFont="1" applyFill="1" applyBorder="1" applyAlignment="1">
      <alignment horizontal="left" vertical="center"/>
    </xf>
    <xf numFmtId="0" fontId="4" fillId="11" borderId="5" xfId="81" applyFont="1" applyFill="1" applyBorder="1" applyAlignment="1">
      <alignment horizontal="center" vertical="center"/>
    </xf>
    <xf numFmtId="0" fontId="4" fillId="0" borderId="5" xfId="109" applyFont="1" applyFill="1" applyBorder="1" applyAlignment="1">
      <alignment horizontal="center" vertical="center"/>
    </xf>
    <xf numFmtId="0" fontId="4" fillId="0" borderId="5" xfId="109" applyFont="1" applyFill="1" applyBorder="1" applyAlignment="1">
      <alignment horizontal="left" vertical="center"/>
    </xf>
    <xf numFmtId="0" fontId="4" fillId="0" borderId="5" xfId="109" applyFont="1" applyFill="1" applyBorder="1" applyAlignment="1">
      <alignment horizontal="right" vertical="center"/>
    </xf>
    <xf numFmtId="49" fontId="4" fillId="12" borderId="5" xfId="20" applyNumberFormat="1" applyFont="1" applyFill="1" applyBorder="1" applyAlignment="1">
      <alignment horizontal="center" vertical="center"/>
    </xf>
    <xf numFmtId="9" fontId="25" fillId="0" borderId="5" xfId="129" applyFont="1" applyFill="1" applyBorder="1" applyAlignment="1">
      <alignment horizontal="center" vertical="center" wrapText="1"/>
    </xf>
    <xf numFmtId="168" fontId="25" fillId="0" borderId="5" xfId="129" applyNumberFormat="1" applyFont="1" applyFill="1" applyBorder="1" applyAlignment="1">
      <alignment horizontal="center" vertical="center" wrapText="1"/>
    </xf>
    <xf numFmtId="2" fontId="25" fillId="0" borderId="5" xfId="129" applyNumberFormat="1" applyFont="1" applyFill="1" applyBorder="1" applyAlignment="1">
      <alignment horizontal="center" vertical="center" wrapText="1"/>
    </xf>
    <xf numFmtId="0" fontId="32" fillId="4" borderId="5" xfId="109" applyFont="1" applyFill="1" applyBorder="1" applyAlignment="1">
      <alignment vertical="center" wrapText="1"/>
    </xf>
    <xf numFmtId="0" fontId="33" fillId="4" borderId="5" xfId="109" applyFont="1" applyFill="1" applyBorder="1" applyAlignment="1">
      <alignment horizontal="left" vertical="center" wrapText="1"/>
    </xf>
    <xf numFmtId="9" fontId="32" fillId="4" borderId="5" xfId="109" applyNumberFormat="1" applyFont="1" applyFill="1" applyBorder="1" applyAlignment="1">
      <alignment horizontal="center" vertical="center" wrapText="1"/>
    </xf>
    <xf numFmtId="9" fontId="25" fillId="0" borderId="5" xfId="20" quotePrefix="1" applyNumberFormat="1" applyFont="1" applyFill="1" applyBorder="1" applyAlignment="1">
      <alignment horizontal="center" vertical="center" wrapText="1"/>
    </xf>
    <xf numFmtId="173" fontId="25" fillId="0" borderId="5" xfId="10" applyNumberFormat="1" applyFont="1" applyFill="1" applyBorder="1" applyAlignment="1">
      <alignment horizontal="center" vertical="center" wrapText="1"/>
    </xf>
    <xf numFmtId="0" fontId="32" fillId="4" borderId="5" xfId="109" applyFont="1" applyFill="1" applyBorder="1" applyAlignment="1">
      <alignment horizontal="left" vertical="center" wrapText="1"/>
    </xf>
    <xf numFmtId="168" fontId="32" fillId="4" borderId="5" xfId="109" applyNumberFormat="1" applyFont="1" applyFill="1" applyBorder="1" applyAlignment="1">
      <alignment horizontal="center" vertical="center" wrapText="1"/>
    </xf>
    <xf numFmtId="0" fontId="32" fillId="0" borderId="0" xfId="109" applyFont="1" applyFill="1" applyAlignment="1">
      <alignment vertical="center"/>
    </xf>
    <xf numFmtId="9" fontId="32" fillId="4" borderId="5" xfId="129" applyFont="1" applyFill="1" applyBorder="1" applyAlignment="1">
      <alignment horizontal="center" vertical="center" wrapText="1"/>
    </xf>
    <xf numFmtId="0" fontId="32" fillId="0" borderId="0" xfId="109" applyFont="1" applyFill="1" applyAlignment="1">
      <alignment horizontal="center" vertical="center"/>
    </xf>
    <xf numFmtId="0" fontId="25" fillId="4" borderId="5" xfId="109" applyFont="1" applyFill="1" applyBorder="1" applyAlignment="1">
      <alignment horizontal="center" vertical="center" wrapText="1"/>
    </xf>
    <xf numFmtId="9" fontId="32" fillId="4" borderId="5" xfId="109" applyNumberFormat="1" applyFont="1" applyFill="1" applyBorder="1" applyAlignment="1">
      <alignment horizontal="center" vertical="center"/>
    </xf>
    <xf numFmtId="168" fontId="25" fillId="4" borderId="5" xfId="109" applyNumberFormat="1" applyFont="1" applyFill="1" applyBorder="1" applyAlignment="1">
      <alignment horizontal="center" vertical="center" wrapText="1"/>
    </xf>
    <xf numFmtId="0" fontId="4" fillId="0" borderId="0" xfId="109" applyFont="1" applyFill="1" applyAlignment="1">
      <alignment vertical="center"/>
    </xf>
    <xf numFmtId="0" fontId="25" fillId="0" borderId="0" xfId="109" applyFont="1" applyFill="1" applyAlignment="1">
      <alignment horizontal="right" vertical="center"/>
    </xf>
    <xf numFmtId="0" fontId="25" fillId="0" borderId="0" xfId="109" applyFont="1" applyFill="1" applyAlignment="1">
      <alignment vertical="center" wrapText="1"/>
    </xf>
    <xf numFmtId="9" fontId="25" fillId="0" borderId="0" xfId="129" applyFont="1" applyFill="1" applyAlignment="1">
      <alignment vertical="center"/>
    </xf>
    <xf numFmtId="9" fontId="25" fillId="0" borderId="13" xfId="109" applyNumberFormat="1" applyFont="1" applyFill="1" applyBorder="1" applyAlignment="1">
      <alignment horizontal="center" vertical="center" wrapText="1"/>
    </xf>
    <xf numFmtId="9" fontId="25" fillId="0" borderId="5" xfId="109" applyNumberFormat="1" applyFont="1" applyFill="1" applyBorder="1" applyAlignment="1">
      <alignment horizontal="center" vertical="center" wrapText="1"/>
    </xf>
    <xf numFmtId="9" fontId="4" fillId="0" borderId="13" xfId="109" applyNumberFormat="1" applyFont="1" applyFill="1" applyBorder="1" applyAlignment="1">
      <alignment horizontal="center" vertical="center" textRotation="90"/>
    </xf>
    <xf numFmtId="9" fontId="4" fillId="0" borderId="5" xfId="109" applyNumberFormat="1" applyFont="1" applyFill="1" applyBorder="1" applyAlignment="1">
      <alignment horizontal="center" vertical="center" textRotation="90"/>
    </xf>
    <xf numFmtId="0" fontId="25" fillId="0" borderId="0" xfId="109" applyFont="1" applyFill="1" applyAlignment="1">
      <alignment horizontal="left" vertical="center" wrapText="1"/>
    </xf>
    <xf numFmtId="168" fontId="25" fillId="0" borderId="0" xfId="129" applyNumberFormat="1" applyFont="1" applyFill="1" applyAlignment="1">
      <alignment horizontal="right" vertical="center"/>
    </xf>
    <xf numFmtId="0" fontId="4" fillId="0" borderId="0" xfId="109" applyFont="1" applyFill="1" applyAlignment="1">
      <alignment horizontal="left" vertical="center"/>
    </xf>
    <xf numFmtId="9" fontId="17" fillId="8" borderId="0" xfId="87" applyNumberFormat="1" applyFont="1" applyFill="1" applyAlignment="1">
      <alignment horizontal="center" vertical="center" wrapText="1"/>
    </xf>
    <xf numFmtId="9" fontId="17" fillId="8" borderId="0" xfId="87" applyNumberFormat="1" applyFont="1" applyFill="1" applyAlignment="1">
      <alignment horizontal="center" vertical="center" textRotation="180" wrapText="1"/>
    </xf>
    <xf numFmtId="9" fontId="17" fillId="2" borderId="0" xfId="87" applyNumberFormat="1" applyFont="1" applyFill="1" applyAlignment="1">
      <alignment horizontal="center" vertical="center" wrapText="1"/>
    </xf>
    <xf numFmtId="0" fontId="25" fillId="0" borderId="5" xfId="109" applyFont="1" applyFill="1" applyBorder="1" applyAlignment="1">
      <alignment horizontal="justify" vertical="center" wrapText="1"/>
    </xf>
    <xf numFmtId="0" fontId="25" fillId="0" borderId="5" xfId="109" quotePrefix="1" applyFont="1" applyFill="1" applyBorder="1" applyAlignment="1">
      <alignment horizontal="justify" vertical="center" wrapText="1"/>
    </xf>
    <xf numFmtId="0" fontId="32" fillId="4" borderId="5" xfId="109" applyFont="1" applyFill="1" applyBorder="1" applyAlignment="1">
      <alignment horizontal="justify" vertical="center" wrapText="1"/>
    </xf>
    <xf numFmtId="0" fontId="25" fillId="4" borderId="5" xfId="109" applyFont="1" applyFill="1" applyBorder="1" applyAlignment="1">
      <alignment horizontal="justify" vertical="center" wrapText="1"/>
    </xf>
    <xf numFmtId="0" fontId="22" fillId="3" borderId="16" xfId="87" applyFont="1" applyFill="1" applyBorder="1" applyAlignment="1">
      <alignment horizontal="right" vertical="center" wrapText="1"/>
    </xf>
    <xf numFmtId="0" fontId="22" fillId="3" borderId="17" xfId="87" applyFont="1" applyFill="1" applyBorder="1" applyAlignment="1">
      <alignment horizontal="right" vertical="center" wrapText="1"/>
    </xf>
    <xf numFmtId="0" fontId="20" fillId="3" borderId="18" xfId="87" applyFont="1" applyFill="1" applyBorder="1" applyAlignment="1">
      <alignment horizontal="right" vertical="center" wrapText="1"/>
    </xf>
    <xf numFmtId="9" fontId="22" fillId="3" borderId="17" xfId="87" applyNumberFormat="1" applyFont="1" applyFill="1" applyBorder="1" applyAlignment="1">
      <alignment horizontal="right" vertical="center" wrapText="1"/>
    </xf>
    <xf numFmtId="0" fontId="22" fillId="3" borderId="19" xfId="87" applyFont="1" applyFill="1" applyBorder="1" applyAlignment="1">
      <alignment horizontal="right" vertical="center" wrapText="1"/>
    </xf>
    <xf numFmtId="0" fontId="22" fillId="0" borderId="0" xfId="87" applyFont="1" applyAlignment="1">
      <alignment horizontal="right" vertical="center" wrapText="1"/>
    </xf>
    <xf numFmtId="0" fontId="20" fillId="0" borderId="0" xfId="87" applyFont="1" applyAlignment="1">
      <alignment horizontal="right" vertical="center" textRotation="180" wrapText="1"/>
    </xf>
    <xf numFmtId="0" fontId="20" fillId="0" borderId="5" xfId="87" applyFont="1" applyFill="1" applyBorder="1" applyAlignment="1">
      <alignment horizontal="right" vertical="center" wrapText="1"/>
    </xf>
    <xf numFmtId="0" fontId="20" fillId="2" borderId="0" xfId="87" applyFont="1" applyFill="1" applyAlignment="1">
      <alignment horizontal="right" vertical="center" wrapText="1"/>
    </xf>
    <xf numFmtId="0" fontId="20" fillId="0" borderId="0" xfId="87" applyFont="1" applyAlignment="1">
      <alignment horizontal="right" vertical="center" wrapText="1"/>
    </xf>
    <xf numFmtId="0" fontId="20" fillId="0" borderId="5" xfId="87" applyFont="1" applyBorder="1" applyAlignment="1">
      <alignment horizontal="right" vertical="center" wrapText="1"/>
    </xf>
    <xf numFmtId="0" fontId="20" fillId="8" borderId="5" xfId="87" applyFont="1" applyFill="1" applyBorder="1" applyAlignment="1">
      <alignment horizontal="right" vertical="center" wrapText="1"/>
    </xf>
    <xf numFmtId="0" fontId="20" fillId="2" borderId="5" xfId="87" applyFont="1" applyFill="1" applyBorder="1" applyAlignment="1">
      <alignment horizontal="right" vertical="center" wrapText="1"/>
    </xf>
    <xf numFmtId="0" fontId="20" fillId="0" borderId="0" xfId="87" applyFont="1" applyAlignment="1">
      <alignment horizontal="center" vertical="center" wrapText="1"/>
    </xf>
    <xf numFmtId="0" fontId="20" fillId="5" borderId="7" xfId="87" applyFont="1" applyFill="1" applyBorder="1" applyAlignment="1">
      <alignment horizontal="left" vertical="center" wrapText="1"/>
    </xf>
    <xf numFmtId="0" fontId="20" fillId="7" borderId="20" xfId="98" quotePrefix="1" applyFont="1" applyFill="1" applyBorder="1" applyAlignment="1">
      <alignment horizontal="left" vertical="center" wrapText="1"/>
    </xf>
    <xf numFmtId="0" fontId="25" fillId="0" borderId="5" xfId="109" applyFont="1" applyFill="1" applyBorder="1" applyAlignment="1">
      <alignment horizontal="left" vertical="center" wrapText="1"/>
    </xf>
    <xf numFmtId="0" fontId="34" fillId="0" borderId="0" xfId="0" applyFont="1" applyBorder="1" applyAlignment="1">
      <alignment horizontal="center" vertical="center" wrapText="1"/>
    </xf>
    <xf numFmtId="0" fontId="35" fillId="0" borderId="0" xfId="0" applyFont="1" applyAlignment="1">
      <alignment horizontal="justify" vertical="center"/>
    </xf>
    <xf numFmtId="0" fontId="36" fillId="0" borderId="0" xfId="0" applyFont="1" applyBorder="1" applyAlignment="1">
      <alignment horizontal="left" vertical="center" wrapText="1"/>
    </xf>
    <xf numFmtId="0" fontId="35" fillId="0" borderId="0" xfId="0" applyFont="1" applyBorder="1" applyAlignment="1">
      <alignment horizontal="justify" vertical="center" wrapText="1"/>
    </xf>
    <xf numFmtId="0" fontId="35" fillId="0" borderId="0" xfId="0" applyFont="1" applyFill="1" applyAlignment="1">
      <alignment horizontal="center" vertical="center"/>
    </xf>
    <xf numFmtId="0" fontId="34" fillId="13" borderId="5" xfId="0" applyNumberFormat="1" applyFont="1" applyFill="1" applyBorder="1" applyAlignment="1">
      <alignment horizontal="center" vertical="center" wrapText="1"/>
    </xf>
    <xf numFmtId="0" fontId="35" fillId="13" borderId="5" xfId="0" applyFont="1" applyFill="1" applyBorder="1" applyAlignment="1">
      <alignment horizontal="center" vertical="center" wrapText="1"/>
    </xf>
    <xf numFmtId="0" fontId="35" fillId="13" borderId="5" xfId="0" applyNumberFormat="1" applyFont="1" applyFill="1" applyBorder="1" applyAlignment="1">
      <alignment horizontal="center" vertical="center" wrapText="1"/>
    </xf>
    <xf numFmtId="0" fontId="35" fillId="0" borderId="5" xfId="0" applyFont="1" applyFill="1" applyBorder="1" applyAlignment="1">
      <alignment horizontal="center" vertical="center" wrapText="1"/>
    </xf>
    <xf numFmtId="0" fontId="35" fillId="13" borderId="5" xfId="0" applyNumberFormat="1" applyFont="1" applyFill="1" applyBorder="1" applyAlignment="1">
      <alignment horizontal="left" vertical="center" wrapText="1"/>
    </xf>
    <xf numFmtId="0" fontId="35" fillId="0" borderId="0" xfId="0" applyFont="1" applyFill="1" applyAlignment="1">
      <alignment horizontal="justify" vertical="center"/>
    </xf>
    <xf numFmtId="0" fontId="34" fillId="14" borderId="5" xfId="0" applyNumberFormat="1" applyFont="1" applyFill="1" applyBorder="1" applyAlignment="1">
      <alignment horizontal="center" vertical="center" wrapText="1"/>
    </xf>
    <xf numFmtId="0" fontId="35" fillId="15" borderId="5" xfId="0" applyNumberFormat="1" applyFont="1" applyFill="1" applyBorder="1" applyAlignment="1">
      <alignment horizontal="center" vertical="center" wrapText="1"/>
    </xf>
    <xf numFmtId="0" fontId="35" fillId="15" borderId="5" xfId="0" applyNumberFormat="1" applyFont="1" applyFill="1" applyBorder="1" applyAlignment="1">
      <alignment vertical="center" wrapText="1"/>
    </xf>
    <xf numFmtId="0" fontId="35" fillId="0" borderId="5" xfId="0" applyFont="1" applyBorder="1" applyAlignment="1">
      <alignment horizontal="center" vertical="center"/>
    </xf>
    <xf numFmtId="0" fontId="35" fillId="0" borderId="5" xfId="0"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xf>
    <xf numFmtId="0" fontId="34" fillId="14" borderId="5" xfId="0" applyFont="1" applyFill="1" applyBorder="1" applyAlignment="1">
      <alignment horizontal="center" vertical="center" wrapText="1"/>
    </xf>
    <xf numFmtId="0" fontId="35" fillId="0" borderId="5" xfId="0" applyFont="1" applyBorder="1" applyAlignment="1">
      <alignment horizontal="center" vertical="center" wrapText="1"/>
    </xf>
    <xf numFmtId="0" fontId="35" fillId="0" borderId="5" xfId="0" applyNumberFormat="1" applyFont="1" applyFill="1" applyBorder="1" applyAlignment="1">
      <alignment vertical="center" wrapText="1"/>
    </xf>
    <xf numFmtId="0" fontId="35" fillId="0" borderId="0" xfId="0" applyFont="1" applyAlignment="1">
      <alignment horizontal="center" vertical="center"/>
    </xf>
    <xf numFmtId="0" fontId="35" fillId="2" borderId="5" xfId="0" applyNumberFormat="1" applyFont="1" applyFill="1" applyBorder="1" applyAlignment="1">
      <alignment horizontal="center" vertical="center" wrapText="1"/>
    </xf>
    <xf numFmtId="0" fontId="35" fillId="0" borderId="5" xfId="0" applyFont="1" applyBorder="1" applyAlignment="1">
      <alignment horizontal="justify" vertical="center"/>
    </xf>
    <xf numFmtId="0" fontId="40" fillId="0" borderId="5" xfId="0" applyFont="1" applyBorder="1" applyAlignment="1">
      <alignment horizontal="center" vertical="center" wrapText="1"/>
    </xf>
    <xf numFmtId="0" fontId="40" fillId="0" borderId="5" xfId="0" applyFont="1" applyBorder="1" applyAlignment="1">
      <alignment horizontal="center" wrapText="1"/>
    </xf>
    <xf numFmtId="0" fontId="35" fillId="0" borderId="5" xfId="0" applyFont="1" applyFill="1" applyBorder="1" applyAlignment="1">
      <alignment wrapText="1"/>
    </xf>
    <xf numFmtId="0" fontId="35" fillId="0" borderId="5" xfId="0" applyFont="1" applyBorder="1" applyAlignment="1">
      <alignment vertical="center" wrapText="1"/>
    </xf>
    <xf numFmtId="0" fontId="35" fillId="0" borderId="5" xfId="0" applyFont="1" applyBorder="1" applyAlignment="1">
      <alignment horizontal="left" vertical="center" wrapText="1"/>
    </xf>
    <xf numFmtId="0" fontId="35" fillId="0" borderId="0" xfId="0" applyFont="1" applyFill="1" applyBorder="1" applyAlignment="1">
      <alignment horizontal="justify" vertical="center" wrapText="1"/>
    </xf>
    <xf numFmtId="0" fontId="35" fillId="0" borderId="5" xfId="0" applyFont="1" applyFill="1" applyBorder="1" applyAlignment="1">
      <alignment horizontal="center" vertical="center"/>
    </xf>
    <xf numFmtId="0" fontId="40" fillId="0" borderId="5" xfId="0" applyFont="1" applyFill="1" applyBorder="1" applyAlignment="1">
      <alignment horizontal="center" vertical="center" wrapText="1"/>
    </xf>
    <xf numFmtId="0" fontId="35" fillId="0" borderId="5" xfId="0" applyFont="1" applyFill="1" applyBorder="1" applyAlignment="1">
      <alignment vertical="center" wrapText="1"/>
    </xf>
    <xf numFmtId="0" fontId="4" fillId="12" borderId="5" xfId="109" applyFont="1" applyFill="1" applyBorder="1" applyAlignment="1">
      <alignment horizontal="center" vertical="center"/>
    </xf>
    <xf numFmtId="0" fontId="20" fillId="7" borderId="13" xfId="87" quotePrefix="1" applyFont="1" applyFill="1" applyBorder="1" applyAlignment="1">
      <alignment horizontal="left" vertical="center" wrapText="1"/>
    </xf>
    <xf numFmtId="0" fontId="25" fillId="0" borderId="13" xfId="109" applyFont="1" applyFill="1" applyBorder="1" applyAlignment="1">
      <alignment horizontal="center" vertical="center" wrapText="1"/>
    </xf>
    <xf numFmtId="0" fontId="35" fillId="18" borderId="5" xfId="0" applyNumberFormat="1" applyFont="1" applyFill="1" applyBorder="1" applyAlignment="1">
      <alignment vertical="center" wrapText="1"/>
    </xf>
    <xf numFmtId="0" fontId="25" fillId="0" borderId="0" xfId="109" applyFont="1" applyFill="1" applyAlignment="1">
      <alignment horizontal="center" vertical="center"/>
    </xf>
    <xf numFmtId="0" fontId="0" fillId="0" borderId="5" xfId="0" applyBorder="1" applyAlignment="1">
      <alignment horizontal="center" vertical="center"/>
    </xf>
    <xf numFmtId="0" fontId="35" fillId="18" borderId="5" xfId="0" quotePrefix="1" applyNumberFormat="1" applyFont="1" applyFill="1" applyBorder="1" applyAlignment="1">
      <alignment horizontal="left" vertical="center" wrapText="1"/>
    </xf>
    <xf numFmtId="0" fontId="35" fillId="0" borderId="5" xfId="0" quotePrefix="1" applyFont="1" applyBorder="1" applyAlignment="1">
      <alignment horizontal="left" vertical="center" wrapText="1"/>
    </xf>
    <xf numFmtId="0" fontId="35" fillId="0" borderId="5" xfId="0" quotePrefix="1" applyFont="1" applyBorder="1" applyAlignment="1">
      <alignment horizontal="left" vertical="top" wrapText="1"/>
    </xf>
    <xf numFmtId="0" fontId="65" fillId="18" borderId="5" xfId="0" applyNumberFormat="1" applyFont="1" applyFill="1" applyBorder="1" applyAlignment="1">
      <alignment horizontal="center" vertical="center" wrapText="1"/>
    </xf>
    <xf numFmtId="0" fontId="65" fillId="18" borderId="5" xfId="0" applyNumberFormat="1" applyFont="1" applyFill="1" applyBorder="1" applyAlignment="1">
      <alignment vertical="center" wrapText="1"/>
    </xf>
    <xf numFmtId="0" fontId="65" fillId="18" borderId="5" xfId="0" quotePrefix="1" applyNumberFormat="1" applyFont="1" applyFill="1" applyBorder="1" applyAlignment="1">
      <alignment horizontal="left" vertical="center" wrapText="1"/>
    </xf>
    <xf numFmtId="0" fontId="65" fillId="18" borderId="5" xfId="0" applyFont="1" applyFill="1" applyBorder="1" applyAlignment="1">
      <alignment horizontal="center" vertical="center"/>
    </xf>
    <xf numFmtId="0" fontId="65" fillId="18" borderId="5" xfId="0" applyFont="1" applyFill="1" applyBorder="1" applyAlignment="1">
      <alignment horizontal="center" vertical="center" wrapText="1"/>
    </xf>
    <xf numFmtId="0" fontId="65" fillId="18" borderId="5" xfId="0" applyFont="1" applyFill="1" applyBorder="1" applyAlignment="1">
      <alignment vertical="center" wrapText="1"/>
    </xf>
    <xf numFmtId="0" fontId="65" fillId="18" borderId="5" xfId="0" applyFont="1" applyFill="1" applyBorder="1" applyAlignment="1">
      <alignment horizontal="justify" vertical="center"/>
    </xf>
    <xf numFmtId="0" fontId="66" fillId="0" borderId="0" xfId="0" applyFont="1" applyBorder="1" applyAlignment="1">
      <alignment horizontal="center" vertical="center" wrapText="1"/>
    </xf>
    <xf numFmtId="0" fontId="67" fillId="0" borderId="0" xfId="0" applyFont="1" applyBorder="1" applyAlignment="1">
      <alignment horizontal="left" vertical="center" wrapText="1"/>
    </xf>
    <xf numFmtId="0" fontId="68" fillId="13" borderId="5" xfId="0" applyNumberFormat="1" applyFont="1" applyFill="1" applyBorder="1" applyAlignment="1">
      <alignment horizontal="center" vertical="center" wrapText="1"/>
    </xf>
    <xf numFmtId="0" fontId="68" fillId="18" borderId="5" xfId="0" applyNumberFormat="1" applyFont="1" applyFill="1" applyBorder="1" applyAlignment="1">
      <alignment horizontal="center" vertical="center" wrapText="1"/>
    </xf>
    <xf numFmtId="0" fontId="35" fillId="0" borderId="5" xfId="0" quotePrefix="1" applyNumberFormat="1" applyFont="1" applyFill="1" applyBorder="1" applyAlignment="1">
      <alignment horizontal="justify" vertical="center" wrapText="1"/>
    </xf>
    <xf numFmtId="0" fontId="68" fillId="0" borderId="5" xfId="0" applyNumberFormat="1" applyFont="1" applyFill="1" applyBorder="1" applyAlignment="1">
      <alignment horizontal="center" vertical="center" wrapText="1"/>
    </xf>
    <xf numFmtId="0" fontId="65" fillId="18" borderId="5" xfId="0" applyNumberFormat="1" applyFont="1" applyFill="1" applyBorder="1" applyAlignment="1">
      <alignment horizontal="center" vertical="center"/>
    </xf>
    <xf numFmtId="0" fontId="65" fillId="18" borderId="5" xfId="0" quotePrefix="1" applyFont="1" applyFill="1" applyBorder="1" applyAlignment="1">
      <alignment horizontal="left" vertical="center" wrapText="1"/>
    </xf>
    <xf numFmtId="0" fontId="68" fillId="0" borderId="0" xfId="0" applyFont="1" applyFill="1" applyAlignment="1">
      <alignment horizontal="justify" vertical="center" wrapText="1"/>
    </xf>
    <xf numFmtId="0" fontId="35" fillId="18" borderId="5" xfId="0" applyNumberFormat="1" applyFont="1" applyFill="1" applyBorder="1" applyAlignment="1">
      <alignment horizontal="left" vertical="center" wrapText="1"/>
    </xf>
    <xf numFmtId="0" fontId="35" fillId="0" borderId="21" xfId="0" quotePrefix="1" applyFont="1" applyBorder="1" applyAlignment="1">
      <alignment horizontal="left" vertical="center" wrapText="1"/>
    </xf>
    <xf numFmtId="0" fontId="35" fillId="0" borderId="7" xfId="0" applyNumberFormat="1" applyFont="1" applyFill="1" applyBorder="1" applyAlignment="1">
      <alignment horizontal="center" vertical="center" wrapText="1"/>
    </xf>
    <xf numFmtId="0" fontId="35" fillId="0" borderId="21" xfId="0" applyFont="1" applyBorder="1" applyAlignment="1">
      <alignment horizontal="center" vertical="center"/>
    </xf>
    <xf numFmtId="0" fontId="25" fillId="0" borderId="5" xfId="109" applyFont="1" applyFill="1" applyBorder="1" applyAlignment="1">
      <alignment horizontal="center" vertical="center" wrapText="1"/>
    </xf>
    <xf numFmtId="0" fontId="25" fillId="0" borderId="5" xfId="109" quotePrefix="1" applyFont="1" applyFill="1" applyBorder="1" applyAlignment="1">
      <alignment horizontal="center" vertical="center" wrapText="1"/>
    </xf>
    <xf numFmtId="0" fontId="32" fillId="0" borderId="5" xfId="109" applyFont="1" applyFill="1" applyBorder="1" applyAlignment="1">
      <alignment horizontal="center" vertical="center" wrapText="1"/>
    </xf>
    <xf numFmtId="9" fontId="44" fillId="8" borderId="5" xfId="109" applyNumberFormat="1" applyFont="1" applyFill="1" applyBorder="1" applyAlignment="1">
      <alignment horizontal="center" vertical="center"/>
    </xf>
    <xf numFmtId="0" fontId="0" fillId="8" borderId="5" xfId="0" applyFill="1" applyBorder="1" applyAlignment="1">
      <alignment horizontal="center" vertical="center"/>
    </xf>
    <xf numFmtId="0" fontId="35" fillId="0" borderId="0" xfId="0" applyFont="1" applyBorder="1" applyAlignment="1">
      <alignment horizontal="justify" vertical="center"/>
    </xf>
    <xf numFmtId="0" fontId="35" fillId="0" borderId="5" xfId="0" applyFont="1" applyBorder="1" applyAlignment="1">
      <alignment horizontal="justify" vertical="center" wrapText="1"/>
    </xf>
    <xf numFmtId="0" fontId="65" fillId="18" borderId="5" xfId="0" applyFont="1" applyFill="1" applyBorder="1" applyAlignment="1">
      <alignment horizontal="left" vertical="center" wrapText="1"/>
    </xf>
    <xf numFmtId="0" fontId="35" fillId="18" borderId="5" xfId="0" applyNumberFormat="1" applyFont="1" applyFill="1" applyBorder="1" applyAlignment="1">
      <alignment horizontal="center" vertical="center" wrapText="1"/>
    </xf>
    <xf numFmtId="0" fontId="35" fillId="18" borderId="13" xfId="0" applyNumberFormat="1" applyFont="1" applyFill="1" applyBorder="1" applyAlignment="1">
      <alignment horizontal="center" vertical="center" wrapText="1"/>
    </xf>
    <xf numFmtId="0" fontId="35" fillId="18" borderId="7" xfId="0" applyNumberFormat="1" applyFont="1" applyFill="1" applyBorder="1" applyAlignment="1">
      <alignment horizontal="center" vertical="center" wrapText="1"/>
    </xf>
    <xf numFmtId="9" fontId="35" fillId="0" borderId="5" xfId="109" applyNumberFormat="1" applyFont="1" applyFill="1" applyBorder="1" applyAlignment="1">
      <alignment horizontal="center" vertical="center" wrapText="1"/>
    </xf>
    <xf numFmtId="0" fontId="35" fillId="0" borderId="5" xfId="109" applyFont="1" applyFill="1" applyBorder="1" applyAlignment="1">
      <alignment horizontal="justify" vertical="center" wrapText="1"/>
    </xf>
    <xf numFmtId="0" fontId="35" fillId="0" borderId="13" xfId="0" applyFont="1" applyBorder="1" applyAlignment="1">
      <alignment horizontal="left" vertical="center" wrapText="1"/>
    </xf>
    <xf numFmtId="0" fontId="35" fillId="0" borderId="21" xfId="0" applyFont="1" applyBorder="1" applyAlignment="1">
      <alignment horizontal="left" vertical="center" wrapText="1"/>
    </xf>
    <xf numFmtId="0" fontId="35" fillId="0" borderId="5" xfId="0" applyNumberFormat="1" applyFont="1" applyFill="1" applyBorder="1" applyAlignment="1">
      <alignment horizontal="left" vertical="center" wrapText="1"/>
    </xf>
    <xf numFmtId="0" fontId="35" fillId="0" borderId="24" xfId="0" applyFont="1" applyBorder="1" applyAlignment="1">
      <alignment vertical="center" wrapText="1"/>
    </xf>
    <xf numFmtId="0" fontId="35" fillId="0" borderId="7" xfId="0" applyNumberFormat="1" applyFont="1" applyFill="1" applyBorder="1" applyAlignment="1">
      <alignment vertical="center" wrapText="1"/>
    </xf>
    <xf numFmtId="0" fontId="35" fillId="2" borderId="5" xfId="0" applyFont="1" applyFill="1" applyBorder="1" applyAlignment="1">
      <alignment horizontal="justify" vertical="center"/>
    </xf>
    <xf numFmtId="0" fontId="35" fillId="18" borderId="7" xfId="0" applyNumberFormat="1" applyFont="1" applyFill="1" applyBorder="1" applyAlignment="1">
      <alignment horizontal="left" vertical="center" wrapText="1"/>
    </xf>
    <xf numFmtId="0" fontId="35" fillId="0" borderId="5" xfId="0" applyFont="1" applyFill="1" applyBorder="1" applyAlignment="1">
      <alignment horizontal="left" vertical="center" wrapText="1"/>
    </xf>
    <xf numFmtId="0" fontId="35" fillId="0" borderId="5" xfId="0" applyFont="1" applyBorder="1" applyAlignment="1">
      <alignment wrapText="1"/>
    </xf>
    <xf numFmtId="0" fontId="34" fillId="19" borderId="5" xfId="0" applyNumberFormat="1" applyFont="1" applyFill="1" applyBorder="1" applyAlignment="1">
      <alignment horizontal="center" vertical="center" wrapText="1"/>
    </xf>
    <xf numFmtId="0" fontId="34" fillId="19" borderId="5" xfId="0" applyNumberFormat="1" applyFont="1" applyFill="1" applyBorder="1" applyAlignment="1">
      <alignment horizontal="center" vertical="center"/>
    </xf>
    <xf numFmtId="0" fontId="34" fillId="0" borderId="0" xfId="0" applyFont="1" applyFill="1" applyAlignment="1">
      <alignment horizontal="center" vertical="center"/>
    </xf>
    <xf numFmtId="0" fontId="35" fillId="18" borderId="13" xfId="0" applyNumberFormat="1" applyFont="1" applyFill="1" applyBorder="1" applyAlignment="1">
      <alignment horizontal="left" vertical="center" wrapText="1"/>
    </xf>
    <xf numFmtId="0" fontId="65" fillId="18" borderId="5" xfId="0" applyNumberFormat="1" applyFont="1" applyFill="1" applyBorder="1" applyAlignment="1">
      <alignment horizontal="center" vertical="center" wrapText="1"/>
    </xf>
    <xf numFmtId="0" fontId="35" fillId="0" borderId="0" xfId="0" applyFont="1"/>
    <xf numFmtId="0" fontId="34" fillId="0" borderId="13" xfId="0" applyFont="1" applyFill="1" applyBorder="1" applyAlignment="1">
      <alignment horizontal="center" vertical="center" wrapText="1"/>
    </xf>
    <xf numFmtId="0" fontId="35" fillId="0" borderId="0" xfId="0" applyFont="1" applyFill="1"/>
    <xf numFmtId="0" fontId="35" fillId="0" borderId="0" xfId="0" applyFont="1" applyFill="1" applyAlignment="1">
      <alignment horizontal="center"/>
    </xf>
    <xf numFmtId="0" fontId="34" fillId="0" borderId="5" xfId="0" applyFont="1" applyFill="1" applyBorder="1" applyAlignment="1">
      <alignment horizontal="center" vertical="center" wrapText="1"/>
    </xf>
    <xf numFmtId="0" fontId="34" fillId="0" borderId="5" xfId="0" applyFont="1" applyFill="1" applyBorder="1" applyAlignment="1">
      <alignment horizontal="left" vertical="center" wrapText="1"/>
    </xf>
    <xf numFmtId="0" fontId="35" fillId="0" borderId="0" xfId="0" applyFont="1" applyAlignment="1">
      <alignment horizontal="center"/>
    </xf>
    <xf numFmtId="0" fontId="46" fillId="0" borderId="5" xfId="0" applyFont="1" applyFill="1" applyBorder="1" applyAlignment="1">
      <alignment horizontal="center" vertical="center" wrapText="1"/>
    </xf>
    <xf numFmtId="9" fontId="34" fillId="20" borderId="25" xfId="0" applyNumberFormat="1" applyFont="1" applyFill="1" applyBorder="1" applyAlignment="1">
      <alignment horizontal="center" vertical="center" wrapText="1"/>
    </xf>
    <xf numFmtId="0" fontId="35" fillId="4" borderId="0" xfId="0" applyFont="1" applyFill="1"/>
    <xf numFmtId="0" fontId="46" fillId="4" borderId="26" xfId="0" applyNumberFormat="1" applyFont="1" applyFill="1" applyBorder="1" applyAlignment="1">
      <alignment horizontal="center" vertical="center"/>
    </xf>
    <xf numFmtId="9" fontId="34" fillId="21" borderId="27" xfId="125" applyFont="1" applyFill="1" applyBorder="1" applyAlignment="1">
      <alignment horizontal="center" vertical="center" wrapText="1"/>
    </xf>
    <xf numFmtId="0" fontId="34" fillId="21" borderId="5" xfId="0" applyFont="1" applyFill="1" applyBorder="1" applyAlignment="1">
      <alignment horizontal="center" vertical="center" wrapText="1"/>
    </xf>
    <xf numFmtId="0" fontId="34" fillId="21" borderId="5" xfId="0" applyFont="1" applyFill="1" applyBorder="1" applyAlignment="1">
      <alignment horizontal="left" vertical="center" wrapText="1"/>
    </xf>
    <xf numFmtId="0" fontId="35" fillId="8" borderId="5" xfId="0" applyFont="1" applyFill="1" applyBorder="1"/>
    <xf numFmtId="0" fontId="46" fillId="8" borderId="21" xfId="0" applyFont="1" applyFill="1" applyBorder="1" applyAlignment="1">
      <alignment horizontal="center" vertical="center"/>
    </xf>
    <xf numFmtId="49" fontId="35" fillId="0" borderId="0" xfId="0" applyNumberFormat="1" applyFont="1" applyFill="1"/>
    <xf numFmtId="0" fontId="35" fillId="8" borderId="0" xfId="0" applyFont="1" applyFill="1"/>
    <xf numFmtId="0" fontId="47" fillId="0" borderId="5" xfId="0" applyFont="1" applyFill="1" applyBorder="1" applyAlignment="1">
      <alignment horizontal="center" vertical="center"/>
    </xf>
    <xf numFmtId="0" fontId="47" fillId="0" borderId="13" xfId="0" applyFont="1" applyFill="1" applyBorder="1" applyAlignment="1">
      <alignment horizontal="center" vertical="center" wrapText="1"/>
    </xf>
    <xf numFmtId="9" fontId="48" fillId="0" borderId="5" xfId="125" applyFont="1" applyFill="1" applyBorder="1" applyAlignment="1">
      <alignment horizontal="center" vertical="center" wrapText="1"/>
    </xf>
    <xf numFmtId="9" fontId="48" fillId="0" borderId="5" xfId="0" applyNumberFormat="1" applyFont="1" applyFill="1" applyBorder="1" applyAlignment="1">
      <alignment horizontal="center" vertical="center" wrapText="1"/>
    </xf>
    <xf numFmtId="0" fontId="48" fillId="0" borderId="5" xfId="0" applyNumberFormat="1" applyFont="1" applyFill="1" applyBorder="1" applyAlignment="1">
      <alignment horizontal="center" vertical="center" wrapText="1"/>
    </xf>
    <xf numFmtId="0" fontId="46" fillId="0" borderId="7" xfId="0" applyFont="1" applyFill="1" applyBorder="1" applyAlignment="1">
      <alignment horizontal="center" vertical="center"/>
    </xf>
    <xf numFmtId="0" fontId="47" fillId="0" borderId="24" xfId="0" applyFont="1" applyFill="1" applyBorder="1" applyAlignment="1">
      <alignment horizontal="center" vertical="center"/>
    </xf>
    <xf numFmtId="0" fontId="47" fillId="0" borderId="13" xfId="0" applyFont="1" applyFill="1" applyBorder="1" applyAlignment="1">
      <alignment horizontal="center" vertical="center"/>
    </xf>
    <xf numFmtId="9" fontId="48" fillId="0" borderId="13" xfId="125" applyFont="1" applyFill="1" applyBorder="1" applyAlignment="1">
      <alignment horizontal="center" vertical="center" wrapText="1"/>
    </xf>
    <xf numFmtId="0" fontId="34" fillId="0" borderId="13" xfId="0" applyFont="1" applyFill="1" applyBorder="1" applyAlignment="1">
      <alignment horizontal="left" vertical="center" wrapText="1"/>
    </xf>
    <xf numFmtId="0" fontId="46" fillId="0" borderId="5" xfId="0" applyFont="1" applyFill="1" applyBorder="1" applyAlignment="1">
      <alignment horizontal="center" vertical="center"/>
    </xf>
    <xf numFmtId="0" fontId="47" fillId="0" borderId="5" xfId="0" applyFont="1" applyFill="1" applyBorder="1" applyAlignment="1">
      <alignment vertical="center"/>
    </xf>
    <xf numFmtId="0" fontId="47" fillId="0" borderId="5" xfId="0" applyFont="1" applyFill="1" applyBorder="1" applyAlignment="1">
      <alignment vertical="center" wrapText="1"/>
    </xf>
    <xf numFmtId="9" fontId="49" fillId="0" borderId="5" xfId="129" applyFont="1" applyFill="1" applyBorder="1" applyAlignment="1">
      <alignment horizontal="center" vertical="center" wrapText="1"/>
    </xf>
    <xf numFmtId="0" fontId="35" fillId="0" borderId="5" xfId="92" applyFont="1" applyFill="1" applyBorder="1" applyAlignment="1">
      <alignment horizontal="center" vertical="center" wrapText="1"/>
    </xf>
    <xf numFmtId="9" fontId="34" fillId="21" borderId="5" xfId="0" applyNumberFormat="1" applyFont="1" applyFill="1" applyBorder="1" applyAlignment="1">
      <alignment horizontal="center" vertical="center"/>
    </xf>
    <xf numFmtId="10" fontId="35" fillId="21" borderId="5" xfId="0" applyNumberFormat="1" applyFont="1" applyFill="1" applyBorder="1"/>
    <xf numFmtId="9" fontId="34" fillId="16" borderId="5" xfId="0" applyNumberFormat="1" applyFont="1" applyFill="1" applyBorder="1" applyAlignment="1">
      <alignment horizontal="center" vertical="center" textRotation="90"/>
    </xf>
    <xf numFmtId="0" fontId="46" fillId="2" borderId="5" xfId="0" applyNumberFormat="1" applyFont="1" applyFill="1" applyBorder="1" applyAlignment="1">
      <alignment horizontal="center" vertical="center" wrapText="1"/>
    </xf>
    <xf numFmtId="174" fontId="38" fillId="0" borderId="5" xfId="10" applyNumberFormat="1" applyFont="1" applyFill="1" applyBorder="1" applyAlignment="1" applyProtection="1">
      <alignment horizontal="center" vertical="center" wrapText="1"/>
    </xf>
    <xf numFmtId="0" fontId="46" fillId="8" borderId="5" xfId="0" applyFont="1" applyFill="1" applyBorder="1" applyAlignment="1">
      <alignment horizontal="center" vertical="center"/>
    </xf>
    <xf numFmtId="9" fontId="34" fillId="16" borderId="13" xfId="0" applyNumberFormat="1" applyFont="1" applyFill="1" applyBorder="1" applyAlignment="1">
      <alignment horizontal="center" vertical="center" textRotation="90"/>
    </xf>
    <xf numFmtId="0" fontId="48" fillId="0" borderId="13" xfId="0" applyFont="1" applyFill="1" applyBorder="1" applyAlignment="1">
      <alignment horizontal="left" vertical="center" wrapText="1"/>
    </xf>
    <xf numFmtId="174" fontId="38" fillId="21" borderId="5" xfId="10" applyNumberFormat="1" applyFont="1" applyFill="1" applyBorder="1" applyAlignment="1" applyProtection="1">
      <alignment horizontal="center" vertical="center" wrapText="1"/>
    </xf>
    <xf numFmtId="0" fontId="46" fillId="0" borderId="28" xfId="0" applyFont="1" applyFill="1" applyBorder="1" applyAlignment="1">
      <alignment horizontal="center" vertical="center"/>
    </xf>
    <xf numFmtId="0" fontId="48" fillId="2" borderId="13" xfId="0" applyNumberFormat="1" applyFont="1" applyFill="1" applyBorder="1" applyAlignment="1">
      <alignment horizontal="left" vertical="center" wrapText="1"/>
    </xf>
    <xf numFmtId="0" fontId="47" fillId="2" borderId="5" xfId="124" applyFont="1" applyFill="1" applyBorder="1" applyAlignment="1">
      <alignment horizontal="center" vertical="center" wrapText="1"/>
    </xf>
    <xf numFmtId="0" fontId="35" fillId="2" borderId="5" xfId="124" applyFont="1" applyFill="1" applyBorder="1" applyAlignment="1">
      <alignment horizontal="center" vertical="center" wrapText="1"/>
    </xf>
    <xf numFmtId="9" fontId="48" fillId="0" borderId="27" xfId="125" applyFont="1" applyFill="1" applyBorder="1" applyAlignment="1">
      <alignment horizontal="center" vertical="center" wrapText="1"/>
    </xf>
    <xf numFmtId="0" fontId="35" fillId="0" borderId="5" xfId="124" applyFont="1" applyFill="1" applyBorder="1" applyAlignment="1">
      <alignment horizontal="center" vertical="center" wrapText="1"/>
    </xf>
    <xf numFmtId="0" fontId="51" fillId="0" borderId="0" xfId="0" applyFont="1"/>
    <xf numFmtId="0" fontId="46" fillId="2" borderId="5" xfId="0" applyNumberFormat="1" applyFont="1" applyFill="1" applyBorder="1" applyAlignment="1">
      <alignment vertical="center" wrapText="1"/>
    </xf>
    <xf numFmtId="0" fontId="50" fillId="2" borderId="5" xfId="0" applyNumberFormat="1" applyFont="1" applyFill="1" applyBorder="1" applyAlignment="1">
      <alignment vertical="center" wrapText="1"/>
    </xf>
    <xf numFmtId="0" fontId="52" fillId="2" borderId="5" xfId="0" applyNumberFormat="1" applyFont="1" applyFill="1" applyBorder="1" applyAlignment="1">
      <alignment vertical="center" wrapText="1"/>
    </xf>
    <xf numFmtId="0" fontId="52" fillId="2" borderId="29" xfId="0" applyNumberFormat="1" applyFont="1" applyFill="1" applyBorder="1" applyAlignment="1">
      <alignment vertical="center" wrapText="1"/>
    </xf>
    <xf numFmtId="9" fontId="53" fillId="0" borderId="27" xfId="125" applyFont="1" applyFill="1" applyBorder="1" applyAlignment="1">
      <alignment horizontal="center" vertical="center" wrapText="1"/>
    </xf>
    <xf numFmtId="0" fontId="50" fillId="0" borderId="5" xfId="124" applyFont="1" applyFill="1" applyBorder="1" applyAlignment="1">
      <alignment horizontal="center" vertical="center" wrapText="1"/>
    </xf>
    <xf numFmtId="9" fontId="54" fillId="0" borderId="5" xfId="136" applyFont="1" applyFill="1" applyBorder="1" applyAlignment="1" applyProtection="1">
      <alignment horizontal="center" vertical="center" wrapText="1"/>
    </xf>
    <xf numFmtId="174" fontId="34" fillId="0" borderId="5" xfId="0" applyNumberFormat="1" applyFont="1" applyFill="1" applyBorder="1"/>
    <xf numFmtId="0" fontId="46" fillId="4" borderId="21" xfId="0" applyFont="1" applyFill="1" applyBorder="1" applyAlignment="1">
      <alignment horizontal="center" vertical="center" wrapText="1"/>
    </xf>
    <xf numFmtId="9" fontId="46" fillId="21" borderId="5" xfId="0" applyNumberFormat="1" applyFont="1" applyFill="1" applyBorder="1" applyAlignment="1">
      <alignment horizontal="center" vertical="center" wrapText="1"/>
    </xf>
    <xf numFmtId="0" fontId="35" fillId="21" borderId="5" xfId="0" applyFont="1" applyFill="1" applyBorder="1" applyAlignment="1">
      <alignment horizontal="center" vertical="center" wrapText="1"/>
    </xf>
    <xf numFmtId="174" fontId="54" fillId="21" borderId="5" xfId="10" applyNumberFormat="1" applyFont="1" applyFill="1" applyBorder="1" applyAlignment="1" applyProtection="1">
      <alignment horizontal="center" vertical="center" wrapText="1"/>
    </xf>
    <xf numFmtId="9" fontId="34" fillId="8" borderId="13" xfId="0" applyNumberFormat="1" applyFont="1" applyFill="1" applyBorder="1" applyAlignment="1">
      <alignment horizontal="center" vertical="center" textRotation="90"/>
    </xf>
    <xf numFmtId="0" fontId="46" fillId="8" borderId="27" xfId="0" applyFont="1" applyFill="1" applyBorder="1" applyAlignment="1">
      <alignment horizontal="center" vertical="center" wrapText="1"/>
    </xf>
    <xf numFmtId="9" fontId="46" fillId="21" borderId="27" xfId="0" applyNumberFormat="1" applyFont="1" applyFill="1" applyBorder="1" applyAlignment="1">
      <alignment horizontal="center" vertical="center" wrapText="1"/>
    </xf>
    <xf numFmtId="174" fontId="54" fillId="0" borderId="5" xfId="10" applyNumberFormat="1" applyFont="1" applyFill="1" applyBorder="1" applyAlignment="1" applyProtection="1">
      <alignment horizontal="center" vertical="center" wrapText="1"/>
    </xf>
    <xf numFmtId="0" fontId="46" fillId="8" borderId="13" xfId="0" applyFont="1" applyFill="1" applyBorder="1" applyAlignment="1">
      <alignment horizontal="center" vertical="center"/>
    </xf>
    <xf numFmtId="9" fontId="48" fillId="21" borderId="5" xfId="0" applyNumberFormat="1" applyFont="1" applyFill="1" applyBorder="1" applyAlignment="1">
      <alignment horizontal="center" vertical="center" wrapText="1"/>
    </xf>
    <xf numFmtId="0" fontId="47" fillId="21" borderId="5" xfId="0" applyFont="1" applyFill="1" applyBorder="1" applyAlignment="1">
      <alignment vertical="center" wrapText="1"/>
    </xf>
    <xf numFmtId="0" fontId="48" fillId="21" borderId="5" xfId="0" applyNumberFormat="1" applyFont="1" applyFill="1" applyBorder="1" applyAlignment="1">
      <alignment horizontal="center" vertical="center" wrapText="1"/>
    </xf>
    <xf numFmtId="0" fontId="40" fillId="21" borderId="5" xfId="0" applyFont="1" applyFill="1" applyBorder="1" applyAlignment="1">
      <alignment horizontal="center" vertical="center" wrapText="1"/>
    </xf>
    <xf numFmtId="0" fontId="47" fillId="0" borderId="5" xfId="0" applyFont="1" applyFill="1" applyBorder="1" applyAlignment="1">
      <alignment horizontal="center" vertical="center" wrapText="1"/>
    </xf>
    <xf numFmtId="0" fontId="48" fillId="0" borderId="5" xfId="0" applyFont="1" applyFill="1" applyBorder="1" applyAlignment="1">
      <alignment horizontal="left" vertical="center" wrapText="1"/>
    </xf>
    <xf numFmtId="0" fontId="34" fillId="8" borderId="0" xfId="0" applyFont="1" applyFill="1"/>
    <xf numFmtId="0" fontId="46" fillId="21" borderId="5" xfId="0" applyFont="1" applyFill="1" applyBorder="1" applyAlignment="1">
      <alignment vertical="center" wrapText="1"/>
    </xf>
    <xf numFmtId="0" fontId="55" fillId="21" borderId="5" xfId="0" applyFont="1" applyFill="1" applyBorder="1" applyAlignment="1">
      <alignment horizontal="center" vertical="center" wrapText="1"/>
    </xf>
    <xf numFmtId="174" fontId="56" fillId="21" borderId="5" xfId="10" applyNumberFormat="1" applyFont="1" applyFill="1" applyBorder="1" applyAlignment="1" applyProtection="1">
      <alignment horizontal="center" vertical="center" wrapText="1"/>
    </xf>
    <xf numFmtId="0" fontId="34" fillId="0" borderId="0" xfId="0" applyFont="1" applyFill="1"/>
    <xf numFmtId="0" fontId="47" fillId="0" borderId="5" xfId="0" applyFont="1" applyFill="1" applyBorder="1" applyAlignment="1">
      <alignment horizontal="left" vertical="center" wrapText="1"/>
    </xf>
    <xf numFmtId="0" fontId="35" fillId="21" borderId="5" xfId="124" applyFont="1" applyFill="1" applyBorder="1" applyAlignment="1">
      <alignment horizontal="center" vertical="center" wrapText="1"/>
    </xf>
    <xf numFmtId="0" fontId="48" fillId="0" borderId="5" xfId="0" applyFont="1" applyFill="1" applyBorder="1" applyAlignment="1">
      <alignment horizontal="center" vertical="center"/>
    </xf>
    <xf numFmtId="0" fontId="55" fillId="0" borderId="5" xfId="0" applyFont="1" applyFill="1" applyBorder="1" applyAlignment="1">
      <alignment horizontal="center" vertical="center" wrapText="1"/>
    </xf>
    <xf numFmtId="174" fontId="56" fillId="0" borderId="5" xfId="10" applyNumberFormat="1" applyFont="1" applyFill="1" applyBorder="1" applyAlignment="1" applyProtection="1">
      <alignment horizontal="center" vertical="center" wrapText="1"/>
    </xf>
    <xf numFmtId="9" fontId="53" fillId="21" borderId="27" xfId="125" applyNumberFormat="1" applyFont="1" applyFill="1" applyBorder="1" applyAlignment="1">
      <alignment horizontal="center" vertical="center" wrapText="1"/>
    </xf>
    <xf numFmtId="0" fontId="57" fillId="0" borderId="5" xfId="0" applyFont="1" applyFill="1" applyBorder="1" applyAlignment="1">
      <alignment horizontal="center" vertical="center" wrapText="1"/>
    </xf>
    <xf numFmtId="0" fontId="47" fillId="0" borderId="5" xfId="124" applyFont="1" applyFill="1" applyBorder="1" applyAlignment="1">
      <alignment horizontal="center" vertical="center" wrapText="1"/>
    </xf>
    <xf numFmtId="0" fontId="46" fillId="0" borderId="5" xfId="0" applyFont="1" applyFill="1" applyBorder="1" applyAlignment="1">
      <alignment vertical="center"/>
    </xf>
    <xf numFmtId="0" fontId="46" fillId="0" borderId="2" xfId="0" applyFont="1" applyFill="1" applyBorder="1" applyAlignment="1">
      <alignment vertical="center"/>
    </xf>
    <xf numFmtId="0" fontId="46" fillId="0" borderId="2" xfId="0" applyFont="1" applyFill="1" applyBorder="1" applyAlignment="1">
      <alignment horizontal="center" vertical="center"/>
    </xf>
    <xf numFmtId="0" fontId="55" fillId="0" borderId="2" xfId="0" applyFont="1" applyFill="1" applyBorder="1" applyAlignment="1">
      <alignment vertical="center" wrapText="1"/>
    </xf>
    <xf numFmtId="0" fontId="47" fillId="0" borderId="2" xfId="124" applyFont="1" applyFill="1" applyBorder="1" applyAlignment="1">
      <alignment horizontal="center" vertical="center" wrapText="1"/>
    </xf>
    <xf numFmtId="0" fontId="35" fillId="0" borderId="2" xfId="124" applyFont="1" applyFill="1" applyBorder="1" applyAlignment="1">
      <alignment horizontal="center" vertical="center" wrapText="1"/>
    </xf>
    <xf numFmtId="0" fontId="57" fillId="0" borderId="29" xfId="0" applyFont="1" applyFill="1" applyBorder="1" applyAlignment="1">
      <alignment horizontal="center" vertical="center" wrapText="1"/>
    </xf>
    <xf numFmtId="10" fontId="53" fillId="0" borderId="27" xfId="125" applyNumberFormat="1" applyFont="1" applyFill="1" applyBorder="1" applyAlignment="1">
      <alignment horizontal="center" vertical="center" wrapText="1"/>
    </xf>
    <xf numFmtId="9" fontId="46" fillId="20" borderId="5" xfId="0" applyNumberFormat="1" applyFont="1" applyFill="1" applyBorder="1" applyAlignment="1">
      <alignment horizontal="center" vertical="center" wrapText="1"/>
    </xf>
    <xf numFmtId="0" fontId="40" fillId="20" borderId="5" xfId="0" applyFont="1" applyFill="1" applyBorder="1" applyAlignment="1">
      <alignment horizontal="center" vertical="center" wrapText="1"/>
    </xf>
    <xf numFmtId="9" fontId="54" fillId="20" borderId="5" xfId="136" applyFont="1" applyFill="1" applyBorder="1" applyAlignment="1" applyProtection="1">
      <alignment horizontal="center" vertical="center" wrapText="1"/>
    </xf>
    <xf numFmtId="0" fontId="46" fillId="17" borderId="24" xfId="0" applyFont="1" applyFill="1" applyBorder="1" applyAlignment="1">
      <alignment horizontal="center" vertical="center"/>
    </xf>
    <xf numFmtId="174" fontId="54" fillId="20" borderId="5" xfId="10" applyNumberFormat="1" applyFont="1" applyFill="1" applyBorder="1" applyAlignment="1" applyProtection="1">
      <alignment horizontal="center" vertical="center" wrapText="1"/>
    </xf>
    <xf numFmtId="0" fontId="40" fillId="0" borderId="5" xfId="0" applyFont="1" applyFill="1" applyBorder="1" applyAlignment="1">
      <alignment horizontal="left" vertical="center" wrapText="1"/>
    </xf>
    <xf numFmtId="174" fontId="58" fillId="0" borderId="5" xfId="10" applyNumberFormat="1" applyFont="1" applyFill="1" applyBorder="1" applyAlignment="1" applyProtection="1">
      <alignment horizontal="center" vertical="center" wrapText="1"/>
    </xf>
    <xf numFmtId="0" fontId="40" fillId="2" borderId="21" xfId="0" applyFont="1" applyFill="1" applyBorder="1" applyAlignment="1">
      <alignment horizontal="left" vertical="center" wrapText="1"/>
    </xf>
    <xf numFmtId="0" fontId="55" fillId="0" borderId="0" xfId="0" applyFont="1" applyFill="1"/>
    <xf numFmtId="0" fontId="46" fillId="0" borderId="21" xfId="0" applyFont="1" applyFill="1" applyBorder="1" applyAlignment="1">
      <alignment vertical="center"/>
    </xf>
    <xf numFmtId="0" fontId="46" fillId="0" borderId="21" xfId="0" applyFont="1" applyFill="1" applyBorder="1" applyAlignment="1">
      <alignment horizontal="center" vertical="center"/>
    </xf>
    <xf numFmtId="0" fontId="55" fillId="0" borderId="21" xfId="0" applyFont="1" applyFill="1" applyBorder="1" applyAlignment="1">
      <alignment horizontal="center" vertical="center" wrapText="1"/>
    </xf>
    <xf numFmtId="0" fontId="59" fillId="0" borderId="5" xfId="124" applyFont="1" applyFill="1" applyBorder="1" applyAlignment="1">
      <alignment horizontal="center" vertical="center" wrapText="1"/>
    </xf>
    <xf numFmtId="0" fontId="55" fillId="0" borderId="5" xfId="124" applyFont="1" applyFill="1" applyBorder="1" applyAlignment="1">
      <alignment horizontal="center" vertical="center" wrapText="1"/>
    </xf>
    <xf numFmtId="0" fontId="59" fillId="0" borderId="5" xfId="0" applyFont="1" applyFill="1" applyBorder="1" applyAlignment="1">
      <alignment horizontal="center" vertical="center" wrapText="1"/>
    </xf>
    <xf numFmtId="9" fontId="55" fillId="0" borderId="5" xfId="0" applyNumberFormat="1" applyFont="1" applyFill="1" applyBorder="1" applyAlignment="1">
      <alignment horizontal="center" vertical="center" wrapText="1"/>
    </xf>
    <xf numFmtId="0" fontId="55" fillId="0" borderId="5" xfId="0" applyFont="1" applyFill="1" applyBorder="1" applyAlignment="1">
      <alignment horizontal="center" vertical="center"/>
    </xf>
    <xf numFmtId="0" fontId="55" fillId="0" borderId="5" xfId="0" applyFont="1" applyFill="1" applyBorder="1" applyAlignment="1">
      <alignment horizontal="left" vertical="center"/>
    </xf>
    <xf numFmtId="175" fontId="55" fillId="0" borderId="5" xfId="0" applyNumberFormat="1" applyFont="1" applyFill="1" applyBorder="1"/>
    <xf numFmtId="43" fontId="55" fillId="0" borderId="5" xfId="0" applyNumberFormat="1" applyFont="1" applyFill="1" applyBorder="1"/>
    <xf numFmtId="0" fontId="46" fillId="0" borderId="0" xfId="0" applyFont="1" applyFill="1" applyBorder="1" applyAlignment="1">
      <alignment vertical="center"/>
    </xf>
    <xf numFmtId="0" fontId="46" fillId="0" borderId="0" xfId="0" applyFont="1" applyFill="1" applyBorder="1" applyAlignment="1">
      <alignment horizontal="center" vertical="center"/>
    </xf>
    <xf numFmtId="0" fontId="40" fillId="2" borderId="0" xfId="0" applyFont="1" applyFill="1" applyBorder="1" applyAlignment="1">
      <alignment horizontal="left" vertical="center" wrapText="1"/>
    </xf>
    <xf numFmtId="0" fontId="47" fillId="2" borderId="0" xfId="124" applyFont="1" applyFill="1" applyBorder="1" applyAlignment="1">
      <alignment horizontal="center" vertical="center" wrapText="1"/>
    </xf>
    <xf numFmtId="0" fontId="35" fillId="2" borderId="0" xfId="124" applyFont="1" applyFill="1" applyBorder="1" applyAlignment="1">
      <alignment horizontal="center" vertical="center" wrapText="1"/>
    </xf>
    <xf numFmtId="0" fontId="57" fillId="2" borderId="0" xfId="0" applyFont="1" applyFill="1" applyBorder="1" applyAlignment="1">
      <alignment horizontal="center" vertical="center" wrapText="1"/>
    </xf>
    <xf numFmtId="9" fontId="34" fillId="0" borderId="0" xfId="0" applyNumberFormat="1" applyFont="1" applyFill="1" applyBorder="1" applyAlignment="1">
      <alignment horizontal="center" vertical="center" wrapText="1"/>
    </xf>
    <xf numFmtId="0" fontId="40" fillId="0" borderId="0" xfId="0" applyFont="1" applyFill="1" applyBorder="1" applyAlignment="1">
      <alignment horizontal="center" vertical="center"/>
    </xf>
    <xf numFmtId="0" fontId="40" fillId="0" borderId="0" xfId="0" applyFont="1" applyFill="1" applyBorder="1" applyAlignment="1">
      <alignment horizontal="left" vertical="center"/>
    </xf>
    <xf numFmtId="0" fontId="34" fillId="0" borderId="0" xfId="0" applyFont="1"/>
    <xf numFmtId="0" fontId="34" fillId="0" borderId="0" xfId="0" applyNumberFormat="1" applyFont="1" applyAlignment="1">
      <alignment horizontal="center"/>
    </xf>
    <xf numFmtId="0" fontId="34" fillId="0" borderId="0" xfId="0" applyFont="1" applyAlignment="1">
      <alignment horizontal="center"/>
    </xf>
    <xf numFmtId="0" fontId="34" fillId="0" borderId="0" xfId="0" applyFont="1" applyAlignment="1">
      <alignment horizontal="left"/>
    </xf>
    <xf numFmtId="0" fontId="34" fillId="0" borderId="0" xfId="0" applyFont="1" applyFill="1" applyAlignment="1">
      <alignment horizontal="center"/>
    </xf>
    <xf numFmtId="0" fontId="46" fillId="0" borderId="0" xfId="0" applyNumberFormat="1" applyFont="1" applyAlignment="1"/>
    <xf numFmtId="0" fontId="46" fillId="0" borderId="0" xfId="0" applyNumberFormat="1" applyFont="1" applyAlignment="1">
      <alignment horizontal="center"/>
    </xf>
    <xf numFmtId="0" fontId="35" fillId="0" borderId="0" xfId="0" applyFont="1" applyAlignment="1">
      <alignment horizontal="left"/>
    </xf>
    <xf numFmtId="0" fontId="47" fillId="0" borderId="0" xfId="0" applyFont="1"/>
    <xf numFmtId="0" fontId="35" fillId="0" borderId="0" xfId="0" applyFont="1" applyFill="1" applyAlignment="1">
      <alignment horizontal="left"/>
    </xf>
    <xf numFmtId="0" fontId="35" fillId="4" borderId="5" xfId="0" applyFont="1" applyFill="1" applyBorder="1"/>
    <xf numFmtId="0" fontId="47" fillId="0" borderId="13" xfId="0" applyFont="1" applyFill="1" applyBorder="1" applyAlignment="1">
      <alignment horizontal="left" vertical="center" wrapText="1"/>
    </xf>
    <xf numFmtId="0" fontId="35" fillId="2" borderId="5" xfId="124" applyFont="1" applyFill="1" applyBorder="1" applyAlignment="1">
      <alignment horizontal="left" vertical="center" wrapText="1"/>
    </xf>
    <xf numFmtId="174" fontId="54" fillId="0" borderId="5" xfId="10" applyNumberFormat="1" applyFont="1" applyFill="1" applyBorder="1" applyAlignment="1" applyProtection="1">
      <alignment horizontal="left" vertical="center" wrapText="1"/>
    </xf>
    <xf numFmtId="0" fontId="47" fillId="0" borderId="13" xfId="0" applyFont="1" applyFill="1" applyBorder="1" applyAlignment="1">
      <alignment vertical="center"/>
    </xf>
    <xf numFmtId="0" fontId="35" fillId="0" borderId="13" xfId="0" applyNumberFormat="1" applyFont="1" applyFill="1" applyBorder="1" applyAlignment="1">
      <alignment vertical="center" wrapText="1"/>
    </xf>
    <xf numFmtId="0" fontId="34" fillId="21" borderId="5" xfId="0" applyNumberFormat="1" applyFont="1" applyFill="1" applyBorder="1" applyAlignment="1">
      <alignment horizontal="center" vertical="center" wrapText="1"/>
    </xf>
    <xf numFmtId="0" fontId="34" fillId="0" borderId="5" xfId="0" applyNumberFormat="1" applyFont="1" applyFill="1" applyBorder="1" applyAlignment="1">
      <alignment horizontal="center" vertical="center" wrapText="1"/>
    </xf>
    <xf numFmtId="0" fontId="35" fillId="0" borderId="5" xfId="124" applyNumberFormat="1" applyFont="1" applyFill="1" applyBorder="1" applyAlignment="1">
      <alignment horizontal="center" vertical="center" wrapText="1"/>
    </xf>
    <xf numFmtId="0" fontId="50" fillId="0" borderId="5" xfId="124" applyNumberFormat="1" applyFont="1" applyFill="1" applyBorder="1" applyAlignment="1">
      <alignment horizontal="center" vertical="center" wrapText="1"/>
    </xf>
    <xf numFmtId="0" fontId="35" fillId="21" borderId="5" xfId="0" applyNumberFormat="1" applyFont="1" applyFill="1" applyBorder="1" applyAlignment="1">
      <alignment horizontal="center" vertical="center" wrapText="1"/>
    </xf>
    <xf numFmtId="0" fontId="47" fillId="21" borderId="5" xfId="0" applyNumberFormat="1" applyFont="1" applyFill="1" applyBorder="1" applyAlignment="1">
      <alignment vertical="center" wrapText="1"/>
    </xf>
    <xf numFmtId="0" fontId="47" fillId="0" borderId="5" xfId="0" applyNumberFormat="1" applyFont="1" applyFill="1" applyBorder="1" applyAlignment="1">
      <alignment vertical="center" wrapText="1"/>
    </xf>
    <xf numFmtId="0" fontId="47" fillId="0" borderId="5" xfId="0" applyNumberFormat="1" applyFont="1" applyFill="1" applyBorder="1" applyAlignment="1">
      <alignment horizontal="left" vertical="center" wrapText="1"/>
    </xf>
    <xf numFmtId="0" fontId="46" fillId="21" borderId="5" xfId="0" applyNumberFormat="1" applyFont="1" applyFill="1" applyBorder="1" applyAlignment="1">
      <alignment vertical="center" wrapText="1"/>
    </xf>
    <xf numFmtId="0" fontId="46" fillId="0" borderId="5" xfId="0" applyNumberFormat="1" applyFont="1" applyFill="1" applyBorder="1" applyAlignment="1">
      <alignment vertical="center" wrapText="1"/>
    </xf>
    <xf numFmtId="0" fontId="40" fillId="0" borderId="5" xfId="0" applyNumberFormat="1" applyFont="1" applyFill="1" applyBorder="1" applyAlignment="1">
      <alignment horizontal="center" vertical="center" wrapText="1"/>
    </xf>
    <xf numFmtId="0" fontId="55" fillId="21" borderId="5" xfId="0" applyNumberFormat="1" applyFont="1" applyFill="1" applyBorder="1" applyAlignment="1">
      <alignment horizontal="center" vertical="center" wrapText="1"/>
    </xf>
    <xf numFmtId="0" fontId="40" fillId="21" borderId="5" xfId="0" applyNumberFormat="1" applyFont="1" applyFill="1" applyBorder="1" applyAlignment="1">
      <alignment horizontal="center" vertical="center" wrapText="1"/>
    </xf>
    <xf numFmtId="0" fontId="40" fillId="20" borderId="5" xfId="0" applyNumberFormat="1" applyFont="1" applyFill="1" applyBorder="1" applyAlignment="1">
      <alignment horizontal="center" vertical="center" wrapText="1"/>
    </xf>
    <xf numFmtId="0" fontId="34" fillId="21" borderId="5" xfId="0" applyNumberFormat="1" applyFont="1" applyFill="1" applyBorder="1" applyAlignment="1">
      <alignment horizontal="left" vertical="center" wrapText="1"/>
    </xf>
    <xf numFmtId="0" fontId="34" fillId="0" borderId="5" xfId="0" applyNumberFormat="1" applyFont="1" applyFill="1" applyBorder="1" applyAlignment="1">
      <alignment horizontal="left" vertical="center" wrapText="1"/>
    </xf>
    <xf numFmtId="0" fontId="34" fillId="0" borderId="13" xfId="0" applyNumberFormat="1" applyFont="1" applyFill="1" applyBorder="1" applyAlignment="1">
      <alignment horizontal="left" vertical="center" wrapText="1"/>
    </xf>
    <xf numFmtId="0" fontId="38" fillId="0" borderId="5" xfId="136" applyNumberFormat="1" applyFont="1" applyFill="1" applyBorder="1" applyAlignment="1" applyProtection="1">
      <alignment horizontal="center" vertical="center" wrapText="1"/>
    </xf>
    <xf numFmtId="0" fontId="38" fillId="21" borderId="5" xfId="136" applyNumberFormat="1" applyFont="1" applyFill="1" applyBorder="1" applyAlignment="1" applyProtection="1">
      <alignment horizontal="center" vertical="center" wrapText="1"/>
    </xf>
    <xf numFmtId="0" fontId="54" fillId="0" borderId="5" xfId="136" applyNumberFormat="1" applyFont="1" applyFill="1" applyBorder="1" applyAlignment="1" applyProtection="1">
      <alignment horizontal="center" vertical="center" wrapText="1"/>
    </xf>
    <xf numFmtId="0" fontId="54" fillId="21" borderId="5" xfId="136" applyNumberFormat="1" applyFont="1" applyFill="1" applyBorder="1" applyAlignment="1" applyProtection="1">
      <alignment horizontal="center" vertical="center" wrapText="1"/>
    </xf>
    <xf numFmtId="0" fontId="54" fillId="0" borderId="5" xfId="136" applyNumberFormat="1" applyFont="1" applyFill="1" applyBorder="1" applyAlignment="1" applyProtection="1">
      <alignment horizontal="left" vertical="center" wrapText="1"/>
    </xf>
    <xf numFmtId="0" fontId="56" fillId="21" borderId="5" xfId="136" applyNumberFormat="1" applyFont="1" applyFill="1" applyBorder="1" applyAlignment="1" applyProtection="1">
      <alignment horizontal="center" vertical="center" wrapText="1"/>
    </xf>
    <xf numFmtId="0" fontId="56" fillId="0" borderId="5" xfId="136" applyNumberFormat="1" applyFont="1" applyFill="1" applyBorder="1" applyAlignment="1" applyProtection="1">
      <alignment horizontal="center" vertical="center" wrapText="1"/>
    </xf>
    <xf numFmtId="0" fontId="54" fillId="20" borderId="5" xfId="136" applyNumberFormat="1" applyFont="1" applyFill="1" applyBorder="1" applyAlignment="1" applyProtection="1">
      <alignment horizontal="center" vertical="center" wrapText="1"/>
    </xf>
    <xf numFmtId="0" fontId="40" fillId="0" borderId="5" xfId="0" applyNumberFormat="1" applyFont="1" applyFill="1" applyBorder="1" applyAlignment="1">
      <alignment horizontal="left" vertical="center" wrapText="1"/>
    </xf>
    <xf numFmtId="0" fontId="55" fillId="0" borderId="5" xfId="0" applyNumberFormat="1" applyFont="1" applyFill="1" applyBorder="1" applyAlignment="1">
      <alignment horizontal="left" vertical="center"/>
    </xf>
    <xf numFmtId="0" fontId="70" fillId="0" borderId="13" xfId="0" applyFont="1" applyFill="1" applyBorder="1" applyAlignment="1">
      <alignment horizontal="center" vertical="center" wrapText="1"/>
    </xf>
    <xf numFmtId="0" fontId="70" fillId="0" borderId="5" xfId="0" applyNumberFormat="1" applyFont="1" applyFill="1" applyBorder="1" applyAlignment="1">
      <alignment horizontal="center" vertical="center" wrapText="1"/>
    </xf>
    <xf numFmtId="0" fontId="34" fillId="0" borderId="27" xfId="0" applyFont="1" applyFill="1" applyBorder="1" applyAlignment="1">
      <alignment horizontal="center" vertical="center" wrapText="1"/>
    </xf>
    <xf numFmtId="0" fontId="46" fillId="0" borderId="13" xfId="0" applyFont="1" applyFill="1" applyBorder="1" applyAlignment="1">
      <alignment horizontal="center" vertical="center" wrapText="1"/>
    </xf>
    <xf numFmtId="0" fontId="46" fillId="0" borderId="24" xfId="0" applyNumberFormat="1" applyFont="1" applyFill="1" applyBorder="1" applyAlignment="1">
      <alignment horizontal="center" vertical="center" wrapText="1"/>
    </xf>
    <xf numFmtId="0" fontId="46" fillId="0" borderId="25" xfId="0" applyNumberFormat="1" applyFont="1" applyFill="1" applyBorder="1" applyAlignment="1">
      <alignment horizontal="center" vertical="center" wrapText="1"/>
    </xf>
    <xf numFmtId="0" fontId="46" fillId="17" borderId="7" xfId="0" applyNumberFormat="1" applyFont="1" applyFill="1" applyBorder="1" applyAlignment="1">
      <alignment horizontal="center" vertical="center" wrapText="1"/>
    </xf>
    <xf numFmtId="0" fontId="34" fillId="20" borderId="7" xfId="0" applyFont="1" applyFill="1" applyBorder="1" applyAlignment="1">
      <alignment horizontal="center" vertical="center" wrapText="1"/>
    </xf>
    <xf numFmtId="0" fontId="34" fillId="20" borderId="7" xfId="0" applyFont="1" applyFill="1" applyBorder="1" applyAlignment="1">
      <alignment horizontal="left" vertical="center" wrapText="1"/>
    </xf>
    <xf numFmtId="0" fontId="34" fillId="20" borderId="7" xfId="0" applyNumberFormat="1" applyFont="1" applyFill="1" applyBorder="1" applyAlignment="1">
      <alignment horizontal="left" vertical="center" wrapText="1"/>
    </xf>
    <xf numFmtId="0" fontId="35" fillId="0" borderId="5" xfId="0" applyFont="1" applyBorder="1" applyAlignment="1">
      <alignment horizontal="center"/>
    </xf>
    <xf numFmtId="0" fontId="46" fillId="0" borderId="5" xfId="0" applyNumberFormat="1" applyFont="1" applyFill="1" applyBorder="1" applyAlignment="1">
      <alignment horizontal="center" vertical="center" wrapText="1"/>
    </xf>
    <xf numFmtId="0" fontId="35" fillId="8" borderId="7" xfId="0" applyFont="1" applyFill="1" applyBorder="1"/>
    <xf numFmtId="0" fontId="46" fillId="8" borderId="26" xfId="0" applyFont="1" applyFill="1" applyBorder="1" applyAlignment="1">
      <alignment vertical="center"/>
    </xf>
    <xf numFmtId="9" fontId="46" fillId="21" borderId="25" xfId="125" applyFont="1" applyFill="1" applyBorder="1" applyAlignment="1">
      <alignment horizontal="center" vertical="center" wrapText="1"/>
    </xf>
    <xf numFmtId="0" fontId="34" fillId="21" borderId="7" xfId="0" applyFont="1" applyFill="1" applyBorder="1" applyAlignment="1">
      <alignment horizontal="center" vertical="center" wrapText="1"/>
    </xf>
    <xf numFmtId="0" fontId="34" fillId="21" borderId="7" xfId="0" applyNumberFormat="1" applyFont="1" applyFill="1" applyBorder="1" applyAlignment="1">
      <alignment horizontal="center" vertical="center" wrapText="1"/>
    </xf>
    <xf numFmtId="174" fontId="38" fillId="21" borderId="7" xfId="10" applyNumberFormat="1" applyFont="1" applyFill="1" applyBorder="1" applyAlignment="1" applyProtection="1">
      <alignment horizontal="center" vertical="center" wrapText="1"/>
    </xf>
    <xf numFmtId="0" fontId="38" fillId="21" borderId="7" xfId="136" applyNumberFormat="1" applyFont="1" applyFill="1" applyBorder="1" applyAlignment="1" applyProtection="1">
      <alignment horizontal="center" vertical="center" wrapText="1"/>
    </xf>
    <xf numFmtId="0" fontId="35" fillId="0" borderId="0" xfId="0" applyFont="1" applyFill="1" applyBorder="1"/>
    <xf numFmtId="0" fontId="46" fillId="8" borderId="5" xfId="0" applyFont="1" applyFill="1" applyBorder="1" applyAlignment="1">
      <alignment vertical="center"/>
    </xf>
    <xf numFmtId="0" fontId="34" fillId="8" borderId="5" xfId="0" applyFont="1" applyFill="1" applyBorder="1" applyAlignment="1">
      <alignment vertical="center"/>
    </xf>
    <xf numFmtId="9" fontId="34" fillId="21" borderId="5" xfId="125" applyFont="1" applyFill="1" applyBorder="1" applyAlignment="1">
      <alignment horizontal="center" vertical="center" wrapText="1"/>
    </xf>
    <xf numFmtId="0" fontId="34" fillId="8" borderId="5" xfId="0" applyFont="1" applyFill="1" applyBorder="1" applyAlignment="1">
      <alignment horizontal="left" vertical="center"/>
    </xf>
    <xf numFmtId="0" fontId="35" fillId="18" borderId="5" xfId="0" applyNumberFormat="1" applyFont="1" applyFill="1" applyBorder="1" applyAlignment="1">
      <alignment horizontal="center" vertical="center" wrapText="1"/>
    </xf>
    <xf numFmtId="0" fontId="35" fillId="18" borderId="5" xfId="0" applyNumberFormat="1" applyFont="1" applyFill="1" applyBorder="1" applyAlignment="1">
      <alignment vertical="center" wrapText="1"/>
    </xf>
    <xf numFmtId="0" fontId="35" fillId="18" borderId="5" xfId="0" quotePrefix="1" applyNumberFormat="1" applyFont="1" applyFill="1" applyBorder="1" applyAlignment="1">
      <alignment horizontal="left" vertical="center" wrapText="1"/>
    </xf>
    <xf numFmtId="0" fontId="35" fillId="18" borderId="5" xfId="0" applyNumberFormat="1" applyFont="1" applyFill="1" applyBorder="1" applyAlignment="1">
      <alignment horizontal="left" vertical="center" wrapText="1"/>
    </xf>
    <xf numFmtId="0" fontId="65" fillId="18" borderId="5" xfId="0" applyNumberFormat="1" applyFont="1" applyFill="1" applyBorder="1" applyAlignment="1">
      <alignment horizontal="center" vertical="center" wrapText="1"/>
    </xf>
    <xf numFmtId="0" fontId="65" fillId="18" borderId="5" xfId="0" applyFont="1" applyFill="1" applyBorder="1" applyAlignment="1">
      <alignment horizontal="center" vertical="center"/>
    </xf>
    <xf numFmtId="0" fontId="65" fillId="18" borderId="5" xfId="0" quotePrefix="1" applyNumberFormat="1" applyFont="1" applyFill="1" applyBorder="1" applyAlignment="1">
      <alignment horizontal="left" vertical="center" wrapText="1"/>
    </xf>
    <xf numFmtId="0" fontId="65" fillId="18" borderId="5" xfId="0" applyNumberFormat="1" applyFont="1" applyFill="1" applyBorder="1" applyAlignment="1">
      <alignment vertical="center" wrapText="1"/>
    </xf>
    <xf numFmtId="0" fontId="65" fillId="18" borderId="5" xfId="0" quotePrefix="1" applyFont="1" applyFill="1" applyBorder="1" applyAlignment="1">
      <alignment horizontal="left" vertical="center" wrapText="1"/>
    </xf>
    <xf numFmtId="0" fontId="34" fillId="14" borderId="13" xfId="0" applyFont="1" applyFill="1" applyBorder="1" applyAlignment="1">
      <alignment horizontal="center" vertical="center" wrapText="1"/>
    </xf>
    <xf numFmtId="0" fontId="65" fillId="18" borderId="5" xfId="0" applyNumberFormat="1" applyFont="1" applyFill="1" applyBorder="1" applyAlignment="1">
      <alignment horizontal="center" vertical="center" wrapText="1"/>
    </xf>
    <xf numFmtId="0" fontId="65" fillId="0" borderId="5" xfId="0" applyFont="1" applyBorder="1" applyAlignment="1">
      <alignment wrapText="1"/>
    </xf>
    <xf numFmtId="0" fontId="65" fillId="18" borderId="5" xfId="0" applyNumberFormat="1" applyFont="1" applyFill="1" applyBorder="1" applyAlignment="1">
      <alignment horizontal="left" vertical="center" wrapText="1"/>
    </xf>
    <xf numFmtId="0" fontId="35" fillId="0" borderId="21" xfId="0" quotePrefix="1" applyFont="1" applyBorder="1" applyAlignment="1">
      <alignment vertical="center" wrapText="1"/>
    </xf>
    <xf numFmtId="0" fontId="35" fillId="18" borderId="7" xfId="0" applyNumberFormat="1" applyFont="1" applyFill="1" applyBorder="1" applyAlignment="1">
      <alignment horizontal="center" vertical="center" wrapText="1"/>
    </xf>
    <xf numFmtId="0" fontId="69" fillId="15" borderId="5" xfId="0" applyNumberFormat="1" applyFont="1" applyFill="1" applyBorder="1" applyAlignment="1">
      <alignment horizontal="center" vertical="center" wrapText="1"/>
    </xf>
    <xf numFmtId="0" fontId="69" fillId="15" borderId="5" xfId="0" applyNumberFormat="1" applyFont="1" applyFill="1" applyBorder="1" applyAlignment="1">
      <alignment vertical="center" wrapText="1"/>
    </xf>
    <xf numFmtId="0" fontId="69" fillId="2" borderId="5" xfId="0" applyNumberFormat="1" applyFont="1" applyFill="1" applyBorder="1" applyAlignment="1">
      <alignment horizontal="center" vertical="center" wrapText="1"/>
    </xf>
    <xf numFmtId="0" fontId="69" fillId="2" borderId="5" xfId="0" applyFont="1" applyFill="1" applyBorder="1" applyAlignment="1">
      <alignment horizontal="justify" vertical="center"/>
    </xf>
    <xf numFmtId="9" fontId="34" fillId="16" borderId="0" xfId="0" applyNumberFormat="1" applyFont="1" applyFill="1" applyBorder="1" applyAlignment="1">
      <alignment horizontal="center" vertical="center" textRotation="90"/>
    </xf>
    <xf numFmtId="2" fontId="71" fillId="0" borderId="5" xfId="0" applyNumberFormat="1" applyFont="1" applyFill="1" applyBorder="1" applyAlignment="1">
      <alignment horizontal="center" vertical="center" wrapText="1"/>
    </xf>
    <xf numFmtId="10" fontId="48" fillId="0" borderId="5" xfId="0" applyNumberFormat="1" applyFont="1" applyFill="1" applyBorder="1" applyAlignment="1">
      <alignment horizontal="center" vertical="center" wrapText="1"/>
    </xf>
    <xf numFmtId="10" fontId="48" fillId="0" borderId="13" xfId="125" applyNumberFormat="1" applyFont="1" applyFill="1" applyBorder="1" applyAlignment="1">
      <alignment horizontal="center" vertical="center" wrapText="1"/>
    </xf>
    <xf numFmtId="10" fontId="34" fillId="21" borderId="5" xfId="0" applyNumberFormat="1" applyFont="1" applyFill="1" applyBorder="1" applyAlignment="1">
      <alignment horizontal="center" vertical="center"/>
    </xf>
    <xf numFmtId="10" fontId="34" fillId="21" borderId="5" xfId="125" applyNumberFormat="1" applyFont="1" applyFill="1" applyBorder="1" applyAlignment="1">
      <alignment horizontal="center" vertical="center" wrapText="1"/>
    </xf>
    <xf numFmtId="10" fontId="48" fillId="0" borderId="5" xfId="125" applyNumberFormat="1" applyFont="1" applyFill="1" applyBorder="1" applyAlignment="1">
      <alignment horizontal="center" vertical="center" wrapText="1"/>
    </xf>
    <xf numFmtId="10" fontId="46" fillId="21" borderId="25" xfId="125" applyNumberFormat="1" applyFont="1" applyFill="1" applyBorder="1" applyAlignment="1">
      <alignment horizontal="center" vertical="center" wrapText="1"/>
    </xf>
    <xf numFmtId="10" fontId="48" fillId="0" borderId="27" xfId="125" applyNumberFormat="1" applyFont="1" applyFill="1" applyBorder="1" applyAlignment="1">
      <alignment horizontal="center" vertical="center" wrapText="1"/>
    </xf>
    <xf numFmtId="10" fontId="46" fillId="21" borderId="5" xfId="0" applyNumberFormat="1" applyFont="1" applyFill="1" applyBorder="1" applyAlignment="1">
      <alignment horizontal="center" vertical="center" wrapText="1"/>
    </xf>
    <xf numFmtId="10" fontId="46" fillId="21" borderId="27" xfId="0" applyNumberFormat="1" applyFont="1" applyFill="1" applyBorder="1" applyAlignment="1">
      <alignment horizontal="center" vertical="center" wrapText="1"/>
    </xf>
    <xf numFmtId="10" fontId="48" fillId="21" borderId="5" xfId="0" applyNumberFormat="1" applyFont="1" applyFill="1" applyBorder="1" applyAlignment="1">
      <alignment horizontal="center" vertical="center" wrapText="1"/>
    </xf>
    <xf numFmtId="10" fontId="53" fillId="21" borderId="27" xfId="125" applyNumberFormat="1" applyFont="1" applyFill="1" applyBorder="1" applyAlignment="1">
      <alignment horizontal="center" vertical="center" wrapText="1"/>
    </xf>
    <xf numFmtId="2" fontId="71" fillId="21" borderId="5" xfId="0" applyNumberFormat="1" applyFont="1" applyFill="1" applyBorder="1" applyAlignment="1">
      <alignment horizontal="center" vertical="center" wrapText="1"/>
    </xf>
    <xf numFmtId="9" fontId="34" fillId="16" borderId="13" xfId="0" applyNumberFormat="1" applyFont="1" applyFill="1" applyBorder="1" applyAlignment="1">
      <alignment horizontal="center" vertical="center" textRotation="90"/>
    </xf>
    <xf numFmtId="0" fontId="47" fillId="0" borderId="13" xfId="0" applyFont="1" applyFill="1" applyBorder="1" applyAlignment="1">
      <alignment horizontal="left" vertical="center" wrapText="1"/>
    </xf>
    <xf numFmtId="0" fontId="47" fillId="0" borderId="13" xfId="0" applyFont="1" applyFill="1" applyBorder="1" applyAlignment="1">
      <alignment horizontal="center" vertical="center"/>
    </xf>
    <xf numFmtId="0" fontId="35" fillId="0" borderId="5" xfId="0" quotePrefix="1" applyFont="1" applyFill="1" applyBorder="1" applyAlignment="1">
      <alignment horizontal="left" vertical="center" wrapText="1"/>
    </xf>
    <xf numFmtId="0" fontId="35" fillId="0" borderId="5" xfId="0" applyNumberFormat="1" applyFont="1" applyFill="1" applyBorder="1" applyAlignment="1">
      <alignment horizontal="center" vertical="center" wrapText="1"/>
    </xf>
    <xf numFmtId="0" fontId="35" fillId="0" borderId="5" xfId="0" applyFont="1" applyFill="1" applyBorder="1" applyAlignment="1">
      <alignment horizontal="justify" vertical="center"/>
    </xf>
    <xf numFmtId="0" fontId="48" fillId="0" borderId="5" xfId="0" applyFont="1" applyFill="1" applyBorder="1" applyAlignment="1">
      <alignment vertical="center" wrapText="1"/>
    </xf>
    <xf numFmtId="0" fontId="48" fillId="0" borderId="5" xfId="0" applyNumberFormat="1" applyFont="1" applyFill="1" applyBorder="1" applyAlignment="1">
      <alignment vertical="center" wrapText="1"/>
    </xf>
    <xf numFmtId="2" fontId="35" fillId="0" borderId="5" xfId="0" applyNumberFormat="1" applyFont="1" applyFill="1" applyBorder="1" applyAlignment="1">
      <alignment horizontal="center" vertical="center" wrapText="1"/>
    </xf>
    <xf numFmtId="4" fontId="35" fillId="0" borderId="5" xfId="8" applyNumberFormat="1" applyFont="1" applyFill="1" applyBorder="1" applyAlignment="1">
      <alignment horizontal="center" vertical="center" wrapText="1"/>
    </xf>
    <xf numFmtId="9" fontId="34" fillId="16" borderId="13" xfId="0" applyNumberFormat="1" applyFont="1" applyFill="1" applyBorder="1" applyAlignment="1">
      <alignment horizontal="center" vertical="center" textRotation="90"/>
    </xf>
    <xf numFmtId="0" fontId="70" fillId="0" borderId="5" xfId="0" applyFont="1" applyFill="1" applyBorder="1" applyAlignment="1">
      <alignment vertical="center" wrapText="1"/>
    </xf>
    <xf numFmtId="0" fontId="69" fillId="2" borderId="5" xfId="124" applyFont="1" applyFill="1" applyBorder="1" applyAlignment="1">
      <alignment horizontal="center" vertical="center" wrapText="1"/>
    </xf>
    <xf numFmtId="0" fontId="76" fillId="19" borderId="5" xfId="0" applyFont="1" applyFill="1" applyBorder="1" applyAlignment="1">
      <alignment horizontal="center" vertical="center"/>
    </xf>
    <xf numFmtId="0" fontId="76" fillId="19" borderId="5" xfId="0" applyFont="1" applyFill="1" applyBorder="1" applyAlignment="1">
      <alignment vertical="center" wrapText="1"/>
    </xf>
    <xf numFmtId="0" fontId="65" fillId="19" borderId="5" xfId="124" applyFont="1" applyFill="1" applyBorder="1" applyAlignment="1">
      <alignment horizontal="center" vertical="center" wrapText="1"/>
    </xf>
    <xf numFmtId="0" fontId="76" fillId="19" borderId="13" xfId="0" applyFont="1" applyFill="1" applyBorder="1" applyAlignment="1">
      <alignment horizontal="center" vertical="center" wrapText="1"/>
    </xf>
    <xf numFmtId="9" fontId="76" fillId="19" borderId="5" xfId="0" applyNumberFormat="1" applyFont="1" applyFill="1" applyBorder="1" applyAlignment="1">
      <alignment horizontal="center" vertical="center" wrapText="1"/>
    </xf>
    <xf numFmtId="10" fontId="76" fillId="19" borderId="5" xfId="0" applyNumberFormat="1" applyFont="1" applyFill="1" applyBorder="1" applyAlignment="1">
      <alignment horizontal="center" vertical="center" wrapText="1"/>
    </xf>
    <xf numFmtId="0" fontId="76" fillId="19" borderId="5" xfId="0" applyNumberFormat="1" applyFont="1" applyFill="1" applyBorder="1" applyAlignment="1">
      <alignment vertical="center" wrapText="1"/>
    </xf>
    <xf numFmtId="0" fontId="76" fillId="19" borderId="5" xfId="0" applyNumberFormat="1" applyFont="1" applyFill="1" applyBorder="1" applyAlignment="1">
      <alignment horizontal="center" vertical="center" wrapText="1"/>
    </xf>
    <xf numFmtId="2" fontId="65" fillId="19" borderId="5" xfId="0" applyNumberFormat="1" applyFont="1" applyFill="1" applyBorder="1" applyAlignment="1">
      <alignment horizontal="center" vertical="center" wrapText="1"/>
    </xf>
    <xf numFmtId="0" fontId="65" fillId="19" borderId="5" xfId="0" applyFont="1" applyFill="1" applyBorder="1" applyAlignment="1">
      <alignment horizontal="center" vertical="center" wrapText="1"/>
    </xf>
    <xf numFmtId="0" fontId="77" fillId="19" borderId="5" xfId="136" applyNumberFormat="1" applyFont="1" applyFill="1" applyBorder="1" applyAlignment="1" applyProtection="1">
      <alignment horizontal="center" vertical="center" wrapText="1"/>
    </xf>
    <xf numFmtId="174" fontId="77" fillId="19" borderId="5" xfId="10" applyNumberFormat="1" applyFont="1" applyFill="1" applyBorder="1" applyAlignment="1" applyProtection="1">
      <alignment horizontal="center" vertical="center" wrapText="1"/>
    </xf>
    <xf numFmtId="0" fontId="65" fillId="0" borderId="0" xfId="0" applyFont="1" applyFill="1"/>
    <xf numFmtId="0" fontId="76" fillId="22" borderId="5" xfId="0" applyFont="1" applyFill="1" applyBorder="1" applyAlignment="1">
      <alignment horizontal="center" vertical="center"/>
    </xf>
    <xf numFmtId="0" fontId="76" fillId="22" borderId="13" xfId="0" applyFont="1" applyFill="1" applyBorder="1" applyAlignment="1">
      <alignment horizontal="left" vertical="center" wrapText="1"/>
    </xf>
    <xf numFmtId="0" fontId="76" fillId="22" borderId="5" xfId="0" applyFont="1" applyFill="1" applyBorder="1" applyAlignment="1">
      <alignment vertical="center" wrapText="1"/>
    </xf>
    <xf numFmtId="0" fontId="65" fillId="22" borderId="5" xfId="124" applyFont="1" applyFill="1" applyBorder="1" applyAlignment="1">
      <alignment horizontal="center" vertical="center" wrapText="1"/>
    </xf>
    <xf numFmtId="0" fontId="76" fillId="22" borderId="13" xfId="0" applyFont="1" applyFill="1" applyBorder="1" applyAlignment="1">
      <alignment horizontal="center" vertical="center" wrapText="1"/>
    </xf>
    <xf numFmtId="9" fontId="76" fillId="22" borderId="5" xfId="0" applyNumberFormat="1" applyFont="1" applyFill="1" applyBorder="1" applyAlignment="1">
      <alignment horizontal="center" vertical="center" wrapText="1"/>
    </xf>
    <xf numFmtId="10" fontId="76" fillId="22" borderId="5" xfId="0" applyNumberFormat="1" applyFont="1" applyFill="1" applyBorder="1" applyAlignment="1">
      <alignment horizontal="center" vertical="center" wrapText="1"/>
    </xf>
    <xf numFmtId="0" fontId="76" fillId="22" borderId="5" xfId="0" applyNumberFormat="1" applyFont="1" applyFill="1" applyBorder="1" applyAlignment="1">
      <alignment vertical="center" wrapText="1"/>
    </xf>
    <xf numFmtId="2" fontId="65" fillId="22" borderId="5" xfId="0" applyNumberFormat="1" applyFont="1" applyFill="1" applyBorder="1" applyAlignment="1">
      <alignment horizontal="center" vertical="center" wrapText="1"/>
    </xf>
    <xf numFmtId="0" fontId="65" fillId="22" borderId="5" xfId="0" applyFont="1" applyFill="1" applyBorder="1" applyAlignment="1">
      <alignment horizontal="center" vertical="center" wrapText="1"/>
    </xf>
    <xf numFmtId="0" fontId="77" fillId="22" borderId="5" xfId="136" applyNumberFormat="1" applyFont="1" applyFill="1" applyBorder="1" applyAlignment="1" applyProtection="1">
      <alignment horizontal="center" vertical="center" wrapText="1"/>
    </xf>
    <xf numFmtId="174" fontId="77" fillId="22" borderId="5" xfId="10" applyNumberFormat="1" applyFont="1" applyFill="1" applyBorder="1" applyAlignment="1" applyProtection="1">
      <alignment horizontal="center" vertical="center" wrapText="1"/>
    </xf>
    <xf numFmtId="0" fontId="65" fillId="22" borderId="0" xfId="0" applyFont="1" applyFill="1"/>
    <xf numFmtId="9" fontId="75" fillId="23" borderId="5" xfId="0" applyNumberFormat="1" applyFont="1" applyFill="1" applyBorder="1" applyAlignment="1">
      <alignment horizontal="center" vertical="center" textRotation="90"/>
    </xf>
    <xf numFmtId="0" fontId="78" fillId="22" borderId="5" xfId="0" applyFont="1" applyFill="1" applyBorder="1" applyAlignment="1">
      <alignment horizontal="center" vertical="center"/>
    </xf>
    <xf numFmtId="0" fontId="76" fillId="22" borderId="5" xfId="0" applyFont="1" applyFill="1" applyBorder="1" applyAlignment="1">
      <alignment horizontal="left" vertical="center" wrapText="1"/>
    </xf>
    <xf numFmtId="0" fontId="76" fillId="22" borderId="5" xfId="0" applyFont="1" applyFill="1" applyBorder="1" applyAlignment="1">
      <alignment horizontal="center" vertical="center" wrapText="1"/>
    </xf>
    <xf numFmtId="0" fontId="65" fillId="22" borderId="5" xfId="92" applyFont="1" applyFill="1" applyBorder="1" applyAlignment="1">
      <alignment horizontal="center" vertical="center" wrapText="1"/>
    </xf>
    <xf numFmtId="9" fontId="76" fillId="22" borderId="5" xfId="125" applyFont="1" applyFill="1" applyBorder="1" applyAlignment="1">
      <alignment horizontal="center" vertical="center" wrapText="1"/>
    </xf>
    <xf numFmtId="10" fontId="76" fillId="22" borderId="5" xfId="125" applyNumberFormat="1" applyFont="1" applyFill="1" applyBorder="1" applyAlignment="1">
      <alignment horizontal="center" vertical="center" wrapText="1"/>
    </xf>
    <xf numFmtId="0" fontId="75" fillId="22" borderId="5" xfId="0" applyNumberFormat="1" applyFont="1" applyFill="1" applyBorder="1" applyAlignment="1">
      <alignment horizontal="center" vertical="center" wrapText="1"/>
    </xf>
    <xf numFmtId="0" fontId="75" fillId="22" borderId="5" xfId="0" applyFont="1" applyFill="1" applyBorder="1" applyAlignment="1">
      <alignment horizontal="center" vertical="center" wrapText="1"/>
    </xf>
    <xf numFmtId="0" fontId="65" fillId="22" borderId="0" xfId="0" applyFont="1" applyFill="1" applyBorder="1"/>
    <xf numFmtId="9" fontId="75" fillId="8" borderId="5" xfId="0" applyNumberFormat="1" applyFont="1" applyFill="1" applyBorder="1" applyAlignment="1">
      <alignment horizontal="center" vertical="center" textRotation="90"/>
    </xf>
    <xf numFmtId="9" fontId="75" fillId="19" borderId="5" xfId="0" applyNumberFormat="1" applyFont="1" applyFill="1" applyBorder="1" applyAlignment="1">
      <alignment horizontal="center" vertical="center" textRotation="90"/>
    </xf>
    <xf numFmtId="0" fontId="78" fillId="19" borderId="5" xfId="0" applyNumberFormat="1" applyFont="1" applyFill="1" applyBorder="1" applyAlignment="1">
      <alignment horizontal="center" vertical="center" wrapText="1"/>
    </xf>
    <xf numFmtId="0" fontId="65" fillId="19" borderId="5" xfId="87" applyFont="1" applyFill="1" applyBorder="1" applyAlignment="1">
      <alignment vertical="center" wrapText="1"/>
    </xf>
    <xf numFmtId="9" fontId="65" fillId="19" borderId="5" xfId="20" quotePrefix="1" applyNumberFormat="1" applyFont="1" applyFill="1" applyBorder="1" applyAlignment="1">
      <alignment horizontal="center" vertical="center" wrapText="1"/>
    </xf>
    <xf numFmtId="0" fontId="65" fillId="19" borderId="5" xfId="109" applyFont="1" applyFill="1" applyBorder="1" applyAlignment="1">
      <alignment horizontal="justify" vertical="center" wrapText="1"/>
    </xf>
    <xf numFmtId="0" fontId="76" fillId="19" borderId="5" xfId="0" applyFont="1" applyFill="1" applyBorder="1" applyAlignment="1">
      <alignment horizontal="center" vertical="center" wrapText="1"/>
    </xf>
    <xf numFmtId="9" fontId="76" fillId="19" borderId="5" xfId="129" applyFont="1" applyFill="1" applyBorder="1" applyAlignment="1">
      <alignment horizontal="center" vertical="center" wrapText="1"/>
    </xf>
    <xf numFmtId="10" fontId="76" fillId="19" borderId="5" xfId="129" applyNumberFormat="1" applyFont="1" applyFill="1" applyBorder="1" applyAlignment="1">
      <alignment horizontal="center" vertical="center" wrapText="1"/>
    </xf>
    <xf numFmtId="0" fontId="65" fillId="19" borderId="5" xfId="87" applyFont="1" applyFill="1" applyBorder="1" applyAlignment="1">
      <alignment horizontal="center" vertical="center" wrapText="1"/>
    </xf>
    <xf numFmtId="0" fontId="65" fillId="19" borderId="24" xfId="0" applyFont="1" applyFill="1" applyBorder="1" applyAlignment="1">
      <alignment horizontal="center" vertical="center" wrapText="1"/>
    </xf>
    <xf numFmtId="0" fontId="77" fillId="19" borderId="10" xfId="136" applyNumberFormat="1" applyFont="1" applyFill="1" applyBorder="1" applyAlignment="1" applyProtection="1">
      <alignment horizontal="center" vertical="center" wrapText="1"/>
    </xf>
    <xf numFmtId="0" fontId="65" fillId="2" borderId="0" xfId="0" applyFont="1" applyFill="1"/>
    <xf numFmtId="0" fontId="65" fillId="19" borderId="5" xfId="0" applyFont="1" applyFill="1" applyBorder="1" applyAlignment="1">
      <alignment horizontal="center" vertical="center"/>
    </xf>
    <xf numFmtId="0" fontId="65" fillId="19" borderId="5" xfId="0" applyFont="1" applyFill="1" applyBorder="1" applyAlignment="1">
      <alignment vertical="center" wrapText="1"/>
    </xf>
    <xf numFmtId="0" fontId="74" fillId="0" borderId="5" xfId="0" applyFont="1" applyFill="1" applyBorder="1" applyAlignment="1">
      <alignment vertical="center" wrapText="1"/>
    </xf>
    <xf numFmtId="0" fontId="69" fillId="0" borderId="5" xfId="124" applyFont="1" applyFill="1" applyBorder="1" applyAlignment="1">
      <alignment horizontal="center" vertical="center" wrapText="1"/>
    </xf>
    <xf numFmtId="9" fontId="72" fillId="16" borderId="5" xfId="0" applyNumberFormat="1" applyFont="1" applyFill="1" applyBorder="1" applyAlignment="1">
      <alignment horizontal="center" vertical="center" textRotation="90"/>
    </xf>
    <xf numFmtId="0" fontId="74" fillId="0" borderId="5" xfId="0" applyFont="1" applyFill="1" applyBorder="1" applyAlignment="1">
      <alignment horizontal="center" vertical="center"/>
    </xf>
    <xf numFmtId="0" fontId="69" fillId="18" borderId="5" xfId="0" applyNumberFormat="1" applyFont="1" applyFill="1" applyBorder="1" applyAlignment="1">
      <alignment horizontal="center" vertical="center" wrapText="1"/>
    </xf>
    <xf numFmtId="0" fontId="69" fillId="18" borderId="5" xfId="0" quotePrefix="1" applyNumberFormat="1" applyFont="1" applyFill="1" applyBorder="1" applyAlignment="1">
      <alignment horizontal="left" vertical="center" wrapText="1"/>
    </xf>
    <xf numFmtId="9" fontId="74" fillId="0" borderId="5" xfId="0" applyNumberFormat="1" applyFont="1" applyFill="1" applyBorder="1" applyAlignment="1">
      <alignment horizontal="center" vertical="center" wrapText="1"/>
    </xf>
    <xf numFmtId="10" fontId="74" fillId="0" borderId="5" xfId="0" applyNumberFormat="1" applyFont="1" applyFill="1" applyBorder="1" applyAlignment="1">
      <alignment horizontal="center" vertical="center" wrapText="1"/>
    </xf>
    <xf numFmtId="0" fontId="73" fillId="0" borderId="5" xfId="0" applyNumberFormat="1" applyFont="1" applyFill="1" applyBorder="1" applyAlignment="1">
      <alignment vertical="center" wrapText="1"/>
    </xf>
    <xf numFmtId="2" fontId="69" fillId="0" borderId="5" xfId="0" applyNumberFormat="1" applyFont="1" applyFill="1" applyBorder="1" applyAlignment="1">
      <alignment horizontal="center" vertical="center" wrapText="1"/>
    </xf>
    <xf numFmtId="0" fontId="72" fillId="0" borderId="5" xfId="0" applyFont="1" applyFill="1" applyBorder="1" applyAlignment="1">
      <alignment horizontal="center" vertical="center" wrapText="1"/>
    </xf>
    <xf numFmtId="0" fontId="79" fillId="0" borderId="5" xfId="136" applyNumberFormat="1" applyFont="1" applyFill="1" applyBorder="1" applyAlignment="1" applyProtection="1">
      <alignment horizontal="center" vertical="center" wrapText="1"/>
    </xf>
    <xf numFmtId="174" fontId="79" fillId="0" borderId="5" xfId="10" applyNumberFormat="1" applyFont="1" applyFill="1" applyBorder="1" applyAlignment="1" applyProtection="1">
      <alignment horizontal="center" vertical="center" wrapText="1"/>
    </xf>
    <xf numFmtId="0" fontId="72" fillId="0" borderId="0" xfId="0" applyFont="1" applyFill="1"/>
    <xf numFmtId="0" fontId="70" fillId="0" borderId="5" xfId="124" applyFont="1" applyFill="1" applyBorder="1" applyAlignment="1">
      <alignment horizontal="center" vertical="center" wrapText="1"/>
    </xf>
    <xf numFmtId="0" fontId="82" fillId="2" borderId="5" xfId="124" applyFont="1" applyFill="1" applyBorder="1" applyAlignment="1">
      <alignment horizontal="center" vertical="center" wrapText="1"/>
    </xf>
    <xf numFmtId="0" fontId="34" fillId="2" borderId="5" xfId="0" applyFont="1" applyFill="1" applyBorder="1" applyAlignment="1">
      <alignment horizontal="center" vertical="center" wrapText="1"/>
    </xf>
    <xf numFmtId="0" fontId="47" fillId="0" borderId="5" xfId="0" applyFont="1" applyFill="1" applyBorder="1" applyAlignment="1">
      <alignment horizontal="center" vertical="center"/>
    </xf>
    <xf numFmtId="0" fontId="34" fillId="2" borderId="5" xfId="80" applyFont="1" applyFill="1" applyBorder="1" applyAlignment="1" applyProtection="1">
      <alignment horizontal="center" vertical="center" wrapText="1"/>
    </xf>
    <xf numFmtId="0" fontId="34" fillId="0" borderId="0" xfId="138" applyFont="1" applyFill="1" applyBorder="1" applyAlignment="1">
      <alignment horizontal="right" vertical="center"/>
    </xf>
    <xf numFmtId="168" fontId="34" fillId="0" borderId="0" xfId="129" applyNumberFormat="1" applyFont="1" applyFill="1" applyBorder="1" applyAlignment="1">
      <alignment horizontal="right" vertical="center"/>
    </xf>
    <xf numFmtId="0" fontId="34" fillId="0" borderId="0" xfId="138" applyFont="1" applyFill="1" applyBorder="1" applyAlignment="1">
      <alignment vertical="center"/>
    </xf>
    <xf numFmtId="173" fontId="34" fillId="0" borderId="22" xfId="10" applyNumberFormat="1" applyFont="1" applyFill="1" applyBorder="1" applyAlignment="1">
      <alignment horizontal="center" vertical="center"/>
    </xf>
    <xf numFmtId="0" fontId="35" fillId="0" borderId="0" xfId="138" applyFont="1" applyFill="1" applyAlignment="1">
      <alignment vertical="center"/>
    </xf>
    <xf numFmtId="0" fontId="34" fillId="7" borderId="5" xfId="81" applyFont="1" applyFill="1" applyBorder="1" applyAlignment="1">
      <alignment vertical="center"/>
    </xf>
    <xf numFmtId="0" fontId="34" fillId="7" borderId="5" xfId="81" applyFont="1" applyFill="1" applyBorder="1" applyAlignment="1">
      <alignment horizontal="left" vertical="center"/>
    </xf>
    <xf numFmtId="0" fontId="34" fillId="7" borderId="5" xfId="81" applyFont="1" applyFill="1" applyBorder="1" applyAlignment="1">
      <alignment horizontal="right" vertical="center"/>
    </xf>
    <xf numFmtId="0" fontId="34" fillId="7" borderId="5" xfId="81" applyFont="1" applyFill="1" applyBorder="1" applyAlignment="1">
      <alignment horizontal="left" vertical="center" wrapText="1"/>
    </xf>
    <xf numFmtId="168" fontId="34" fillId="7" borderId="5" xfId="129" applyNumberFormat="1" applyFont="1" applyFill="1" applyBorder="1" applyAlignment="1">
      <alignment horizontal="right" vertical="center"/>
    </xf>
    <xf numFmtId="0" fontId="34" fillId="11" borderId="7" xfId="81" applyFont="1" applyFill="1" applyBorder="1" applyAlignment="1">
      <alignment horizontal="left" vertical="center"/>
    </xf>
    <xf numFmtId="0" fontId="34" fillId="11" borderId="7" xfId="81" applyFont="1" applyFill="1" applyBorder="1" applyAlignment="1">
      <alignment horizontal="center" vertical="center"/>
    </xf>
    <xf numFmtId="0" fontId="34" fillId="0" borderId="5" xfId="138" applyFont="1" applyFill="1" applyBorder="1" applyAlignment="1">
      <alignment horizontal="center" vertical="center"/>
    </xf>
    <xf numFmtId="0" fontId="34" fillId="0" borderId="5" xfId="138" applyFont="1" applyFill="1" applyBorder="1" applyAlignment="1">
      <alignment horizontal="left" vertical="center"/>
    </xf>
    <xf numFmtId="0" fontId="34" fillId="0" borderId="5" xfId="138" applyFont="1" applyFill="1" applyBorder="1" applyAlignment="1">
      <alignment horizontal="right" vertical="center"/>
    </xf>
    <xf numFmtId="9" fontId="35" fillId="0" borderId="5" xfId="138" applyNumberFormat="1" applyFont="1" applyFill="1" applyBorder="1" applyAlignment="1">
      <alignment horizontal="center" vertical="center" wrapText="1"/>
    </xf>
    <xf numFmtId="0" fontId="35" fillId="0" borderId="5" xfId="138" applyFont="1" applyFill="1" applyBorder="1" applyAlignment="1">
      <alignment horizontal="justify" vertical="center" wrapText="1"/>
    </xf>
    <xf numFmtId="9" fontId="35" fillId="0" borderId="5" xfId="129" applyFont="1" applyFill="1" applyBorder="1" applyAlignment="1">
      <alignment horizontal="center" vertical="center" wrapText="1"/>
    </xf>
    <xf numFmtId="168" fontId="35" fillId="0" borderId="5" xfId="129" applyNumberFormat="1" applyFont="1" applyFill="1" applyBorder="1" applyAlignment="1">
      <alignment horizontal="center" vertical="center" wrapText="1"/>
    </xf>
    <xf numFmtId="0" fontId="35" fillId="0" borderId="5" xfId="20" applyNumberFormat="1" applyFont="1" applyFill="1" applyBorder="1" applyAlignment="1">
      <alignment horizontal="center" vertical="center" wrapText="1"/>
    </xf>
    <xf numFmtId="0" fontId="35" fillId="0" borderId="5" xfId="138" applyFont="1" applyFill="1" applyBorder="1" applyAlignment="1">
      <alignment horizontal="center" vertical="center" wrapText="1"/>
    </xf>
    <xf numFmtId="0" fontId="35" fillId="0" borderId="5" xfId="138" applyFont="1" applyFill="1" applyBorder="1" applyAlignment="1">
      <alignment vertical="center" wrapText="1"/>
    </xf>
    <xf numFmtId="0" fontId="34" fillId="11" borderId="22" xfId="138" applyFont="1" applyFill="1" applyBorder="1" applyAlignment="1">
      <alignment horizontal="center" vertical="center" textRotation="90"/>
    </xf>
    <xf numFmtId="9" fontId="35" fillId="11" borderId="7" xfId="138" applyNumberFormat="1" applyFont="1" applyFill="1" applyBorder="1" applyAlignment="1">
      <alignment horizontal="center" vertical="center" textRotation="90"/>
    </xf>
    <xf numFmtId="9" fontId="34" fillId="24" borderId="23" xfId="138" applyNumberFormat="1" applyFont="1" applyFill="1" applyBorder="1" applyAlignment="1">
      <alignment horizontal="center" vertical="center" textRotation="90" wrapText="1"/>
    </xf>
    <xf numFmtId="0" fontId="35" fillId="24" borderId="13" xfId="138" applyFont="1" applyFill="1" applyBorder="1" applyAlignment="1">
      <alignment horizontal="justify" vertical="center" wrapText="1"/>
    </xf>
    <xf numFmtId="9" fontId="35" fillId="24" borderId="5" xfId="138" applyNumberFormat="1" applyFont="1" applyFill="1" applyBorder="1" applyAlignment="1">
      <alignment horizontal="center" vertical="center" wrapText="1"/>
    </xf>
    <xf numFmtId="0" fontId="35" fillId="24" borderId="5" xfId="138" applyFont="1" applyFill="1" applyBorder="1" applyAlignment="1">
      <alignment horizontal="justify" vertical="center" wrapText="1"/>
    </xf>
    <xf numFmtId="9" fontId="35" fillId="24" borderId="5" xfId="129" applyFont="1" applyFill="1" applyBorder="1" applyAlignment="1">
      <alignment horizontal="center" vertical="center" wrapText="1"/>
    </xf>
    <xf numFmtId="168" fontId="35" fillId="24" borderId="5" xfId="129" applyNumberFormat="1" applyFont="1" applyFill="1" applyBorder="1" applyAlignment="1">
      <alignment horizontal="center" vertical="center" wrapText="1"/>
    </xf>
    <xf numFmtId="0" fontId="35" fillId="24" borderId="5" xfId="20" applyNumberFormat="1" applyFont="1" applyFill="1" applyBorder="1" applyAlignment="1">
      <alignment horizontal="center" vertical="center" wrapText="1"/>
    </xf>
    <xf numFmtId="0" fontId="35" fillId="24" borderId="5" xfId="138" applyFont="1" applyFill="1" applyBorder="1" applyAlignment="1">
      <alignment vertical="center" wrapText="1"/>
    </xf>
    <xf numFmtId="9" fontId="34" fillId="0" borderId="5" xfId="138" applyNumberFormat="1" applyFont="1" applyFill="1" applyBorder="1" applyAlignment="1">
      <alignment horizontal="center" vertical="center" textRotation="90"/>
    </xf>
    <xf numFmtId="9" fontId="35" fillId="0" borderId="5" xfId="20" quotePrefix="1" applyNumberFormat="1" applyFont="1" applyFill="1" applyBorder="1" applyAlignment="1">
      <alignment horizontal="center" vertical="center" wrapText="1"/>
    </xf>
    <xf numFmtId="173" fontId="35" fillId="0" borderId="5" xfId="10" applyNumberFormat="1" applyFont="1" applyFill="1" applyBorder="1" applyAlignment="1">
      <alignment horizontal="center" vertical="center" wrapText="1"/>
    </xf>
    <xf numFmtId="0" fontId="36" fillId="4" borderId="5" xfId="138" applyFont="1" applyFill="1" applyBorder="1" applyAlignment="1">
      <alignment vertical="center" wrapText="1"/>
    </xf>
    <xf numFmtId="0" fontId="38" fillId="4" borderId="5" xfId="138" applyFont="1" applyFill="1" applyBorder="1" applyAlignment="1">
      <alignment horizontal="left" vertical="center" wrapText="1"/>
    </xf>
    <xf numFmtId="9" fontId="36" fillId="4" borderId="5" xfId="138" applyNumberFormat="1" applyFont="1" applyFill="1" applyBorder="1" applyAlignment="1">
      <alignment horizontal="center" vertical="center" wrapText="1"/>
    </xf>
    <xf numFmtId="0" fontId="36" fillId="4" borderId="5" xfId="138" applyFont="1" applyFill="1" applyBorder="1" applyAlignment="1">
      <alignment horizontal="left" vertical="center" wrapText="1"/>
    </xf>
    <xf numFmtId="0" fontId="36" fillId="24" borderId="5" xfId="138" applyFont="1" applyFill="1" applyBorder="1" applyAlignment="1">
      <alignment horizontal="left" vertical="center" wrapText="1"/>
    </xf>
    <xf numFmtId="168" fontId="36" fillId="4" borderId="5" xfId="138" applyNumberFormat="1" applyFont="1" applyFill="1" applyBorder="1" applyAlignment="1">
      <alignment horizontal="center" vertical="center" wrapText="1"/>
    </xf>
    <xf numFmtId="0" fontId="36" fillId="0" borderId="0" xfId="138" applyFont="1" applyFill="1" applyAlignment="1">
      <alignment vertical="center"/>
    </xf>
    <xf numFmtId="0" fontId="35" fillId="25" borderId="5" xfId="138" applyFont="1" applyFill="1" applyBorder="1" applyAlignment="1">
      <alignment horizontal="justify" vertical="center" wrapText="1"/>
    </xf>
    <xf numFmtId="2" fontId="25" fillId="25" borderId="5" xfId="129" applyNumberFormat="1" applyFont="1" applyFill="1" applyBorder="1" applyAlignment="1">
      <alignment horizontal="center" vertical="center" wrapText="1"/>
    </xf>
    <xf numFmtId="0" fontId="35" fillId="18" borderId="5" xfId="138" applyFont="1" applyFill="1" applyBorder="1" applyAlignment="1">
      <alignment horizontal="center" vertical="center" wrapText="1"/>
    </xf>
    <xf numFmtId="0" fontId="35" fillId="0" borderId="24" xfId="138" applyFont="1" applyFill="1" applyBorder="1" applyAlignment="1">
      <alignment horizontal="justify" vertical="center" wrapText="1"/>
    </xf>
    <xf numFmtId="9" fontId="34" fillId="0" borderId="13" xfId="138" applyNumberFormat="1" applyFont="1" applyFill="1" applyBorder="1" applyAlignment="1">
      <alignment horizontal="center" vertical="center" textRotation="90"/>
    </xf>
    <xf numFmtId="0" fontId="35" fillId="0" borderId="13" xfId="138" applyFont="1" applyFill="1" applyBorder="1" applyAlignment="1">
      <alignment horizontal="justify" vertical="center" wrapText="1"/>
    </xf>
    <xf numFmtId="9" fontId="35" fillId="0" borderId="13" xfId="138" applyNumberFormat="1" applyFont="1" applyFill="1" applyBorder="1" applyAlignment="1">
      <alignment horizontal="center" vertical="center" wrapText="1"/>
    </xf>
    <xf numFmtId="9" fontId="36" fillId="4" borderId="5" xfId="129" applyFont="1" applyFill="1" applyBorder="1" applyAlignment="1">
      <alignment horizontal="center" vertical="center" wrapText="1"/>
    </xf>
    <xf numFmtId="0" fontId="36" fillId="0" borderId="0" xfId="138" applyFont="1" applyFill="1" applyAlignment="1">
      <alignment horizontal="center" vertical="center"/>
    </xf>
    <xf numFmtId="0" fontId="35" fillId="0" borderId="13" xfId="138" applyFont="1" applyFill="1" applyBorder="1" applyAlignment="1">
      <alignment horizontal="center" vertical="center" wrapText="1"/>
    </xf>
    <xf numFmtId="9" fontId="35" fillId="0" borderId="13" xfId="138" quotePrefix="1" applyNumberFormat="1" applyFont="1" applyFill="1" applyBorder="1" applyAlignment="1">
      <alignment horizontal="center" vertical="center" wrapText="1"/>
    </xf>
    <xf numFmtId="2" fontId="35" fillId="0" borderId="5" xfId="129" applyNumberFormat="1" applyFont="1" applyFill="1" applyBorder="1" applyAlignment="1">
      <alignment horizontal="center" vertical="center" wrapText="1"/>
    </xf>
    <xf numFmtId="0" fontId="35" fillId="4" borderId="5" xfId="138" applyFont="1" applyFill="1" applyBorder="1" applyAlignment="1">
      <alignment horizontal="center" vertical="center" wrapText="1"/>
    </xf>
    <xf numFmtId="9" fontId="36" fillId="4" borderId="5" xfId="138" applyNumberFormat="1" applyFont="1" applyFill="1" applyBorder="1" applyAlignment="1">
      <alignment horizontal="center" vertical="center"/>
    </xf>
    <xf numFmtId="0" fontId="65" fillId="0" borderId="0" xfId="0" applyFont="1"/>
    <xf numFmtId="9" fontId="39" fillId="8" borderId="0" xfId="138" applyNumberFormat="1" applyFont="1" applyFill="1" applyAlignment="1">
      <alignment vertical="center"/>
    </xf>
    <xf numFmtId="0" fontId="34" fillId="0" borderId="0" xfId="138" applyFont="1" applyFill="1" applyAlignment="1">
      <alignment vertical="center"/>
    </xf>
    <xf numFmtId="0" fontId="34" fillId="0" borderId="0" xfId="138" applyFont="1" applyFill="1" applyAlignment="1">
      <alignment horizontal="left" vertical="center"/>
    </xf>
    <xf numFmtId="0" fontId="35" fillId="0" borderId="0" xfId="138" applyFont="1" applyFill="1" applyAlignment="1">
      <alignment horizontal="right" vertical="center"/>
    </xf>
    <xf numFmtId="0" fontId="35" fillId="0" borderId="0" xfId="138" applyFont="1" applyFill="1" applyAlignment="1">
      <alignment horizontal="left" vertical="center" wrapText="1"/>
    </xf>
    <xf numFmtId="168" fontId="35" fillId="0" borderId="0" xfId="129" applyNumberFormat="1" applyFont="1" applyFill="1" applyAlignment="1">
      <alignment horizontal="right" vertical="center"/>
    </xf>
    <xf numFmtId="9" fontId="35" fillId="0" borderId="0" xfId="129" applyFont="1" applyFill="1" applyAlignment="1">
      <alignment vertical="center"/>
    </xf>
    <xf numFmtId="9" fontId="20" fillId="2" borderId="25" xfId="87" applyNumberFormat="1" applyFont="1" applyFill="1" applyBorder="1" applyAlignment="1">
      <alignment horizontal="center" vertical="center" wrapText="1"/>
    </xf>
    <xf numFmtId="0" fontId="19" fillId="7" borderId="24" xfId="87" applyFont="1" applyFill="1" applyBorder="1" applyAlignment="1">
      <alignment horizontal="center" vertical="center" wrapText="1"/>
    </xf>
    <xf numFmtId="0" fontId="23" fillId="4" borderId="0" xfId="87" applyFont="1" applyFill="1" applyBorder="1" applyAlignment="1">
      <alignment horizontal="center" vertical="center" wrapText="1"/>
    </xf>
    <xf numFmtId="0" fontId="19" fillId="7" borderId="7" xfId="87" applyFont="1" applyFill="1" applyBorder="1" applyAlignment="1">
      <alignment horizontal="center" vertical="center" wrapText="1"/>
    </xf>
    <xf numFmtId="9" fontId="22" fillId="2" borderId="31" xfId="87" applyNumberFormat="1" applyFont="1" applyFill="1" applyBorder="1" applyAlignment="1">
      <alignment horizontal="center" vertical="center" wrapText="1"/>
    </xf>
    <xf numFmtId="9" fontId="22" fillId="2" borderId="32" xfId="87" applyNumberFormat="1" applyFont="1" applyFill="1" applyBorder="1" applyAlignment="1">
      <alignment horizontal="center" vertical="center" wrapText="1"/>
    </xf>
    <xf numFmtId="0" fontId="20" fillId="7" borderId="10" xfId="98" quotePrefix="1" applyFont="1" applyFill="1" applyBorder="1" applyAlignment="1">
      <alignment horizontal="left" vertical="center" wrapText="1"/>
    </xf>
    <xf numFmtId="0" fontId="20" fillId="7" borderId="20" xfId="98" quotePrefix="1" applyFont="1" applyFill="1" applyBorder="1" applyAlignment="1">
      <alignment horizontal="left" vertical="center" wrapText="1"/>
    </xf>
    <xf numFmtId="0" fontId="28" fillId="0" borderId="0" xfId="87" applyFont="1" applyFill="1" applyAlignment="1">
      <alignment horizontal="center" vertical="center" wrapText="1"/>
    </xf>
    <xf numFmtId="0" fontId="19" fillId="7" borderId="13" xfId="87" applyFont="1" applyFill="1" applyBorder="1" applyAlignment="1">
      <alignment horizontal="center" vertical="center" wrapText="1"/>
    </xf>
    <xf numFmtId="0" fontId="22" fillId="3" borderId="11" xfId="87" applyFont="1" applyFill="1" applyBorder="1" applyAlignment="1">
      <alignment horizontal="center" vertical="center" wrapText="1"/>
    </xf>
    <xf numFmtId="0" fontId="20" fillId="5" borderId="13" xfId="87" applyFont="1" applyFill="1" applyBorder="1" applyAlignment="1">
      <alignment horizontal="center" vertical="center" wrapText="1"/>
    </xf>
    <xf numFmtId="0" fontId="20" fillId="5" borderId="7" xfId="87" applyFont="1" applyFill="1" applyBorder="1" applyAlignment="1">
      <alignment horizontal="center" vertical="center" wrapText="1"/>
    </xf>
    <xf numFmtId="0" fontId="22" fillId="3" borderId="11" xfId="87" applyFont="1" applyFill="1" applyBorder="1" applyAlignment="1">
      <alignment horizontal="center" vertical="center"/>
    </xf>
    <xf numFmtId="0" fontId="4" fillId="11" borderId="13" xfId="107" quotePrefix="1" applyFont="1" applyFill="1" applyBorder="1" applyAlignment="1">
      <alignment horizontal="center" vertical="center" wrapText="1"/>
    </xf>
    <xf numFmtId="0" fontId="31" fillId="11" borderId="7" xfId="107" quotePrefix="1" applyFont="1" applyFill="1" applyBorder="1" applyAlignment="1">
      <alignment horizontal="center" vertical="center" wrapText="1"/>
    </xf>
    <xf numFmtId="9" fontId="25" fillId="0" borderId="13" xfId="109" applyNumberFormat="1" applyFont="1" applyFill="1" applyBorder="1" applyAlignment="1">
      <alignment horizontal="center" vertical="center" wrapText="1"/>
    </xf>
    <xf numFmtId="9" fontId="25" fillId="0" borderId="7" xfId="109" applyNumberFormat="1" applyFont="1" applyFill="1" applyBorder="1" applyAlignment="1">
      <alignment horizontal="center" vertical="center" wrapText="1"/>
    </xf>
    <xf numFmtId="9" fontId="4" fillId="0" borderId="13" xfId="109" applyNumberFormat="1" applyFont="1" applyFill="1" applyBorder="1" applyAlignment="1">
      <alignment horizontal="center" vertical="center" textRotation="90"/>
    </xf>
    <xf numFmtId="9" fontId="4" fillId="0" borderId="7" xfId="109" applyNumberFormat="1" applyFont="1" applyFill="1" applyBorder="1" applyAlignment="1">
      <alignment horizontal="center" vertical="center" textRotation="90"/>
    </xf>
    <xf numFmtId="0" fontId="25" fillId="0" borderId="13" xfId="109" applyFont="1" applyFill="1" applyBorder="1" applyAlignment="1">
      <alignment horizontal="center" vertical="center" wrapText="1"/>
    </xf>
    <xf numFmtId="0" fontId="25" fillId="0" borderId="7" xfId="109" applyFont="1" applyFill="1" applyBorder="1" applyAlignment="1">
      <alignment horizontal="center" vertical="center" wrapText="1"/>
    </xf>
    <xf numFmtId="9" fontId="4" fillId="0" borderId="24" xfId="109" applyNumberFormat="1" applyFont="1" applyFill="1" applyBorder="1" applyAlignment="1">
      <alignment horizontal="center" vertical="center" textRotation="90"/>
    </xf>
    <xf numFmtId="9" fontId="25" fillId="0" borderId="24" xfId="109" applyNumberFormat="1" applyFont="1" applyFill="1" applyBorder="1" applyAlignment="1">
      <alignment horizontal="center" vertical="center" wrapText="1"/>
    </xf>
    <xf numFmtId="9" fontId="4" fillId="0" borderId="5" xfId="109" applyNumberFormat="1" applyFont="1" applyFill="1" applyBorder="1" applyAlignment="1">
      <alignment horizontal="center" vertical="center" textRotation="90" wrapText="1"/>
    </xf>
    <xf numFmtId="9" fontId="4" fillId="0" borderId="13" xfId="109" applyNumberFormat="1" applyFont="1" applyFill="1" applyBorder="1" applyAlignment="1">
      <alignment horizontal="center" vertical="center" textRotation="90" wrapText="1"/>
    </xf>
    <xf numFmtId="9" fontId="25" fillId="0" borderId="5" xfId="109" applyNumberFormat="1" applyFont="1" applyFill="1" applyBorder="1" applyAlignment="1">
      <alignment horizontal="center" vertical="center" wrapText="1"/>
    </xf>
    <xf numFmtId="9" fontId="4" fillId="0" borderId="7" xfId="109" applyNumberFormat="1" applyFont="1" applyFill="1" applyBorder="1" applyAlignment="1">
      <alignment horizontal="center" vertical="center" textRotation="90" wrapText="1"/>
    </xf>
    <xf numFmtId="0" fontId="25" fillId="0" borderId="24" xfId="109" applyFont="1" applyFill="1" applyBorder="1" applyAlignment="1">
      <alignment horizontal="center" vertical="center" wrapText="1"/>
    </xf>
    <xf numFmtId="0" fontId="4" fillId="11" borderId="5" xfId="109" applyFont="1" applyFill="1" applyBorder="1" applyAlignment="1">
      <alignment horizontal="center" vertical="center" textRotation="90"/>
    </xf>
    <xf numFmtId="9" fontId="25" fillId="11" borderId="5" xfId="109" applyNumberFormat="1" applyFont="1" applyFill="1" applyBorder="1" applyAlignment="1">
      <alignment horizontal="center" vertical="center" textRotation="90"/>
    </xf>
    <xf numFmtId="9" fontId="25" fillId="0" borderId="13" xfId="109" quotePrefix="1" applyNumberFormat="1" applyFont="1" applyFill="1" applyBorder="1" applyAlignment="1">
      <alignment horizontal="center" vertical="center" wrapText="1"/>
    </xf>
    <xf numFmtId="9" fontId="25" fillId="0" borderId="24" xfId="109" quotePrefix="1" applyNumberFormat="1" applyFont="1" applyFill="1" applyBorder="1" applyAlignment="1">
      <alignment horizontal="center" vertical="center" wrapText="1"/>
    </xf>
    <xf numFmtId="9" fontId="25" fillId="0" borderId="7" xfId="109" quotePrefix="1" applyNumberFormat="1" applyFont="1" applyFill="1" applyBorder="1" applyAlignment="1">
      <alignment horizontal="center" vertical="center" wrapText="1"/>
    </xf>
    <xf numFmtId="0" fontId="31" fillId="7" borderId="13" xfId="107" quotePrefix="1" applyFont="1" applyFill="1" applyBorder="1" applyAlignment="1">
      <alignment horizontal="center" vertical="center" wrapText="1"/>
    </xf>
    <xf numFmtId="0" fontId="31" fillId="7" borderId="7" xfId="107" quotePrefix="1" applyFont="1" applyFill="1" applyBorder="1" applyAlignment="1">
      <alignment horizontal="center" vertical="center" wrapText="1"/>
    </xf>
    <xf numFmtId="0" fontId="4" fillId="11" borderId="13" xfId="109" applyFont="1" applyFill="1" applyBorder="1" applyAlignment="1">
      <alignment horizontal="center" vertical="top" textRotation="90"/>
    </xf>
    <xf numFmtId="0" fontId="45" fillId="0" borderId="24" xfId="0" applyFont="1" applyBorder="1" applyAlignment="1">
      <alignment horizontal="center" vertical="top"/>
    </xf>
    <xf numFmtId="0" fontId="45" fillId="0" borderId="7" xfId="0" applyFont="1" applyBorder="1" applyAlignment="1">
      <alignment horizontal="center" vertical="top"/>
    </xf>
    <xf numFmtId="9" fontId="25" fillId="11" borderId="13" xfId="109" applyNumberFormat="1" applyFont="1" applyFill="1" applyBorder="1" applyAlignment="1">
      <alignment horizontal="center" vertical="center" textRotation="90"/>
    </xf>
    <xf numFmtId="9" fontId="25" fillId="11" borderId="24" xfId="109" applyNumberFormat="1" applyFont="1" applyFill="1" applyBorder="1" applyAlignment="1">
      <alignment horizontal="center" vertical="center" textRotation="90"/>
    </xf>
    <xf numFmtId="9" fontId="25" fillId="11" borderId="7" xfId="109" applyNumberFormat="1" applyFont="1" applyFill="1" applyBorder="1" applyAlignment="1">
      <alignment horizontal="center" vertical="center" textRotation="90"/>
    </xf>
    <xf numFmtId="0" fontId="4" fillId="0" borderId="13" xfId="109" applyFont="1" applyFill="1" applyBorder="1" applyAlignment="1">
      <alignment horizontal="center" vertical="center" textRotation="90" wrapText="1"/>
    </xf>
    <xf numFmtId="0" fontId="4" fillId="0" borderId="24" xfId="109" applyFont="1" applyFill="1" applyBorder="1" applyAlignment="1">
      <alignment horizontal="center" vertical="center" textRotation="90" wrapText="1"/>
    </xf>
    <xf numFmtId="0" fontId="25" fillId="2" borderId="13" xfId="109" applyFont="1" applyFill="1" applyBorder="1" applyAlignment="1">
      <alignment horizontal="center" vertical="center" wrapText="1"/>
    </xf>
    <xf numFmtId="0" fontId="25" fillId="2" borderId="24" xfId="109" applyFont="1" applyFill="1" applyBorder="1" applyAlignment="1">
      <alignment horizontal="center" vertical="center" wrapText="1"/>
    </xf>
    <xf numFmtId="0" fontId="25" fillId="2" borderId="7" xfId="109" applyFont="1" applyFill="1" applyBorder="1" applyAlignment="1">
      <alignment horizontal="center" vertical="center" wrapText="1"/>
    </xf>
    <xf numFmtId="0" fontId="4" fillId="12" borderId="5" xfId="109" applyNumberFormat="1" applyFont="1" applyFill="1" applyBorder="1" applyAlignment="1">
      <alignment horizontal="center" vertical="center" wrapText="1"/>
    </xf>
    <xf numFmtId="0" fontId="4" fillId="12" borderId="5" xfId="109" applyFont="1" applyFill="1" applyBorder="1" applyAlignment="1">
      <alignment horizontal="center" vertical="center" wrapText="1"/>
    </xf>
    <xf numFmtId="9" fontId="4" fillId="0" borderId="13" xfId="109" applyNumberFormat="1" applyFont="1" applyFill="1" applyBorder="1" applyAlignment="1">
      <alignment horizontal="center" vertical="center" wrapText="1"/>
    </xf>
    <xf numFmtId="9" fontId="4" fillId="0" borderId="24" xfId="109" applyNumberFormat="1" applyFont="1" applyFill="1" applyBorder="1" applyAlignment="1">
      <alignment horizontal="center" vertical="center" wrapText="1"/>
    </xf>
    <xf numFmtId="0" fontId="25" fillId="0" borderId="13" xfId="109" applyFont="1" applyFill="1" applyBorder="1" applyAlignment="1">
      <alignment horizontal="justify" vertical="center" wrapText="1"/>
    </xf>
    <xf numFmtId="0" fontId="25" fillId="0" borderId="24" xfId="109" applyFont="1" applyFill="1" applyBorder="1" applyAlignment="1">
      <alignment horizontal="justify" vertical="center" wrapText="1"/>
    </xf>
    <xf numFmtId="168" fontId="4" fillId="12" borderId="5" xfId="129" applyNumberFormat="1" applyFont="1" applyFill="1" applyBorder="1" applyAlignment="1">
      <alignment horizontal="center" vertical="center" wrapText="1"/>
    </xf>
    <xf numFmtId="0" fontId="4" fillId="12" borderId="5" xfId="109" applyFont="1" applyFill="1" applyBorder="1" applyAlignment="1">
      <alignment horizontal="center" vertical="center"/>
    </xf>
    <xf numFmtId="0" fontId="4" fillId="12" borderId="13" xfId="109" applyFont="1" applyFill="1" applyBorder="1" applyAlignment="1">
      <alignment horizontal="center" vertical="center" wrapText="1"/>
    </xf>
    <xf numFmtId="0" fontId="4" fillId="12" borderId="7" xfId="109" applyFont="1" applyFill="1" applyBorder="1" applyAlignment="1">
      <alignment horizontal="center" vertical="center" wrapText="1"/>
    </xf>
    <xf numFmtId="0" fontId="34" fillId="14" borderId="5" xfId="0" applyFont="1" applyFill="1" applyBorder="1" applyAlignment="1">
      <alignment horizontal="center" vertical="center" wrapText="1"/>
    </xf>
    <xf numFmtId="0" fontId="34" fillId="14" borderId="5" xfId="0" applyNumberFormat="1" applyFont="1" applyFill="1" applyBorder="1" applyAlignment="1">
      <alignment horizontal="center" vertical="center" wrapText="1"/>
    </xf>
    <xf numFmtId="0" fontId="34" fillId="0" borderId="0" xfId="0" applyFont="1" applyBorder="1" applyAlignment="1">
      <alignment horizontal="center" vertical="center" wrapText="1"/>
    </xf>
    <xf numFmtId="0" fontId="36" fillId="0" borderId="0" xfId="0" applyFont="1" applyBorder="1" applyAlignment="1">
      <alignment horizontal="left" vertical="center" wrapText="1"/>
    </xf>
    <xf numFmtId="0" fontId="35" fillId="0" borderId="13" xfId="0" applyNumberFormat="1" applyFont="1" applyFill="1" applyBorder="1" applyAlignment="1">
      <alignment horizontal="center" vertical="center" wrapText="1"/>
    </xf>
    <xf numFmtId="0" fontId="35" fillId="0" borderId="24" xfId="0" applyNumberFormat="1" applyFont="1" applyFill="1" applyBorder="1" applyAlignment="1">
      <alignment horizontal="center" vertical="center" wrapText="1"/>
    </xf>
    <xf numFmtId="0" fontId="35" fillId="0" borderId="13" xfId="0" applyNumberFormat="1" applyFont="1" applyFill="1" applyBorder="1" applyAlignment="1">
      <alignment horizontal="left" vertical="center" wrapText="1"/>
    </xf>
    <xf numFmtId="0" fontId="35" fillId="0" borderId="24" xfId="0" applyNumberFormat="1" applyFont="1" applyFill="1" applyBorder="1" applyAlignment="1">
      <alignment horizontal="left" vertical="center" wrapText="1"/>
    </xf>
    <xf numFmtId="0" fontId="35" fillId="0" borderId="7" xfId="0" applyNumberFormat="1" applyFont="1" applyFill="1" applyBorder="1" applyAlignment="1">
      <alignment horizontal="left" vertical="center" wrapText="1"/>
    </xf>
    <xf numFmtId="0" fontId="34" fillId="14" borderId="13" xfId="0" applyFont="1" applyFill="1" applyBorder="1" applyAlignment="1">
      <alignment horizontal="center" vertical="center" wrapText="1"/>
    </xf>
    <xf numFmtId="0" fontId="34" fillId="14" borderId="24" xfId="0" applyFont="1" applyFill="1" applyBorder="1" applyAlignment="1">
      <alignment horizontal="center" vertical="center" wrapText="1"/>
    </xf>
    <xf numFmtId="0" fontId="34" fillId="14" borderId="13" xfId="0" applyNumberFormat="1" applyFont="1" applyFill="1" applyBorder="1" applyAlignment="1">
      <alignment horizontal="center" vertical="center" wrapText="1"/>
    </xf>
    <xf numFmtId="0" fontId="34" fillId="14" borderId="24" xfId="0" applyNumberFormat="1" applyFont="1" applyFill="1" applyBorder="1" applyAlignment="1">
      <alignment horizontal="center" vertical="center" wrapText="1"/>
    </xf>
    <xf numFmtId="0" fontId="35" fillId="0" borderId="7" xfId="0" applyNumberFormat="1" applyFont="1" applyFill="1" applyBorder="1" applyAlignment="1">
      <alignment horizontal="center" vertical="center" wrapText="1"/>
    </xf>
    <xf numFmtId="0" fontId="65" fillId="18" borderId="13" xfId="0" applyNumberFormat="1" applyFont="1" applyFill="1" applyBorder="1" applyAlignment="1">
      <alignment horizontal="center" vertical="center" wrapText="1"/>
    </xf>
    <xf numFmtId="0" fontId="65" fillId="18" borderId="24" xfId="0" applyNumberFormat="1" applyFont="1" applyFill="1" applyBorder="1" applyAlignment="1">
      <alignment horizontal="center" vertical="center" wrapText="1"/>
    </xf>
    <xf numFmtId="0" fontId="65" fillId="18" borderId="13" xfId="0" applyNumberFormat="1" applyFont="1" applyFill="1" applyBorder="1" applyAlignment="1">
      <alignment horizontal="left" vertical="center" wrapText="1"/>
    </xf>
    <xf numFmtId="0" fontId="65" fillId="18" borderId="24" xfId="0" applyNumberFormat="1" applyFont="1" applyFill="1" applyBorder="1" applyAlignment="1">
      <alignment horizontal="left" vertical="center" wrapText="1"/>
    </xf>
    <xf numFmtId="0" fontId="35" fillId="0" borderId="13"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7" xfId="0" applyFont="1" applyBorder="1" applyAlignment="1">
      <alignment horizontal="center" vertical="center" wrapText="1"/>
    </xf>
    <xf numFmtId="0" fontId="34" fillId="14" borderId="7" xfId="0" applyFont="1" applyFill="1" applyBorder="1" applyAlignment="1">
      <alignment horizontal="center" vertical="center" wrapText="1"/>
    </xf>
    <xf numFmtId="0" fontId="35" fillId="0" borderId="13" xfId="0" applyFont="1" applyBorder="1" applyAlignment="1">
      <alignment horizontal="left" vertical="center" wrapText="1"/>
    </xf>
    <xf numFmtId="0" fontId="35" fillId="0" borderId="24" xfId="0" applyFont="1" applyBorder="1" applyAlignment="1">
      <alignment horizontal="left" vertical="center" wrapText="1"/>
    </xf>
    <xf numFmtId="0" fontId="35" fillId="0" borderId="7" xfId="0" applyFont="1" applyBorder="1" applyAlignment="1">
      <alignment horizontal="left" vertical="center" wrapText="1"/>
    </xf>
    <xf numFmtId="0" fontId="34" fillId="14" borderId="7" xfId="0" applyNumberFormat="1" applyFont="1" applyFill="1" applyBorder="1" applyAlignment="1">
      <alignment horizontal="center" vertical="center" wrapText="1"/>
    </xf>
    <xf numFmtId="0" fontId="65" fillId="18" borderId="7" xfId="0" applyNumberFormat="1" applyFont="1" applyFill="1" applyBorder="1" applyAlignment="1">
      <alignment horizontal="left" vertical="center" wrapText="1"/>
    </xf>
    <xf numFmtId="0" fontId="65" fillId="18" borderId="13" xfId="0" applyFont="1" applyFill="1" applyBorder="1" applyAlignment="1">
      <alignment horizontal="left" vertical="center" wrapText="1"/>
    </xf>
    <xf numFmtId="0" fontId="65" fillId="18" borderId="24" xfId="0" applyFont="1" applyFill="1" applyBorder="1" applyAlignment="1">
      <alignment horizontal="left" vertical="center" wrapText="1"/>
    </xf>
    <xf numFmtId="0" fontId="65" fillId="18" borderId="7" xfId="0" applyFont="1" applyFill="1" applyBorder="1" applyAlignment="1">
      <alignment horizontal="left" vertical="center" wrapText="1"/>
    </xf>
    <xf numFmtId="0" fontId="65" fillId="18" borderId="7" xfId="0"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0" fontId="35" fillId="0" borderId="5" xfId="0" applyNumberFormat="1" applyFont="1" applyFill="1" applyBorder="1" applyAlignment="1">
      <alignment horizontal="left" vertical="center" wrapText="1"/>
    </xf>
    <xf numFmtId="0" fontId="35" fillId="0" borderId="13" xfId="0" applyNumberFormat="1" applyFont="1" applyBorder="1" applyAlignment="1">
      <alignment horizontal="left" vertical="center" wrapText="1"/>
    </xf>
    <xf numFmtId="0" fontId="35" fillId="0" borderId="24" xfId="0" applyNumberFormat="1" applyFont="1" applyBorder="1" applyAlignment="1">
      <alignment horizontal="left" vertical="center" wrapText="1"/>
    </xf>
    <xf numFmtId="0" fontId="35" fillId="0" borderId="7" xfId="0" applyNumberFormat="1" applyFont="1" applyBorder="1" applyAlignment="1">
      <alignment horizontal="left" vertical="center" wrapText="1"/>
    </xf>
    <xf numFmtId="0" fontId="65" fillId="18" borderId="5" xfId="0" applyFont="1" applyFill="1" applyBorder="1" applyAlignment="1">
      <alignment horizontal="center" vertical="center" wrapText="1"/>
    </xf>
    <xf numFmtId="0" fontId="65" fillId="18" borderId="13" xfId="0" applyNumberFormat="1" applyFont="1" applyFill="1" applyBorder="1" applyAlignment="1">
      <alignment vertical="center" wrapText="1"/>
    </xf>
    <xf numFmtId="0" fontId="65" fillId="18" borderId="24" xfId="0" applyNumberFormat="1" applyFont="1" applyFill="1" applyBorder="1" applyAlignment="1">
      <alignment vertical="center" wrapText="1"/>
    </xf>
    <xf numFmtId="0" fontId="65" fillId="18" borderId="7" xfId="0" applyNumberFormat="1" applyFont="1" applyFill="1" applyBorder="1" applyAlignment="1">
      <alignment vertical="center" wrapText="1"/>
    </xf>
    <xf numFmtId="0" fontId="35" fillId="0" borderId="13" xfId="0" applyFont="1" applyFill="1" applyBorder="1" applyAlignment="1">
      <alignment horizontal="left" vertical="center" wrapText="1"/>
    </xf>
    <xf numFmtId="0" fontId="35" fillId="0" borderId="24" xfId="0" applyFont="1" applyFill="1" applyBorder="1" applyAlignment="1">
      <alignment horizontal="left" vertical="center" wrapText="1"/>
    </xf>
    <xf numFmtId="0" fontId="35" fillId="0" borderId="7" xfId="0" applyFont="1" applyFill="1" applyBorder="1" applyAlignment="1">
      <alignment horizontal="left" vertical="center" wrapText="1"/>
    </xf>
    <xf numFmtId="0" fontId="35" fillId="18" borderId="13" xfId="0" applyNumberFormat="1" applyFont="1" applyFill="1" applyBorder="1" applyAlignment="1">
      <alignment horizontal="left" vertical="center" wrapText="1"/>
    </xf>
    <xf numFmtId="0" fontId="35" fillId="18" borderId="24" xfId="0" applyNumberFormat="1" applyFont="1" applyFill="1" applyBorder="1" applyAlignment="1">
      <alignment horizontal="left" vertical="center" wrapText="1"/>
    </xf>
    <xf numFmtId="0" fontId="35" fillId="18" borderId="7" xfId="0" applyNumberFormat="1" applyFont="1" applyFill="1" applyBorder="1" applyAlignment="1">
      <alignment horizontal="left" vertical="center" wrapText="1"/>
    </xf>
    <xf numFmtId="0" fontId="35" fillId="18" borderId="13" xfId="0" applyNumberFormat="1" applyFont="1" applyFill="1" applyBorder="1" applyAlignment="1">
      <alignment horizontal="center" vertical="center" wrapText="1"/>
    </xf>
    <xf numFmtId="0" fontId="35" fillId="18" borderId="24" xfId="0" applyNumberFormat="1" applyFont="1" applyFill="1" applyBorder="1" applyAlignment="1">
      <alignment horizontal="center" vertical="center" wrapText="1"/>
    </xf>
    <xf numFmtId="0" fontId="35" fillId="18" borderId="7" xfId="0" applyNumberFormat="1" applyFont="1" applyFill="1" applyBorder="1" applyAlignment="1">
      <alignment horizontal="center" vertical="center" wrapText="1"/>
    </xf>
    <xf numFmtId="0" fontId="65" fillId="18" borderId="13" xfId="0" quotePrefix="1" applyNumberFormat="1" applyFont="1" applyFill="1" applyBorder="1" applyAlignment="1">
      <alignment horizontal="left" vertical="center" wrapText="1"/>
    </xf>
    <xf numFmtId="0" fontId="65" fillId="18" borderId="7" xfId="0" quotePrefix="1" applyNumberFormat="1" applyFont="1" applyFill="1" applyBorder="1" applyAlignment="1">
      <alignment horizontal="left" vertical="center" wrapText="1"/>
    </xf>
    <xf numFmtId="0" fontId="35" fillId="0" borderId="13" xfId="0" applyFont="1" applyBorder="1" applyAlignment="1">
      <alignment horizontal="center" vertical="center"/>
    </xf>
    <xf numFmtId="0" fontId="35" fillId="0" borderId="24" xfId="0" applyFont="1" applyBorder="1" applyAlignment="1">
      <alignment horizontal="center" vertical="center"/>
    </xf>
    <xf numFmtId="0" fontId="35" fillId="0" borderId="7" xfId="0" applyFont="1" applyBorder="1" applyAlignment="1">
      <alignment horizontal="center" vertical="center"/>
    </xf>
    <xf numFmtId="0" fontId="35" fillId="0" borderId="13" xfId="0" quotePrefix="1" applyFont="1" applyBorder="1" applyAlignment="1">
      <alignment horizontal="left" vertical="center" wrapText="1"/>
    </xf>
    <xf numFmtId="0" fontId="35" fillId="0" borderId="24" xfId="0" quotePrefix="1" applyFont="1" applyBorder="1" applyAlignment="1">
      <alignment horizontal="left" vertical="center" wrapText="1"/>
    </xf>
    <xf numFmtId="0" fontId="35" fillId="0" borderId="7" xfId="0" quotePrefix="1" applyFont="1" applyBorder="1" applyAlignment="1">
      <alignment horizontal="left" vertical="center" wrapText="1"/>
    </xf>
    <xf numFmtId="0" fontId="83" fillId="0" borderId="22" xfId="138" applyFont="1" applyFill="1" applyBorder="1" applyAlignment="1">
      <alignment horizontal="left" vertical="center"/>
    </xf>
    <xf numFmtId="0" fontId="34" fillId="12" borderId="5" xfId="138" applyFont="1" applyFill="1" applyBorder="1" applyAlignment="1">
      <alignment horizontal="center" vertical="center"/>
    </xf>
    <xf numFmtId="0" fontId="34" fillId="12" borderId="5" xfId="138" applyFont="1" applyFill="1" applyBorder="1" applyAlignment="1">
      <alignment horizontal="center" vertical="center" wrapText="1"/>
    </xf>
    <xf numFmtId="0" fontId="34" fillId="12" borderId="13" xfId="138" applyFont="1" applyFill="1" applyBorder="1" applyAlignment="1">
      <alignment horizontal="center" vertical="center" wrapText="1"/>
    </xf>
    <xf numFmtId="0" fontId="34" fillId="12" borderId="7" xfId="138" applyFont="1" applyFill="1" applyBorder="1" applyAlignment="1">
      <alignment horizontal="center" vertical="center" wrapText="1"/>
    </xf>
    <xf numFmtId="0" fontId="46" fillId="7" borderId="13" xfId="107" applyFont="1" applyFill="1" applyBorder="1" applyAlignment="1">
      <alignment horizontal="center" vertical="center" wrapText="1"/>
    </xf>
    <xf numFmtId="0" fontId="46" fillId="7" borderId="7" xfId="107" quotePrefix="1" applyFont="1" applyFill="1" applyBorder="1" applyAlignment="1">
      <alignment horizontal="center" vertical="center" wrapText="1"/>
    </xf>
    <xf numFmtId="168" fontId="34" fillId="12" borderId="5" xfId="129" applyNumberFormat="1" applyFont="1" applyFill="1" applyBorder="1" applyAlignment="1">
      <alignment horizontal="center" vertical="center" wrapText="1"/>
    </xf>
    <xf numFmtId="49" fontId="34" fillId="12" borderId="13" xfId="20" applyNumberFormat="1" applyFont="1" applyFill="1" applyBorder="1" applyAlignment="1">
      <alignment horizontal="center" vertical="center"/>
    </xf>
    <xf numFmtId="49" fontId="34" fillId="12" borderId="7" xfId="20" applyNumberFormat="1" applyFont="1" applyFill="1" applyBorder="1" applyAlignment="1">
      <alignment horizontal="center" vertical="center"/>
    </xf>
    <xf numFmtId="0" fontId="34" fillId="12" borderId="5" xfId="138" applyNumberFormat="1" applyFont="1" applyFill="1" applyBorder="1" applyAlignment="1">
      <alignment horizontal="center" vertical="center" wrapText="1"/>
    </xf>
    <xf numFmtId="0" fontId="46" fillId="11" borderId="13" xfId="107" quotePrefix="1" applyFont="1" applyFill="1" applyBorder="1" applyAlignment="1">
      <alignment horizontal="center" vertical="center" wrapText="1"/>
    </xf>
    <xf numFmtId="0" fontId="46" fillId="11" borderId="7" xfId="107" quotePrefix="1" applyFont="1" applyFill="1" applyBorder="1" applyAlignment="1">
      <alignment horizontal="center" vertical="center" wrapText="1"/>
    </xf>
    <xf numFmtId="0" fontId="46" fillId="11" borderId="13" xfId="107" applyFont="1" applyFill="1" applyBorder="1" applyAlignment="1">
      <alignment horizontal="center" vertical="center" wrapText="1"/>
    </xf>
    <xf numFmtId="0" fontId="34" fillId="11" borderId="5" xfId="138" applyFont="1" applyFill="1" applyBorder="1" applyAlignment="1">
      <alignment horizontal="center" vertical="center" textRotation="90"/>
    </xf>
    <xf numFmtId="0" fontId="34" fillId="11" borderId="13" xfId="138" applyFont="1" applyFill="1" applyBorder="1" applyAlignment="1">
      <alignment horizontal="center" vertical="center" textRotation="90"/>
    </xf>
    <xf numFmtId="9" fontId="35" fillId="11" borderId="5" xfId="138" applyNumberFormat="1" applyFont="1" applyFill="1" applyBorder="1" applyAlignment="1">
      <alignment horizontal="center" vertical="center" textRotation="90"/>
    </xf>
    <xf numFmtId="9" fontId="35" fillId="11" borderId="13" xfId="138" applyNumberFormat="1" applyFont="1" applyFill="1" applyBorder="1" applyAlignment="1">
      <alignment horizontal="center" vertical="center" textRotation="90"/>
    </xf>
    <xf numFmtId="9" fontId="34" fillId="0" borderId="13" xfId="138" applyNumberFormat="1" applyFont="1" applyFill="1" applyBorder="1" applyAlignment="1">
      <alignment horizontal="center" vertical="center" textRotation="90" wrapText="1"/>
    </xf>
    <xf numFmtId="9" fontId="34" fillId="0" borderId="7" xfId="138" applyNumberFormat="1" applyFont="1" applyFill="1" applyBorder="1" applyAlignment="1">
      <alignment horizontal="center" vertical="center" textRotation="90" wrapText="1"/>
    </xf>
    <xf numFmtId="0" fontId="35" fillId="0" borderId="13" xfId="138" applyFont="1" applyFill="1" applyBorder="1" applyAlignment="1">
      <alignment horizontal="justify" vertical="center" wrapText="1"/>
    </xf>
    <xf numFmtId="0" fontId="35" fillId="0" borderId="24" xfId="138" applyFont="1" applyFill="1" applyBorder="1" applyAlignment="1">
      <alignment horizontal="justify" vertical="center" wrapText="1"/>
    </xf>
    <xf numFmtId="9" fontId="35" fillId="0" borderId="13" xfId="138" applyNumberFormat="1" applyFont="1" applyFill="1" applyBorder="1" applyAlignment="1">
      <alignment horizontal="center" vertical="center" wrapText="1"/>
    </xf>
    <xf numFmtId="9" fontId="35" fillId="0" borderId="24" xfId="138" applyNumberFormat="1" applyFont="1" applyFill="1" applyBorder="1" applyAlignment="1">
      <alignment horizontal="center" vertical="center" wrapText="1"/>
    </xf>
    <xf numFmtId="9" fontId="34" fillId="0" borderId="5" xfId="138" applyNumberFormat="1" applyFont="1" applyFill="1" applyBorder="1" applyAlignment="1">
      <alignment horizontal="center" vertical="center" textRotation="90" wrapText="1"/>
    </xf>
    <xf numFmtId="0" fontId="35" fillId="0" borderId="5" xfId="138" applyFont="1" applyFill="1" applyBorder="1" applyAlignment="1">
      <alignment horizontal="justify" vertical="center" wrapText="1"/>
    </xf>
    <xf numFmtId="9" fontId="35" fillId="0" borderId="5" xfId="138" applyNumberFormat="1" applyFont="1" applyFill="1" applyBorder="1" applyAlignment="1">
      <alignment horizontal="center" vertical="center" wrapText="1"/>
    </xf>
    <xf numFmtId="0" fontId="34" fillId="11" borderId="7" xfId="138" applyFont="1" applyFill="1" applyBorder="1" applyAlignment="1">
      <alignment horizontal="center" vertical="center" textRotation="90"/>
    </xf>
    <xf numFmtId="9" fontId="35" fillId="11" borderId="7" xfId="138" applyNumberFormat="1" applyFont="1" applyFill="1" applyBorder="1" applyAlignment="1">
      <alignment horizontal="center" vertical="center" textRotation="90"/>
    </xf>
    <xf numFmtId="0" fontId="34" fillId="11" borderId="24" xfId="138" applyFont="1" applyFill="1" applyBorder="1" applyAlignment="1">
      <alignment horizontal="center" vertical="center" textRotation="90"/>
    </xf>
    <xf numFmtId="9" fontId="35" fillId="11" borderId="24" xfId="138" applyNumberFormat="1" applyFont="1" applyFill="1" applyBorder="1" applyAlignment="1">
      <alignment horizontal="center" vertical="center" textRotation="90"/>
    </xf>
    <xf numFmtId="0" fontId="34" fillId="0" borderId="13" xfId="138" applyFont="1" applyFill="1" applyBorder="1" applyAlignment="1">
      <alignment horizontal="center" vertical="center" textRotation="90" wrapText="1"/>
    </xf>
    <xf numFmtId="0" fontId="34" fillId="0" borderId="24" xfId="138" applyFont="1" applyFill="1" applyBorder="1" applyAlignment="1">
      <alignment horizontal="center" vertical="center" textRotation="90" wrapText="1"/>
    </xf>
    <xf numFmtId="9" fontId="34" fillId="0" borderId="13" xfId="138" applyNumberFormat="1" applyFont="1" applyFill="1" applyBorder="1" applyAlignment="1">
      <alignment horizontal="center" vertical="center" textRotation="90"/>
    </xf>
    <xf numFmtId="9" fontId="34" fillId="0" borderId="7" xfId="138" applyNumberFormat="1" applyFont="1" applyFill="1" applyBorder="1" applyAlignment="1">
      <alignment horizontal="center" vertical="center" textRotation="90"/>
    </xf>
    <xf numFmtId="0" fontId="35" fillId="0" borderId="13" xfId="138" applyFont="1" applyFill="1" applyBorder="1" applyAlignment="1">
      <alignment horizontal="left" vertical="center" wrapText="1"/>
    </xf>
    <xf numFmtId="0" fontId="35" fillId="0" borderId="7" xfId="138" applyFont="1" applyFill="1" applyBorder="1" applyAlignment="1">
      <alignment horizontal="left" vertical="center" wrapText="1"/>
    </xf>
    <xf numFmtId="9" fontId="35" fillId="0" borderId="7" xfId="138" applyNumberFormat="1" applyFont="1" applyFill="1" applyBorder="1" applyAlignment="1">
      <alignment horizontal="center" vertical="center" wrapText="1"/>
    </xf>
    <xf numFmtId="9" fontId="34" fillId="0" borderId="24" xfId="138" applyNumberFormat="1" applyFont="1" applyFill="1" applyBorder="1" applyAlignment="1">
      <alignment horizontal="center" vertical="center" textRotation="90"/>
    </xf>
    <xf numFmtId="0" fontId="35" fillId="2" borderId="13" xfId="138" applyFont="1" applyFill="1" applyBorder="1" applyAlignment="1">
      <alignment horizontal="justify" vertical="center" wrapText="1"/>
    </xf>
    <xf numFmtId="0" fontId="35" fillId="2" borderId="24" xfId="138" applyFont="1" applyFill="1" applyBorder="1" applyAlignment="1">
      <alignment horizontal="justify" vertical="center" wrapText="1"/>
    </xf>
    <xf numFmtId="0" fontId="35" fillId="0" borderId="13" xfId="138" applyFont="1" applyFill="1" applyBorder="1" applyAlignment="1">
      <alignment horizontal="center" vertical="center" wrapText="1"/>
    </xf>
    <xf numFmtId="0" fontId="35" fillId="0" borderId="7" xfId="138" applyFont="1" applyFill="1" applyBorder="1" applyAlignment="1">
      <alignment horizontal="center" vertical="center" wrapText="1"/>
    </xf>
    <xf numFmtId="0" fontId="35" fillId="0" borderId="7" xfId="138" applyFont="1" applyFill="1" applyBorder="1" applyAlignment="1">
      <alignment horizontal="justify" vertical="center" wrapText="1"/>
    </xf>
    <xf numFmtId="9" fontId="34" fillId="17" borderId="24" xfId="0" applyNumberFormat="1" applyFont="1" applyFill="1" applyBorder="1" applyAlignment="1">
      <alignment horizontal="center" vertical="center" textRotation="90"/>
    </xf>
    <xf numFmtId="9" fontId="34" fillId="17" borderId="7" xfId="0" applyNumberFormat="1" applyFont="1" applyFill="1" applyBorder="1" applyAlignment="1">
      <alignment horizontal="center" vertical="center" textRotation="90"/>
    </xf>
    <xf numFmtId="0" fontId="47" fillId="0" borderId="5" xfId="0" applyFont="1" applyFill="1" applyBorder="1" applyAlignment="1">
      <alignment horizontal="center" vertical="center"/>
    </xf>
    <xf numFmtId="9" fontId="34" fillId="16" borderId="13" xfId="0" applyNumberFormat="1" applyFont="1" applyFill="1" applyBorder="1" applyAlignment="1">
      <alignment horizontal="center" vertical="center" textRotation="90"/>
    </xf>
    <xf numFmtId="9" fontId="34" fillId="16" borderId="24" xfId="0" applyNumberFormat="1" applyFont="1" applyFill="1" applyBorder="1" applyAlignment="1">
      <alignment horizontal="center" vertical="center" textRotation="90"/>
    </xf>
    <xf numFmtId="0" fontId="47" fillId="0" borderId="13" xfId="0" applyFont="1" applyFill="1" applyBorder="1" applyAlignment="1">
      <alignment horizontal="left" vertical="center" wrapText="1"/>
    </xf>
    <xf numFmtId="0" fontId="47" fillId="0" borderId="7" xfId="0" applyFont="1" applyFill="1" applyBorder="1" applyAlignment="1">
      <alignment horizontal="left" vertical="center" wrapText="1"/>
    </xf>
    <xf numFmtId="0" fontId="34" fillId="21" borderId="21" xfId="0" applyNumberFormat="1" applyFont="1" applyFill="1" applyBorder="1" applyAlignment="1">
      <alignment horizontal="left" vertical="center" wrapText="1"/>
    </xf>
    <xf numFmtId="0" fontId="34" fillId="21" borderId="2" xfId="0" applyNumberFormat="1" applyFont="1" applyFill="1" applyBorder="1" applyAlignment="1">
      <alignment horizontal="left" vertical="center" wrapText="1"/>
    </xf>
    <xf numFmtId="0" fontId="34" fillId="21" borderId="29" xfId="0" applyNumberFormat="1" applyFont="1" applyFill="1" applyBorder="1" applyAlignment="1">
      <alignment horizontal="left" vertical="center" wrapText="1"/>
    </xf>
    <xf numFmtId="9" fontId="34" fillId="8" borderId="13" xfId="0" applyNumberFormat="1" applyFont="1" applyFill="1" applyBorder="1" applyAlignment="1">
      <alignment horizontal="center" vertical="center" textRotation="90"/>
    </xf>
    <xf numFmtId="9" fontId="34" fillId="8" borderId="24" xfId="0" applyNumberFormat="1" applyFont="1" applyFill="1" applyBorder="1" applyAlignment="1">
      <alignment horizontal="center" vertical="center" textRotation="90"/>
    </xf>
    <xf numFmtId="0" fontId="47" fillId="0" borderId="5" xfId="0" applyFont="1" applyFill="1" applyBorder="1" applyAlignment="1">
      <alignment horizontal="left" vertical="center" wrapText="1"/>
    </xf>
    <xf numFmtId="0" fontId="34" fillId="8" borderId="24" xfId="0" applyFont="1" applyFill="1" applyBorder="1" applyAlignment="1">
      <alignment horizontal="center" vertical="center" textRotation="90"/>
    </xf>
    <xf numFmtId="0" fontId="46" fillId="8" borderId="21" xfId="0" applyFont="1" applyFill="1" applyBorder="1" applyAlignment="1">
      <alignment horizontal="left" vertical="center" wrapText="1"/>
    </xf>
    <xf numFmtId="0" fontId="46" fillId="8" borderId="2" xfId="0" applyFont="1" applyFill="1" applyBorder="1" applyAlignment="1">
      <alignment horizontal="left" vertical="center" wrapText="1"/>
    </xf>
    <xf numFmtId="0" fontId="46" fillId="8" borderId="29" xfId="0" applyFont="1" applyFill="1" applyBorder="1" applyAlignment="1">
      <alignment horizontal="left" vertical="center" wrapText="1"/>
    </xf>
    <xf numFmtId="9" fontId="34" fillId="4" borderId="13" xfId="0" applyNumberFormat="1" applyFont="1" applyFill="1" applyBorder="1" applyAlignment="1">
      <alignment horizontal="center" vertical="center" textRotation="90"/>
    </xf>
    <xf numFmtId="9" fontId="34" fillId="4" borderId="24" xfId="0" applyNumberFormat="1" applyFont="1" applyFill="1" applyBorder="1" applyAlignment="1">
      <alignment horizontal="center" vertical="center" textRotation="90"/>
    </xf>
    <xf numFmtId="9" fontId="34" fillId="4" borderId="7" xfId="0" applyNumberFormat="1" applyFont="1" applyFill="1" applyBorder="1" applyAlignment="1">
      <alignment horizontal="center" vertical="center" textRotation="90"/>
    </xf>
    <xf numFmtId="0" fontId="34" fillId="8" borderId="7" xfId="0" applyFont="1" applyFill="1" applyBorder="1" applyAlignment="1">
      <alignment horizontal="center" vertical="center" textRotation="90"/>
    </xf>
    <xf numFmtId="0" fontId="55" fillId="17" borderId="21" xfId="0" applyFont="1" applyFill="1" applyBorder="1" applyAlignment="1">
      <alignment horizontal="left" vertical="center" wrapText="1"/>
    </xf>
    <xf numFmtId="0" fontId="55" fillId="17" borderId="2" xfId="0" applyFont="1" applyFill="1" applyBorder="1" applyAlignment="1">
      <alignment horizontal="left" vertical="center" wrapText="1"/>
    </xf>
    <xf numFmtId="0" fontId="55" fillId="17" borderId="29" xfId="0" applyFont="1" applyFill="1" applyBorder="1" applyAlignment="1">
      <alignment horizontal="left" vertical="center" wrapText="1"/>
    </xf>
    <xf numFmtId="0" fontId="34" fillId="8" borderId="21" xfId="0" applyFont="1" applyFill="1" applyBorder="1" applyAlignment="1">
      <alignment horizontal="left" vertical="center" wrapText="1"/>
    </xf>
    <xf numFmtId="0" fontId="34" fillId="8" borderId="2" xfId="0" applyFont="1" applyFill="1" applyBorder="1" applyAlignment="1">
      <alignment horizontal="left" vertical="center" wrapText="1"/>
    </xf>
    <xf numFmtId="0" fontId="34" fillId="8" borderId="29" xfId="0" applyFont="1" applyFill="1" applyBorder="1" applyAlignment="1">
      <alignment horizontal="left" vertical="center" wrapText="1"/>
    </xf>
    <xf numFmtId="9" fontId="34" fillId="16" borderId="7" xfId="0" applyNumberFormat="1" applyFont="1" applyFill="1" applyBorder="1" applyAlignment="1">
      <alignment horizontal="center" vertical="center" textRotation="90"/>
    </xf>
    <xf numFmtId="0" fontId="47" fillId="0" borderId="13" xfId="0" applyFont="1" applyFill="1" applyBorder="1" applyAlignment="1">
      <alignment horizontal="center" vertical="center"/>
    </xf>
    <xf numFmtId="0" fontId="47" fillId="0" borderId="7" xfId="0" applyFont="1" applyFill="1" applyBorder="1" applyAlignment="1">
      <alignment horizontal="center" vertical="center"/>
    </xf>
    <xf numFmtId="0" fontId="46" fillId="21" borderId="21" xfId="0" applyFont="1" applyFill="1" applyBorder="1" applyAlignment="1">
      <alignment horizontal="left" vertical="center" wrapText="1"/>
    </xf>
    <xf numFmtId="0" fontId="46" fillId="21" borderId="2" xfId="0" applyFont="1" applyFill="1" applyBorder="1" applyAlignment="1">
      <alignment horizontal="left" vertical="center" wrapText="1"/>
    </xf>
    <xf numFmtId="0" fontId="46" fillId="21" borderId="29" xfId="0" applyFont="1" applyFill="1" applyBorder="1" applyAlignment="1">
      <alignment horizontal="left" vertical="center" wrapText="1"/>
    </xf>
    <xf numFmtId="0" fontId="34" fillId="4" borderId="21"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34" fillId="4" borderId="29" xfId="0" applyFont="1" applyFill="1" applyBorder="1" applyAlignment="1">
      <alignment horizontal="left" vertical="center" wrapText="1"/>
    </xf>
    <xf numFmtId="0" fontId="46" fillId="0" borderId="5" xfId="0" applyFont="1" applyFill="1" applyBorder="1" applyAlignment="1">
      <alignment horizontal="center" vertical="center"/>
    </xf>
    <xf numFmtId="0" fontId="34" fillId="0" borderId="0" xfId="0" applyFont="1" applyFill="1" applyAlignment="1">
      <alignment horizontal="center"/>
    </xf>
    <xf numFmtId="0" fontId="55" fillId="8" borderId="21" xfId="0" applyFont="1" applyFill="1" applyBorder="1" applyAlignment="1">
      <alignment horizontal="left" vertical="center" wrapText="1"/>
    </xf>
    <xf numFmtId="0" fontId="55" fillId="8" borderId="2" xfId="0" applyFont="1" applyFill="1" applyBorder="1" applyAlignment="1">
      <alignment horizontal="left" vertical="center" wrapText="1"/>
    </xf>
    <xf numFmtId="0" fontId="55" fillId="8" borderId="29" xfId="0" applyFont="1" applyFill="1" applyBorder="1" applyAlignment="1">
      <alignment horizontal="left" vertical="center" wrapText="1"/>
    </xf>
    <xf numFmtId="9" fontId="34" fillId="8" borderId="7" xfId="0" applyNumberFormat="1" applyFont="1" applyFill="1" applyBorder="1" applyAlignment="1">
      <alignment horizontal="center" vertical="center" textRotation="90"/>
    </xf>
    <xf numFmtId="9" fontId="35" fillId="0" borderId="13" xfId="109" applyNumberFormat="1" applyFont="1" applyFill="1" applyBorder="1" applyAlignment="1">
      <alignment horizontal="center" vertical="center" wrapText="1"/>
    </xf>
    <xf numFmtId="9" fontId="35" fillId="0" borderId="7" xfId="109" applyNumberFormat="1" applyFont="1" applyFill="1" applyBorder="1" applyAlignment="1">
      <alignment horizontal="center" vertical="center" wrapText="1"/>
    </xf>
    <xf numFmtId="0" fontId="35" fillId="0" borderId="13" xfId="109" applyFont="1" applyFill="1" applyBorder="1" applyAlignment="1">
      <alignment horizontal="center" vertical="center" wrapText="1"/>
    </xf>
    <xf numFmtId="0" fontId="35" fillId="0" borderId="7" xfId="109" applyFont="1" applyFill="1" applyBorder="1" applyAlignment="1">
      <alignment horizontal="center" vertical="center" wrapText="1"/>
    </xf>
    <xf numFmtId="9" fontId="34" fillId="16" borderId="5" xfId="0" applyNumberFormat="1" applyFont="1" applyFill="1" applyBorder="1" applyAlignment="1">
      <alignment horizontal="center" vertical="center" textRotation="90"/>
    </xf>
    <xf numFmtId="0" fontId="48" fillId="0" borderId="5" xfId="0" applyFont="1" applyFill="1" applyBorder="1" applyAlignment="1">
      <alignment horizontal="left" vertical="center"/>
    </xf>
    <xf numFmtId="9" fontId="34" fillId="8" borderId="7" xfId="125" applyFont="1" applyFill="1" applyBorder="1" applyAlignment="1">
      <alignment horizontal="center" vertical="center" textRotation="90" wrapText="1"/>
    </xf>
    <xf numFmtId="9" fontId="34" fillId="8" borderId="5" xfId="125" applyFont="1" applyFill="1" applyBorder="1" applyAlignment="1">
      <alignment horizontal="center" vertical="center" textRotation="90" wrapText="1"/>
    </xf>
    <xf numFmtId="0" fontId="34" fillId="8" borderId="26" xfId="0" applyFont="1" applyFill="1" applyBorder="1" applyAlignment="1">
      <alignment horizontal="left" vertical="center"/>
    </xf>
    <xf numFmtId="0" fontId="34" fillId="8" borderId="22" xfId="0" applyFont="1" applyFill="1" applyBorder="1" applyAlignment="1">
      <alignment horizontal="left" vertical="center"/>
    </xf>
    <xf numFmtId="0" fontId="34" fillId="8" borderId="33" xfId="0" applyFont="1" applyFill="1" applyBorder="1" applyAlignment="1">
      <alignment horizontal="left" vertical="center"/>
    </xf>
    <xf numFmtId="0" fontId="48" fillId="0" borderId="5" xfId="0" applyFont="1" applyFill="1" applyBorder="1" applyAlignment="1">
      <alignment horizontal="center" vertical="center" wrapText="1"/>
    </xf>
    <xf numFmtId="0" fontId="34" fillId="0" borderId="27" xfId="0" applyFont="1" applyFill="1" applyBorder="1" applyAlignment="1">
      <alignment horizontal="center" vertical="center" wrapText="1"/>
    </xf>
    <xf numFmtId="0" fontId="34" fillId="0" borderId="30" xfId="0" applyFont="1" applyFill="1" applyBorder="1" applyAlignment="1">
      <alignment horizontal="center" vertical="center" wrapText="1"/>
    </xf>
    <xf numFmtId="0" fontId="34" fillId="0" borderId="23" xfId="0" applyFont="1" applyFill="1" applyBorder="1" applyAlignment="1">
      <alignment horizontal="center" vertical="center" wrapText="1"/>
    </xf>
    <xf numFmtId="0" fontId="34" fillId="0" borderId="26" xfId="0" applyFont="1" applyFill="1" applyBorder="1" applyAlignment="1">
      <alignment horizontal="center" vertical="center" wrapText="1"/>
    </xf>
    <xf numFmtId="0" fontId="34" fillId="0" borderId="22" xfId="0" applyFont="1" applyFill="1" applyBorder="1" applyAlignment="1">
      <alignment horizontal="center" vertical="center" wrapText="1"/>
    </xf>
    <xf numFmtId="0" fontId="34" fillId="0" borderId="33" xfId="0" applyFont="1" applyFill="1" applyBorder="1" applyAlignment="1">
      <alignment horizontal="center" vertical="center" wrapText="1"/>
    </xf>
    <xf numFmtId="0" fontId="46" fillId="0" borderId="13" xfId="0" applyFont="1" applyFill="1" applyBorder="1" applyAlignment="1">
      <alignment horizontal="center" vertical="center" wrapText="1"/>
    </xf>
    <xf numFmtId="0" fontId="46" fillId="0" borderId="24" xfId="0" applyFont="1" applyFill="1" applyBorder="1" applyAlignment="1">
      <alignment horizontal="center" vertical="center" wrapText="1"/>
    </xf>
    <xf numFmtId="0" fontId="46" fillId="0" borderId="7" xfId="0" applyFont="1" applyFill="1" applyBorder="1" applyAlignment="1">
      <alignment horizontal="center" vertical="center" wrapText="1"/>
    </xf>
    <xf numFmtId="0" fontId="34" fillId="0" borderId="13" xfId="0" applyFont="1" applyFill="1" applyBorder="1" applyAlignment="1">
      <alignment horizontal="center" vertical="center" wrapText="1"/>
    </xf>
    <xf numFmtId="0" fontId="34" fillId="0" borderId="24" xfId="0" applyFont="1" applyFill="1" applyBorder="1" applyAlignment="1">
      <alignment horizontal="center" vertical="center" wrapText="1"/>
    </xf>
    <xf numFmtId="0" fontId="34" fillId="0" borderId="7" xfId="0"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0" borderId="21"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34" fillId="0" borderId="29" xfId="0" applyFont="1" applyFill="1" applyBorder="1" applyAlignment="1">
      <alignment horizontal="center" vertical="center" wrapText="1"/>
    </xf>
    <xf numFmtId="0" fontId="46" fillId="17" borderId="26" xfId="0" applyNumberFormat="1" applyFont="1" applyFill="1" applyBorder="1" applyAlignment="1">
      <alignment horizontal="center" vertical="center" wrapText="1"/>
    </xf>
    <xf numFmtId="0" fontId="46" fillId="17" borderId="22" xfId="0" applyNumberFormat="1" applyFont="1" applyFill="1" applyBorder="1" applyAlignment="1">
      <alignment horizontal="center" vertical="center" wrapText="1"/>
    </xf>
    <xf numFmtId="0" fontId="46" fillId="17" borderId="33" xfId="0" applyNumberFormat="1" applyFont="1" applyFill="1" applyBorder="1" applyAlignment="1">
      <alignment horizontal="center" vertical="center" wrapText="1"/>
    </xf>
    <xf numFmtId="0" fontId="34" fillId="17" borderId="26" xfId="0" applyFont="1" applyFill="1" applyBorder="1" applyAlignment="1">
      <alignment horizontal="left" vertical="center" wrapText="1"/>
    </xf>
    <xf numFmtId="0" fontId="34" fillId="17" borderId="22" xfId="0" applyFont="1" applyFill="1" applyBorder="1" applyAlignment="1">
      <alignment horizontal="left" vertical="center" wrapText="1"/>
    </xf>
    <xf numFmtId="0" fontId="34" fillId="17" borderId="33" xfId="0" applyFont="1" applyFill="1" applyBorder="1" applyAlignment="1">
      <alignment horizontal="left" vertical="center" wrapText="1"/>
    </xf>
    <xf numFmtId="9" fontId="34" fillId="4" borderId="5" xfId="0" applyNumberFormat="1" applyFont="1" applyFill="1" applyBorder="1" applyAlignment="1">
      <alignment horizontal="center" vertical="center" textRotation="90"/>
    </xf>
    <xf numFmtId="0" fontId="34" fillId="4" borderId="21" xfId="0" applyNumberFormat="1" applyFont="1" applyFill="1" applyBorder="1" applyAlignment="1">
      <alignment horizontal="left" vertical="center"/>
    </xf>
    <xf numFmtId="0" fontId="34" fillId="4" borderId="2" xfId="0" applyNumberFormat="1" applyFont="1" applyFill="1" applyBorder="1" applyAlignment="1">
      <alignment horizontal="left" vertical="center"/>
    </xf>
    <xf numFmtId="0" fontId="34" fillId="4" borderId="29" xfId="0" applyNumberFormat="1" applyFont="1" applyFill="1" applyBorder="1" applyAlignment="1">
      <alignment horizontal="left" vertical="center"/>
    </xf>
    <xf numFmtId="0" fontId="34" fillId="8" borderId="21" xfId="0" applyFont="1" applyFill="1" applyBorder="1" applyAlignment="1">
      <alignment horizontal="left" vertical="center"/>
    </xf>
    <xf numFmtId="0" fontId="34" fillId="8" borderId="2" xfId="0" applyFont="1" applyFill="1" applyBorder="1" applyAlignment="1">
      <alignment horizontal="left" vertical="center"/>
    </xf>
    <xf numFmtId="0" fontId="34" fillId="8" borderId="29" xfId="0" applyFont="1" applyFill="1" applyBorder="1" applyAlignment="1">
      <alignment horizontal="left" vertical="center"/>
    </xf>
    <xf numFmtId="0" fontId="34" fillId="16" borderId="5" xfId="0" applyFont="1" applyFill="1" applyBorder="1" applyAlignment="1">
      <alignment horizontal="center" vertical="center" textRotation="90"/>
    </xf>
    <xf numFmtId="0" fontId="46" fillId="0" borderId="24" xfId="0" applyFont="1" applyFill="1" applyBorder="1" applyAlignment="1">
      <alignment horizontal="center" vertical="center"/>
    </xf>
    <xf numFmtId="0" fontId="46" fillId="0" borderId="7" xfId="0" applyFont="1" applyFill="1" applyBorder="1" applyAlignment="1">
      <alignment horizontal="center" vertical="center"/>
    </xf>
    <xf numFmtId="0" fontId="47" fillId="0" borderId="13" xfId="0" applyFont="1" applyFill="1" applyBorder="1" applyAlignment="1">
      <alignment horizontal="left" vertical="center"/>
    </xf>
    <xf numFmtId="0" fontId="47" fillId="0" borderId="7" xfId="0" applyFont="1" applyFill="1" applyBorder="1" applyAlignment="1">
      <alignment horizontal="left" vertical="center"/>
    </xf>
    <xf numFmtId="0" fontId="34" fillId="8" borderId="5" xfId="0" applyFont="1" applyFill="1" applyBorder="1" applyAlignment="1">
      <alignment horizontal="left" vertical="center"/>
    </xf>
    <xf numFmtId="0" fontId="46" fillId="0" borderId="13" xfId="0" applyNumberFormat="1" applyFont="1" applyFill="1" applyBorder="1" applyAlignment="1">
      <alignment horizontal="center" vertical="center" wrapText="1"/>
    </xf>
    <xf numFmtId="0" fontId="46" fillId="0" borderId="24" xfId="0" applyNumberFormat="1" applyFont="1" applyFill="1" applyBorder="1" applyAlignment="1">
      <alignment horizontal="center" vertical="center" wrapText="1"/>
    </xf>
    <xf numFmtId="0" fontId="46" fillId="0" borderId="7" xfId="0" applyNumberFormat="1" applyFont="1" applyFill="1" applyBorder="1" applyAlignment="1">
      <alignment horizontal="center" vertical="center" wrapText="1"/>
    </xf>
    <xf numFmtId="0" fontId="46" fillId="0" borderId="23" xfId="0" applyFont="1" applyFill="1" applyBorder="1" applyAlignment="1">
      <alignment horizontal="center" vertical="center" wrapText="1"/>
    </xf>
    <xf numFmtId="0" fontId="46" fillId="0" borderId="28" xfId="0" applyFont="1" applyFill="1" applyBorder="1" applyAlignment="1">
      <alignment horizontal="center" vertical="center" wrapText="1"/>
    </xf>
    <xf numFmtId="0" fontId="46" fillId="0" borderId="33" xfId="0" applyFont="1" applyFill="1" applyBorder="1" applyAlignment="1">
      <alignment horizontal="center" vertical="center" wrapText="1"/>
    </xf>
    <xf numFmtId="0" fontId="34" fillId="2" borderId="27" xfId="80" applyFont="1" applyFill="1" applyBorder="1" applyAlignment="1" applyProtection="1">
      <alignment horizontal="center" vertical="center" wrapText="1"/>
    </xf>
    <xf numFmtId="0" fontId="34" fillId="2" borderId="30"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4" fillId="2" borderId="26" xfId="80" applyFont="1" applyFill="1" applyBorder="1" applyAlignment="1" applyProtection="1">
      <alignment horizontal="center" vertical="center" wrapText="1"/>
    </xf>
    <xf numFmtId="0" fontId="34" fillId="2" borderId="22" xfId="80" applyFont="1" applyFill="1" applyBorder="1" applyAlignment="1" applyProtection="1">
      <alignment horizontal="center" vertical="center" wrapText="1"/>
    </xf>
    <xf numFmtId="0" fontId="34" fillId="2" borderId="33" xfId="80" applyFont="1" applyFill="1" applyBorder="1" applyAlignment="1" applyProtection="1">
      <alignment horizontal="center" vertical="center" wrapText="1"/>
    </xf>
    <xf numFmtId="0" fontId="34" fillId="2" borderId="5" xfId="0" applyFont="1" applyFill="1" applyBorder="1" applyAlignment="1">
      <alignment horizontal="center" vertical="center" wrapText="1"/>
    </xf>
    <xf numFmtId="0" fontId="34" fillId="0" borderId="5" xfId="0" applyFont="1" applyBorder="1" applyAlignment="1">
      <alignment horizontal="center" vertical="center"/>
    </xf>
    <xf numFmtId="0" fontId="35" fillId="0" borderId="5" xfId="0" applyFont="1" applyBorder="1" applyAlignment="1">
      <alignment horizontal="center" vertical="center"/>
    </xf>
    <xf numFmtId="0" fontId="34" fillId="2" borderId="5" xfId="80" applyFont="1" applyFill="1" applyBorder="1" applyAlignment="1" applyProtection="1">
      <alignment horizontal="center" vertical="center" wrapText="1"/>
    </xf>
  </cellXfs>
  <cellStyles count="139">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xfId="8" builtinId="3"/>
    <cellStyle name="Comma [0] 2" xfId="9" xr:uid="{00000000-0005-0000-0000-000008000000}"/>
    <cellStyle name="Comma 10" xfId="10" xr:uid="{00000000-0005-0000-0000-000009000000}"/>
    <cellStyle name="Comma 10 2" xfId="11" xr:uid="{00000000-0005-0000-0000-00000A000000}"/>
    <cellStyle name="Comma 2" xfId="12" xr:uid="{00000000-0005-0000-0000-00000B000000}"/>
    <cellStyle name="Comma 2 2" xfId="13" xr:uid="{00000000-0005-0000-0000-00000C000000}"/>
    <cellStyle name="Comma 3" xfId="14" xr:uid="{00000000-0005-0000-0000-00000D000000}"/>
    <cellStyle name="Comma 3 2" xfId="15" xr:uid="{00000000-0005-0000-0000-00000E000000}"/>
    <cellStyle name="Comma 3 2 2" xfId="16" xr:uid="{00000000-0005-0000-0000-00000F000000}"/>
    <cellStyle name="Comma 3 3" xfId="17" xr:uid="{00000000-0005-0000-0000-000010000000}"/>
    <cellStyle name="Comma 4" xfId="18" xr:uid="{00000000-0005-0000-0000-000011000000}"/>
    <cellStyle name="Comma 5" xfId="19" xr:uid="{00000000-0005-0000-0000-000012000000}"/>
    <cellStyle name="Comma 6" xfId="20" xr:uid="{00000000-0005-0000-0000-000013000000}"/>
    <cellStyle name="Comma 6 2" xfId="21" xr:uid="{00000000-0005-0000-0000-000014000000}"/>
    <cellStyle name="Comma 6 2 2" xfId="22" xr:uid="{00000000-0005-0000-0000-000015000000}"/>
    <cellStyle name="Comma 6 3" xfId="23" xr:uid="{00000000-0005-0000-0000-000016000000}"/>
    <cellStyle name="Comma 7" xfId="24" xr:uid="{00000000-0005-0000-0000-000017000000}"/>
    <cellStyle name="Comma 7 2" xfId="25" xr:uid="{00000000-0005-0000-0000-000018000000}"/>
    <cellStyle name="Comma 8" xfId="26" xr:uid="{00000000-0005-0000-0000-000019000000}"/>
    <cellStyle name="Comma 8 2" xfId="27" xr:uid="{00000000-0005-0000-0000-00001A000000}"/>
    <cellStyle name="Comma 9" xfId="28" xr:uid="{00000000-0005-0000-0000-00001B000000}"/>
    <cellStyle name="Comma0" xfId="29" xr:uid="{00000000-0005-0000-0000-00001C000000}"/>
    <cellStyle name="Currency 2" xfId="30" xr:uid="{00000000-0005-0000-0000-00001D000000}"/>
    <cellStyle name="Currency 2 2" xfId="31" xr:uid="{00000000-0005-0000-0000-00001E000000}"/>
    <cellStyle name="Currency 2 2 2" xfId="32" xr:uid="{00000000-0005-0000-0000-00001F000000}"/>
    <cellStyle name="Currency 2 3" xfId="33" xr:uid="{00000000-0005-0000-0000-000020000000}"/>
    <cellStyle name="Currency0" xfId="34" xr:uid="{00000000-0005-0000-0000-000021000000}"/>
    <cellStyle name="Date" xfId="35" xr:uid="{00000000-0005-0000-0000-000022000000}"/>
    <cellStyle name="Excel Built-in Excel Built-in Excel Built-in Comma 7 2" xfId="36" xr:uid="{00000000-0005-0000-0000-000023000000}"/>
    <cellStyle name="Excel Built-in Excel Built-in Excel Built-in Comma 7 2 2" xfId="37" xr:uid="{00000000-0005-0000-0000-000024000000}"/>
    <cellStyle name="Excel Built-in Excel Built-in Excel Built-in Comma 7 2 2 2" xfId="38" xr:uid="{00000000-0005-0000-0000-000025000000}"/>
    <cellStyle name="Excel Built-in Excel Built-in Excel Built-in Comma 7 2 2 3" xfId="39" xr:uid="{00000000-0005-0000-0000-000026000000}"/>
    <cellStyle name="Excel Built-in Excel Built-in Excel Built-in Comma 7 2 2 4" xfId="40" xr:uid="{00000000-0005-0000-0000-000027000000}"/>
    <cellStyle name="Excel Built-in Excel Built-in Excel Built-in Comma 7 2 2 5" xfId="41" xr:uid="{00000000-0005-0000-0000-000028000000}"/>
    <cellStyle name="Excel Built-in Excel Built-in Excel Built-in Comma 7 2 3" xfId="42" xr:uid="{00000000-0005-0000-0000-000029000000}"/>
    <cellStyle name="Excel Built-in Excel Built-in Excel Built-in Comma 8" xfId="43" xr:uid="{00000000-0005-0000-0000-00002A000000}"/>
    <cellStyle name="Excel Built-in Excel Built-in Excel Built-in Comma 8 2" xfId="44" xr:uid="{00000000-0005-0000-0000-00002B000000}"/>
    <cellStyle name="Excel Built-in Excel Built-in Excel Built-in Comma 8 2 2" xfId="45" xr:uid="{00000000-0005-0000-0000-00002C000000}"/>
    <cellStyle name="Excel Built-in Excel Built-in Excel Built-in Comma 8 3" xfId="46" xr:uid="{00000000-0005-0000-0000-00002D000000}"/>
    <cellStyle name="Excel Built-in Excel Built-in Excel Built-in Comma 8 3 2" xfId="47" xr:uid="{00000000-0005-0000-0000-00002E000000}"/>
    <cellStyle name="Excel Built-in Excel Built-in Excel Built-in Comma 8 3 3" xfId="48" xr:uid="{00000000-0005-0000-0000-00002F000000}"/>
    <cellStyle name="Excel Built-in Excel Built-in Excel Built-in Comma 8 3 4" xfId="49" xr:uid="{00000000-0005-0000-0000-000030000000}"/>
    <cellStyle name="Excel Built-in Excel Built-in Excel Built-in Comma 8 3 5" xfId="50" xr:uid="{00000000-0005-0000-0000-000031000000}"/>
    <cellStyle name="Excel Built-in Excel Built-in Excel Built-in Comma 8 4" xfId="51" xr:uid="{00000000-0005-0000-0000-000032000000}"/>
    <cellStyle name="Excel Built-in Excel Built-in Excel Built-in Normal 8" xfId="52" xr:uid="{00000000-0005-0000-0000-000033000000}"/>
    <cellStyle name="Excel Built-in Excel Built-in Excel Built-in Normal 8 2" xfId="53" xr:uid="{00000000-0005-0000-0000-000034000000}"/>
    <cellStyle name="Excel Built-in Excel Built-in Excel Built-in Normal 8 2 2" xfId="54" xr:uid="{00000000-0005-0000-0000-000035000000}"/>
    <cellStyle name="Excel Built-in Excel Built-in Excel Built-in Normal 8 2 3" xfId="55" xr:uid="{00000000-0005-0000-0000-000036000000}"/>
    <cellStyle name="Excel Built-in Excel Built-in Excel Built-in Normal_Sheet1" xfId="56" xr:uid="{00000000-0005-0000-0000-000037000000}"/>
    <cellStyle name="Excel Built-in Excel Built-in Excel Built-in Percent 3 2" xfId="57" xr:uid="{00000000-0005-0000-0000-000038000000}"/>
    <cellStyle name="Excel Built-in Excel Built-in Excel Built-in Percent 3 2 2" xfId="58" xr:uid="{00000000-0005-0000-0000-000039000000}"/>
    <cellStyle name="Excel Built-in Excel Built-in Excel Built-in Percent 3 2 2 2" xfId="59" xr:uid="{00000000-0005-0000-0000-00003A000000}"/>
    <cellStyle name="Excel Built-in Excel Built-in Excel Built-in Percent 3 2 2 2 2" xfId="60" xr:uid="{00000000-0005-0000-0000-00003B000000}"/>
    <cellStyle name="Excel Built-in Excel Built-in Excel Built-in Percent 3 2 2 3" xfId="61" xr:uid="{00000000-0005-0000-0000-00003C000000}"/>
    <cellStyle name="Excel Built-in Excel Built-in Excel Built-in Percent 3 2 3" xfId="62" xr:uid="{00000000-0005-0000-0000-00003D000000}"/>
    <cellStyle name="Excel Built-in Excel Built-in Excel Built-in Percent 5 2" xfId="63" xr:uid="{00000000-0005-0000-0000-00003E000000}"/>
    <cellStyle name="Excel Built-in Excel Built-in Excel Built-in Percent 5 2 2" xfId="64" xr:uid="{00000000-0005-0000-0000-00003F000000}"/>
    <cellStyle name="Excel Built-in Excel Built-in Excel Built-in Percent 5 3" xfId="65" xr:uid="{00000000-0005-0000-0000-000040000000}"/>
    <cellStyle name="Excel Built-in Excel Built-in Excel Built-in Percent 5 3 2" xfId="66" xr:uid="{00000000-0005-0000-0000-000041000000}"/>
    <cellStyle name="Excel Built-in Excel Built-in Excel Built-in Percent 6" xfId="67" xr:uid="{00000000-0005-0000-0000-000042000000}"/>
    <cellStyle name="Excel Built-in Excel Built-in Excel Built-in Percent 6 2" xfId="68" xr:uid="{00000000-0005-0000-0000-000043000000}"/>
    <cellStyle name="Excel Built-in Excel Built-in Excel Built-in Percent 6 2 2" xfId="69" xr:uid="{00000000-0005-0000-0000-000044000000}"/>
    <cellStyle name="Excel Built-in Excel Built-in Excel Built-in Percent 6 2 3" xfId="70" xr:uid="{00000000-0005-0000-0000-000045000000}"/>
    <cellStyle name="Excel Built-in Excel Built-in Excel Built-in Percent 6 2 4" xfId="71" xr:uid="{00000000-0005-0000-0000-000046000000}"/>
    <cellStyle name="Excel Built-in Excel Built-in Excel Built-in Percent 6 2 5" xfId="72" xr:uid="{00000000-0005-0000-0000-000047000000}"/>
    <cellStyle name="Excel Built-in Excel Built-in Excel Built-in Percent 6 3" xfId="73" xr:uid="{00000000-0005-0000-0000-000048000000}"/>
    <cellStyle name="Excel Built-in Normal" xfId="74" xr:uid="{00000000-0005-0000-0000-000049000000}"/>
    <cellStyle name="Excel Built-in Normal 2" xfId="75" xr:uid="{00000000-0005-0000-0000-00004A000000}"/>
    <cellStyle name="Excel Built-in Normal 3" xfId="76" xr:uid="{00000000-0005-0000-0000-00004B000000}"/>
    <cellStyle name="Fixed" xfId="77" xr:uid="{00000000-0005-0000-0000-00004C000000}"/>
    <cellStyle name="Header1" xfId="78" xr:uid="{00000000-0005-0000-0000-00004D000000}"/>
    <cellStyle name="Header2" xfId="79" xr:uid="{00000000-0005-0000-0000-00004E000000}"/>
    <cellStyle name="Hyperlink" xfId="80" builtinId="8"/>
    <cellStyle name="Normal" xfId="0" builtinId="0"/>
    <cellStyle name="Normal - Style1" xfId="81" xr:uid="{00000000-0005-0000-0000-000051000000}"/>
    <cellStyle name="Normal 10" xfId="82" xr:uid="{00000000-0005-0000-0000-000052000000}"/>
    <cellStyle name="Normal 10 2" xfId="83" xr:uid="{00000000-0005-0000-0000-000053000000}"/>
    <cellStyle name="Normal 11" xfId="84" xr:uid="{00000000-0005-0000-0000-000054000000}"/>
    <cellStyle name="Normal 12" xfId="85" xr:uid="{00000000-0005-0000-0000-000055000000}"/>
    <cellStyle name="Normal 13" xfId="86" xr:uid="{00000000-0005-0000-0000-000056000000}"/>
    <cellStyle name="Normal 2" xfId="87" xr:uid="{00000000-0005-0000-0000-000057000000}"/>
    <cellStyle name="Normal 2 11 2 2" xfId="88" xr:uid="{00000000-0005-0000-0000-000058000000}"/>
    <cellStyle name="Normal 2 2" xfId="89" xr:uid="{00000000-0005-0000-0000-000059000000}"/>
    <cellStyle name="Normal 2 2 2" xfId="90" xr:uid="{00000000-0005-0000-0000-00005A000000}"/>
    <cellStyle name="Normal 2 2 3" xfId="91" xr:uid="{00000000-0005-0000-0000-00005B000000}"/>
    <cellStyle name="Normal 2 3" xfId="92" xr:uid="{00000000-0005-0000-0000-00005C000000}"/>
    <cellStyle name="Normal 2 4" xfId="93" xr:uid="{00000000-0005-0000-0000-00005D000000}"/>
    <cellStyle name="Normal 2 5" xfId="94" xr:uid="{00000000-0005-0000-0000-00005E000000}"/>
    <cellStyle name="Normal 2 5 2" xfId="95" xr:uid="{00000000-0005-0000-0000-00005F000000}"/>
    <cellStyle name="Normal 2 5 3" xfId="96" xr:uid="{00000000-0005-0000-0000-000060000000}"/>
    <cellStyle name="Normal 2 5 5 2" xfId="97" xr:uid="{00000000-0005-0000-0000-000061000000}"/>
    <cellStyle name="Normal 2 6" xfId="98" xr:uid="{00000000-0005-0000-0000-000062000000}"/>
    <cellStyle name="Normal 2 6 2" xfId="99" xr:uid="{00000000-0005-0000-0000-000063000000}"/>
    <cellStyle name="Normal 2 7" xfId="100" xr:uid="{00000000-0005-0000-0000-000064000000}"/>
    <cellStyle name="Normal 2 7 2" xfId="101" xr:uid="{00000000-0005-0000-0000-000065000000}"/>
    <cellStyle name="Normal 2_2_Template for BSC-KPI planning_PayNet 11.12.09 KTTC" xfId="102" xr:uid="{00000000-0005-0000-0000-000066000000}"/>
    <cellStyle name="Normal 3" xfId="103" xr:uid="{00000000-0005-0000-0000-000067000000}"/>
    <cellStyle name="Normal 3 2" xfId="104" xr:uid="{00000000-0005-0000-0000-000068000000}"/>
    <cellStyle name="Normal 4" xfId="105" xr:uid="{00000000-0005-0000-0000-000069000000}"/>
    <cellStyle name="Normal 5" xfId="106" xr:uid="{00000000-0005-0000-0000-00006A000000}"/>
    <cellStyle name="Normal 5 4" xfId="107" xr:uid="{00000000-0005-0000-0000-00006B000000}"/>
    <cellStyle name="Normal 6" xfId="108" xr:uid="{00000000-0005-0000-0000-00006C000000}"/>
    <cellStyle name="Normal 7" xfId="109" xr:uid="{00000000-0005-0000-0000-00006D000000}"/>
    <cellStyle name="Normal 7 14" xfId="138" xr:uid="{00000000-0005-0000-0000-00006E000000}"/>
    <cellStyle name="Normal 7 2" xfId="110" xr:uid="{00000000-0005-0000-0000-00006F000000}"/>
    <cellStyle name="Normal 7 2 2" xfId="111" xr:uid="{00000000-0005-0000-0000-000070000000}"/>
    <cellStyle name="Normal 7 3" xfId="112" xr:uid="{00000000-0005-0000-0000-000071000000}"/>
    <cellStyle name="Normal 7 3 2" xfId="113" xr:uid="{00000000-0005-0000-0000-000072000000}"/>
    <cellStyle name="Normal 7 3 3" xfId="114" xr:uid="{00000000-0005-0000-0000-000073000000}"/>
    <cellStyle name="Normal 7 3 4" xfId="115" xr:uid="{00000000-0005-0000-0000-000074000000}"/>
    <cellStyle name="Normal 7 4" xfId="116" xr:uid="{00000000-0005-0000-0000-000075000000}"/>
    <cellStyle name="Normal 7 5" xfId="117" xr:uid="{00000000-0005-0000-0000-000076000000}"/>
    <cellStyle name="Normal 7 5 2" xfId="118" xr:uid="{00000000-0005-0000-0000-000077000000}"/>
    <cellStyle name="Normal 7 6" xfId="119" xr:uid="{00000000-0005-0000-0000-000078000000}"/>
    <cellStyle name="Normal 7 7" xfId="120" xr:uid="{00000000-0005-0000-0000-000079000000}"/>
    <cellStyle name="Normal 8" xfId="121" xr:uid="{00000000-0005-0000-0000-00007A000000}"/>
    <cellStyle name="Normal 9" xfId="122" xr:uid="{00000000-0005-0000-0000-00007B000000}"/>
    <cellStyle name="Normal 9 2" xfId="123" xr:uid="{00000000-0005-0000-0000-00007C000000}"/>
    <cellStyle name="Normal_VTU" xfId="124" xr:uid="{00000000-0005-0000-0000-00007D000000}"/>
    <cellStyle name="Percent" xfId="125" builtinId="5"/>
    <cellStyle name="Percent 2" xfId="126" xr:uid="{00000000-0005-0000-0000-00007F000000}"/>
    <cellStyle name="Percent 2 2" xfId="127" xr:uid="{00000000-0005-0000-0000-000080000000}"/>
    <cellStyle name="Percent 2 3" xfId="128" xr:uid="{00000000-0005-0000-0000-000081000000}"/>
    <cellStyle name="Percent 3" xfId="129" xr:uid="{00000000-0005-0000-0000-000082000000}"/>
    <cellStyle name="Percent 3 2" xfId="130" xr:uid="{00000000-0005-0000-0000-000083000000}"/>
    <cellStyle name="Percent 4" xfId="131" xr:uid="{00000000-0005-0000-0000-000084000000}"/>
    <cellStyle name="Percent 5" xfId="132" xr:uid="{00000000-0005-0000-0000-000085000000}"/>
    <cellStyle name="Percent 5 2" xfId="133" xr:uid="{00000000-0005-0000-0000-000086000000}"/>
    <cellStyle name="Percent 5 3" xfId="134" xr:uid="{00000000-0005-0000-0000-000087000000}"/>
    <cellStyle name="Percent 6" xfId="135" xr:uid="{00000000-0005-0000-0000-000088000000}"/>
    <cellStyle name="Percent 7" xfId="136" xr:uid="{00000000-0005-0000-0000-000089000000}"/>
    <cellStyle name="Percent 7 2" xfId="137" xr:uid="{00000000-0005-0000-0000-00008A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a:extLst>
            <a:ext uri="{FF2B5EF4-FFF2-40B4-BE49-F238E27FC236}">
              <a16:creationId xmlns:a16="http://schemas.microsoft.com/office/drawing/2014/main" id="{00000000-0008-0000-0000-000002000000}"/>
            </a:ext>
          </a:extLst>
        </xdr:cNvPr>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3" name="Up Arrow 2">
          <a:extLst>
            <a:ext uri="{FF2B5EF4-FFF2-40B4-BE49-F238E27FC236}">
              <a16:creationId xmlns:a16="http://schemas.microsoft.com/office/drawing/2014/main" id="{00000000-0008-0000-0000-000003000000}"/>
            </a:ext>
          </a:extLst>
        </xdr:cNvPr>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a:extLst>
            <a:ext uri="{FF2B5EF4-FFF2-40B4-BE49-F238E27FC236}">
              <a16:creationId xmlns:a16="http://schemas.microsoft.com/office/drawing/2014/main" id="{00000000-0008-0000-0000-000004000000}"/>
            </a:ext>
          </a:extLst>
        </xdr:cNvPr>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98"/>
  <sheetViews>
    <sheetView topLeftCell="A7" zoomScale="70" zoomScaleNormal="70" workbookViewId="0">
      <selection activeCell="D23" sqref="D23"/>
    </sheetView>
  </sheetViews>
  <sheetFormatPr defaultColWidth="8.5" defaultRowHeight="20.25" outlineLevelRow="1"/>
  <cols>
    <col min="1" max="1" width="9" style="2" customWidth="1"/>
    <col min="2" max="2" width="5.375" style="1" customWidth="1"/>
    <col min="3" max="3" width="5.125" style="139" customWidth="1"/>
    <col min="4" max="4" width="32" style="2" customWidth="1"/>
    <col min="5" max="5" width="5.375" style="139" customWidth="1"/>
    <col min="6" max="6" width="32" style="2" customWidth="1"/>
    <col min="7" max="7" width="5.5" style="139"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612" t="s">
        <v>146</v>
      </c>
      <c r="B1" s="612"/>
      <c r="C1" s="612"/>
      <c r="D1" s="612"/>
      <c r="E1" s="612"/>
      <c r="F1" s="612"/>
      <c r="G1" s="612"/>
      <c r="H1" s="612"/>
      <c r="I1" s="612"/>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138"/>
      <c r="F2" s="1"/>
      <c r="G2" s="138"/>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613" t="s">
        <v>0</v>
      </c>
      <c r="B3" s="3"/>
      <c r="C3" s="130"/>
      <c r="D3" s="4"/>
      <c r="E3" s="5"/>
      <c r="F3" s="6">
        <v>0.1</v>
      </c>
      <c r="G3" s="5"/>
      <c r="H3" s="4"/>
      <c r="I3" s="7"/>
      <c r="J3" s="8"/>
      <c r="K3" s="1" t="s">
        <v>128</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605"/>
      <c r="B4" s="3"/>
      <c r="C4" s="131"/>
      <c r="D4" s="9"/>
      <c r="E4" s="12" t="s">
        <v>23</v>
      </c>
      <c r="F4" s="11" t="s">
        <v>1</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605"/>
      <c r="B5" s="3"/>
      <c r="C5" s="131"/>
      <c r="D5" s="9"/>
      <c r="E5" s="12"/>
      <c r="F5" s="14" t="s">
        <v>108</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605"/>
      <c r="B6" s="3"/>
      <c r="C6" s="131"/>
      <c r="D6" s="15">
        <v>0.15</v>
      </c>
      <c r="E6" s="12"/>
      <c r="F6" s="15">
        <v>0.45</v>
      </c>
      <c r="G6" s="12"/>
      <c r="H6" s="15">
        <v>0.3</v>
      </c>
      <c r="I6" s="13"/>
      <c r="J6" s="8"/>
      <c r="K6" s="123">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605"/>
      <c r="B7" s="16">
        <v>0.25</v>
      </c>
      <c r="C7" s="132" t="s">
        <v>25</v>
      </c>
      <c r="D7" s="17" t="s">
        <v>3</v>
      </c>
      <c r="E7" s="12" t="s">
        <v>27</v>
      </c>
      <c r="F7" s="17" t="s">
        <v>2</v>
      </c>
      <c r="G7" s="12" t="s">
        <v>29</v>
      </c>
      <c r="H7" s="17" t="s">
        <v>123</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605"/>
      <c r="B8" s="16"/>
      <c r="C8" s="133"/>
      <c r="D8" s="19" t="s">
        <v>124</v>
      </c>
      <c r="E8" s="12"/>
      <c r="F8" s="18" t="s">
        <v>122</v>
      </c>
      <c r="G8" s="12"/>
      <c r="H8" s="67" t="s">
        <v>121</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605"/>
      <c r="B9" s="16"/>
      <c r="C9" s="133"/>
      <c r="D9" s="20" t="s">
        <v>298</v>
      </c>
      <c r="E9" s="12"/>
      <c r="F9" s="20" t="s">
        <v>145</v>
      </c>
      <c r="G9" s="12"/>
      <c r="H9" s="20" t="s">
        <v>147</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605"/>
      <c r="B10" s="16"/>
      <c r="C10" s="133"/>
      <c r="D10" s="144"/>
      <c r="E10" s="12"/>
      <c r="F10" s="144"/>
      <c r="G10" s="12"/>
      <c r="H10" s="144"/>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607"/>
      <c r="B11" s="21"/>
      <c r="C11" s="134"/>
      <c r="D11" s="614" t="s">
        <v>143</v>
      </c>
      <c r="E11" s="614"/>
      <c r="F11" s="614"/>
      <c r="G11" s="614"/>
      <c r="H11" s="614"/>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135"/>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613" t="s">
        <v>4</v>
      </c>
      <c r="B13" s="608">
        <v>0.15</v>
      </c>
      <c r="C13" s="130"/>
      <c r="D13" s="6">
        <v>1</v>
      </c>
      <c r="E13" s="5"/>
      <c r="F13" s="6"/>
      <c r="G13" s="5"/>
      <c r="H13" s="6"/>
      <c r="I13" s="31"/>
      <c r="J13" s="8"/>
      <c r="K13" s="125">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605"/>
      <c r="B14" s="608"/>
      <c r="C14" s="132" t="s">
        <v>30</v>
      </c>
      <c r="D14" s="32" t="s">
        <v>130</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605"/>
      <c r="B15" s="608"/>
      <c r="C15" s="133"/>
      <c r="D15" s="615" t="s">
        <v>131</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605"/>
      <c r="B16" s="608"/>
      <c r="C16" s="133"/>
      <c r="D16" s="616"/>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607"/>
      <c r="B17" s="608"/>
      <c r="C17" s="134"/>
      <c r="D17" s="22"/>
      <c r="E17" s="25"/>
      <c r="F17" s="617"/>
      <c r="G17" s="617"/>
      <c r="H17" s="617"/>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135"/>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604">
        <v>0.45</v>
      </c>
      <c r="C19" s="130"/>
      <c r="D19" s="38">
        <v>0.25</v>
      </c>
      <c r="E19" s="5"/>
      <c r="F19" s="6">
        <v>0.25</v>
      </c>
      <c r="G19" s="5"/>
      <c r="H19" s="6">
        <v>0.2</v>
      </c>
      <c r="I19" s="31"/>
      <c r="J19" s="1"/>
      <c r="K19" s="125">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605" t="s">
        <v>115</v>
      </c>
      <c r="B20" s="604"/>
      <c r="C20" s="132" t="s">
        <v>5</v>
      </c>
      <c r="D20" s="11" t="s">
        <v>6</v>
      </c>
      <c r="E20" s="12" t="s">
        <v>7</v>
      </c>
      <c r="F20" s="11" t="s">
        <v>8</v>
      </c>
      <c r="G20" s="12" t="s">
        <v>16</v>
      </c>
      <c r="H20" s="39" t="s">
        <v>10</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605"/>
      <c r="B21" s="604"/>
      <c r="C21" s="133"/>
      <c r="D21" s="41" t="s">
        <v>13</v>
      </c>
      <c r="E21" s="12"/>
      <c r="F21" s="41" t="s">
        <v>149</v>
      </c>
      <c r="G21" s="12"/>
      <c r="H21" s="43" t="s">
        <v>92</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605"/>
      <c r="B22" s="604"/>
      <c r="C22" s="133"/>
      <c r="D22" s="42" t="s">
        <v>14</v>
      </c>
      <c r="E22" s="12"/>
      <c r="F22" s="610" t="s">
        <v>148</v>
      </c>
      <c r="G22" s="12"/>
      <c r="H22" s="43" t="s">
        <v>150</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605"/>
      <c r="B23" s="604"/>
      <c r="C23" s="133"/>
      <c r="D23" s="42" t="s">
        <v>15</v>
      </c>
      <c r="E23" s="12"/>
      <c r="F23" s="611"/>
      <c r="G23" s="12"/>
      <c r="H23" s="45" t="s">
        <v>135</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605"/>
      <c r="B24" s="604"/>
      <c r="C24" s="133"/>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605"/>
      <c r="B25" s="604"/>
      <c r="C25" s="132" t="s">
        <v>9</v>
      </c>
      <c r="D25" s="32" t="s">
        <v>12</v>
      </c>
      <c r="E25" s="48"/>
      <c r="F25" s="48"/>
      <c r="G25" s="48" t="s">
        <v>11</v>
      </c>
      <c r="H25" s="32" t="s">
        <v>104</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605"/>
      <c r="B26" s="604"/>
      <c r="C26" s="133"/>
      <c r="D26" s="180" t="s">
        <v>296</v>
      </c>
      <c r="E26" s="48"/>
      <c r="F26" s="48"/>
      <c r="G26" s="48"/>
      <c r="H26" s="45" t="s">
        <v>109</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605"/>
      <c r="B27" s="604"/>
      <c r="C27" s="133"/>
      <c r="D27" s="145"/>
      <c r="E27" s="48"/>
      <c r="F27" s="48"/>
      <c r="G27" s="48"/>
      <c r="H27" s="43" t="s">
        <v>110</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605"/>
      <c r="B28" s="604"/>
      <c r="C28" s="133"/>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605"/>
      <c r="B29" s="604"/>
      <c r="C29" s="133"/>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605"/>
      <c r="B30" s="604"/>
      <c r="C30" s="133"/>
      <c r="D30" s="606" t="s">
        <v>18</v>
      </c>
      <c r="E30" s="606"/>
      <c r="F30" s="606"/>
      <c r="G30" s="50"/>
      <c r="H30" s="51" t="s">
        <v>19</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604"/>
      <c r="C31" s="134"/>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135"/>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605" t="s">
        <v>144</v>
      </c>
      <c r="B33" s="608">
        <v>0.15</v>
      </c>
      <c r="C33" s="131"/>
      <c r="D33" s="15">
        <v>0.6</v>
      </c>
      <c r="E33" s="9"/>
      <c r="F33" s="15">
        <v>0.4</v>
      </c>
      <c r="G33" s="12"/>
      <c r="H33" s="15"/>
      <c r="I33" s="55"/>
      <c r="J33" s="1"/>
      <c r="K33" s="125">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605"/>
      <c r="B34" s="608"/>
      <c r="C34" s="132" t="s">
        <v>43</v>
      </c>
      <c r="D34" s="11" t="s">
        <v>138</v>
      </c>
      <c r="E34" s="10" t="s">
        <v>45</v>
      </c>
      <c r="F34" s="11" t="s">
        <v>140</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605"/>
      <c r="B35" s="608"/>
      <c r="C35" s="131"/>
      <c r="D35" s="46" t="s">
        <v>151</v>
      </c>
      <c r="E35" s="33"/>
      <c r="F35" s="44" t="s">
        <v>20</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605"/>
      <c r="B36" s="608"/>
      <c r="C36" s="131"/>
      <c r="D36" s="44" t="s">
        <v>85</v>
      </c>
      <c r="E36" s="33"/>
      <c r="F36" s="44" t="s">
        <v>93</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605"/>
      <c r="B37" s="608"/>
      <c r="C37" s="131"/>
      <c r="D37" s="47" t="s">
        <v>111</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605"/>
      <c r="B38" s="608"/>
      <c r="C38" s="131"/>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607"/>
      <c r="B39" s="609"/>
      <c r="C39" s="134"/>
      <c r="D39" s="24" t="s">
        <v>21</v>
      </c>
      <c r="E39" s="25"/>
      <c r="F39" s="24" t="s">
        <v>22</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124">
        <f>B7+B13+B19+B33</f>
        <v>1</v>
      </c>
      <c r="C40" s="136"/>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70" customFormat="1" ht="18.75" hidden="1">
      <c r="B41" s="68"/>
      <c r="C41" s="137" t="s">
        <v>23</v>
      </c>
      <c r="D41" s="69" t="str">
        <f>F4</f>
        <v>Lợi nhuận</v>
      </c>
      <c r="E41" s="139"/>
      <c r="G41" s="140" t="s">
        <v>24</v>
      </c>
      <c r="H41" s="71" t="str">
        <f>F5</f>
        <v>Lợi nhuận/ kế hoạch</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39" s="70" customFormat="1" ht="37.5" hidden="1">
      <c r="B42" s="68"/>
      <c r="C42" s="137" t="s">
        <v>25</v>
      </c>
      <c r="D42" s="69" t="str">
        <f>$H$7</f>
        <v>Tăng hiệu quả sử dụng vốn</v>
      </c>
      <c r="E42" s="139"/>
      <c r="G42" s="141" t="s">
        <v>26</v>
      </c>
      <c r="H42" s="71" t="str">
        <f>H8</f>
        <v>Tỷ lệ thu hồi công nợ khách hàng</v>
      </c>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39" s="70" customFormat="1" ht="37.5" hidden="1">
      <c r="B43" s="68"/>
      <c r="C43" s="137" t="s">
        <v>27</v>
      </c>
      <c r="D43" s="69" t="str">
        <f>$D$7</f>
        <v>Tăng trưởng doanh thu</v>
      </c>
      <c r="E43" s="139"/>
      <c r="G43" s="140" t="s">
        <v>28</v>
      </c>
      <c r="H43" s="71" t="str">
        <f>H9</f>
        <v>Giá trị hàng tồn kho hằng quý so kế hoạch</v>
      </c>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39" s="70" customFormat="1" ht="18.75" hidden="1">
      <c r="B44" s="68"/>
      <c r="C44" s="137" t="s">
        <v>29</v>
      </c>
      <c r="D44" s="69" t="str">
        <f>$F$7</f>
        <v>Kiểm soát chi phí hiệu quả</v>
      </c>
      <c r="E44" s="139"/>
      <c r="G44" s="140" t="s">
        <v>86</v>
      </c>
      <c r="H44" s="71">
        <f>H10</f>
        <v>0</v>
      </c>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39" s="70" customFormat="1" ht="93.75" hidden="1">
      <c r="B45" s="68"/>
      <c r="C45" s="137" t="s">
        <v>30</v>
      </c>
      <c r="D45" s="69" t="str">
        <f>D14</f>
        <v>Cải thiện sự hài lòng của khách hàng về chất lượng điện, chất lượng dịch vụ và hình ảnh thương hiệu EVN  trách nhiệm &amp; minh bạch</v>
      </c>
      <c r="E45" s="139"/>
      <c r="G45" s="140" t="s">
        <v>95</v>
      </c>
      <c r="H45" s="71" t="e">
        <f>#REF!</f>
        <v>#REF!</v>
      </c>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39" s="70" customFormat="1" ht="37.5" hidden="1">
      <c r="B46" s="68"/>
      <c r="C46" s="137" t="s">
        <v>32</v>
      </c>
      <c r="D46" s="69">
        <f>$F$14</f>
        <v>0</v>
      </c>
      <c r="E46" s="139"/>
      <c r="G46" s="141" t="s">
        <v>31</v>
      </c>
      <c r="H46" s="71" t="str">
        <f>D8</f>
        <v>Giá bán điện b/q so với kế hoạch</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row>
    <row r="47" spans="1:39" s="70" customFormat="1" ht="37.5" hidden="1">
      <c r="B47" s="68"/>
      <c r="C47" s="137" t="s">
        <v>34</v>
      </c>
      <c r="D47" s="69">
        <f>$H$14</f>
        <v>0</v>
      </c>
      <c r="E47" s="139"/>
      <c r="G47" s="140" t="s">
        <v>84</v>
      </c>
      <c r="H47" s="71" t="str">
        <f>D9</f>
        <v>Tăng trưởng sản lượng điện thương phẩm</v>
      </c>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row>
    <row r="48" spans="1:39" s="70" customFormat="1" ht="37.5" hidden="1">
      <c r="B48" s="68"/>
      <c r="C48" s="137" t="s">
        <v>5</v>
      </c>
      <c r="D48" s="69" t="str">
        <f>$D$20</f>
        <v>Gia tăng chất lượng cấp điện</v>
      </c>
      <c r="E48" s="139"/>
      <c r="G48" s="141" t="s">
        <v>33</v>
      </c>
      <c r="H48" s="71" t="str">
        <f>F8</f>
        <v>Chi phí/ kWh điện thương phẩm</v>
      </c>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row>
    <row r="49" spans="1:39" s="70" customFormat="1" ht="37.5" hidden="1">
      <c r="B49" s="68"/>
      <c r="C49" s="137" t="s">
        <v>7</v>
      </c>
      <c r="D49" s="69" t="str">
        <f>$F$20</f>
        <v>Nâng cao hiệu suất vận hành hệ thống</v>
      </c>
      <c r="E49" s="139"/>
      <c r="G49" s="140" t="s">
        <v>35</v>
      </c>
      <c r="H49" s="71" t="str">
        <f>F9</f>
        <v xml:space="preserve">Tiết kiêm chí phí /kế hoạch </v>
      </c>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row>
    <row r="50" spans="1:39" s="70" customFormat="1" ht="75" hidden="1">
      <c r="B50" s="68"/>
      <c r="C50" s="137" t="s">
        <v>16</v>
      </c>
      <c r="D50" s="69" t="str">
        <f>$H$20</f>
        <v>Cải thiện dịch vụ khách hàng</v>
      </c>
      <c r="E50" s="139"/>
      <c r="G50" s="141" t="s">
        <v>36</v>
      </c>
      <c r="H50" s="71" t="str">
        <f>D15</f>
        <v>Cải thiện sự hài lòng của khách hàng về chất lượng điện, dịch vụ và hình ảnh thương hiệu EVN  trách nhiệm &amp; minh bạch</v>
      </c>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row>
    <row r="51" spans="1:39" s="70" customFormat="1" ht="18.75" hidden="1">
      <c r="B51" s="68"/>
      <c r="C51" s="137" t="s">
        <v>9</v>
      </c>
      <c r="D51" s="69" t="e">
        <f>#REF!</f>
        <v>#REF!</v>
      </c>
      <c r="E51" s="139"/>
      <c r="G51" s="140" t="s">
        <v>37</v>
      </c>
      <c r="H51" s="71">
        <f>F15</f>
        <v>0</v>
      </c>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row>
    <row r="52" spans="1:39" s="70" customFormat="1" ht="18.75" hidden="1">
      <c r="B52" s="68"/>
      <c r="C52" s="137" t="s">
        <v>11</v>
      </c>
      <c r="D52" s="69" t="str">
        <f>$D$25</f>
        <v>Cải tiến công nghệ</v>
      </c>
      <c r="E52" s="139"/>
      <c r="G52" s="140" t="s">
        <v>112</v>
      </c>
      <c r="H52" s="71">
        <f>F16</f>
        <v>0</v>
      </c>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row>
    <row r="53" spans="1:39" s="70" customFormat="1" ht="18.75" hidden="1">
      <c r="B53" s="68"/>
      <c r="C53" s="137" t="s">
        <v>17</v>
      </c>
      <c r="D53" s="69">
        <f>$F$25</f>
        <v>0</v>
      </c>
      <c r="E53" s="139"/>
      <c r="G53" s="140" t="s">
        <v>94</v>
      </c>
      <c r="H53" s="71">
        <f>H15</f>
        <v>0</v>
      </c>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row>
    <row r="54" spans="1:39" s="70" customFormat="1" ht="37.5" hidden="1">
      <c r="B54" s="68"/>
      <c r="C54" s="137" t="s">
        <v>41</v>
      </c>
      <c r="D54" s="69" t="str">
        <f>$H$25</f>
        <v>An toàn, bảo vệ môi trường</v>
      </c>
      <c r="E54" s="139"/>
      <c r="G54" s="141" t="s">
        <v>38</v>
      </c>
      <c r="H54" s="72" t="str">
        <f>D21</f>
        <v>Thời gian mất điện trung bình của hệ thống (SAIDI)</v>
      </c>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row>
    <row r="55" spans="1:39" s="70" customFormat="1" ht="56.25" hidden="1">
      <c r="B55" s="68"/>
      <c r="C55" s="137" t="s">
        <v>43</v>
      </c>
      <c r="D55" s="69" t="str">
        <f>$D$34</f>
        <v>Phát triển đội ngũ nhân sự và nâng cao năng suất lao động</v>
      </c>
      <c r="E55" s="139"/>
      <c r="G55" s="140" t="s">
        <v>39</v>
      </c>
      <c r="H55" s="71" t="str">
        <f>D22</f>
        <v>Tần suất mất điện trung bình của hệ thống (SAIFI)</v>
      </c>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row>
    <row r="56" spans="1:39" s="70" customFormat="1" ht="56.25" hidden="1">
      <c r="B56" s="68"/>
      <c r="C56" s="137" t="s">
        <v>45</v>
      </c>
      <c r="D56" s="69" t="e">
        <f>#REF!</f>
        <v>#REF!</v>
      </c>
      <c r="E56" s="139"/>
      <c r="G56" s="140" t="s">
        <v>40</v>
      </c>
      <c r="H56" s="71" t="str">
        <f>D23</f>
        <v>Số lần mất điện thoáng qua của hệ thống/ khách hàng (MAIFI)</v>
      </c>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row>
    <row r="57" spans="1:39" s="70" customFormat="1" ht="18.75" hidden="1">
      <c r="B57" s="68"/>
      <c r="C57" s="137" t="s">
        <v>46</v>
      </c>
      <c r="D57" s="69">
        <f>$H$34</f>
        <v>0</v>
      </c>
      <c r="E57" s="139"/>
      <c r="G57" s="140" t="s">
        <v>42</v>
      </c>
      <c r="H57" s="71" t="e">
        <f>#REF!</f>
        <v>#REF!</v>
      </c>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row>
    <row r="58" spans="1:39" s="70" customFormat="1" ht="54.6" hidden="1" customHeight="1">
      <c r="B58" s="68"/>
      <c r="C58" s="137" t="s">
        <v>47</v>
      </c>
      <c r="D58" s="69" t="str">
        <f>$F$34</f>
        <v>Quản lý vận hành hệ thống CNTT</v>
      </c>
      <c r="E58" s="139"/>
      <c r="G58" s="140" t="s">
        <v>44</v>
      </c>
      <c r="H58" s="71" t="e">
        <f>#REF!</f>
        <v>#REF!</v>
      </c>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row>
    <row r="59" spans="1:39" s="70" customFormat="1" ht="39" hidden="1" customHeight="1">
      <c r="B59" s="68"/>
      <c r="C59" s="138"/>
      <c r="D59" s="68">
        <f>COUNTA(D41:D58)</f>
        <v>18</v>
      </c>
      <c r="E59" s="139"/>
      <c r="G59" s="141" t="s">
        <v>48</v>
      </c>
      <c r="H59" s="72" t="str">
        <f>F21</f>
        <v>Tổn thất điện năng /kế hoạch</v>
      </c>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row>
    <row r="60" spans="1:39" s="70" customFormat="1" ht="32.1" hidden="1" customHeight="1">
      <c r="A60" s="68"/>
      <c r="B60" s="68"/>
      <c r="C60" s="138"/>
      <c r="D60" s="68"/>
      <c r="E60" s="138"/>
      <c r="F60" s="68"/>
      <c r="G60" s="141" t="s">
        <v>49</v>
      </c>
      <c r="H60" s="72" t="str">
        <f>H21</f>
        <v>Chỉ số tiếp cận điện năng (của khách hàng có trạm biến áp chuyên dùng)</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row>
    <row r="61" spans="1:39" s="70" customFormat="1" ht="61.7" hidden="1" customHeight="1">
      <c r="A61" s="68"/>
      <c r="B61" s="68"/>
      <c r="C61" s="138"/>
      <c r="D61" s="68"/>
      <c r="E61" s="138"/>
      <c r="F61" s="68"/>
      <c r="G61" s="141" t="s">
        <v>50</v>
      </c>
      <c r="H61" s="72" t="str">
        <f>H22</f>
        <v>Chỉ số tiếp cận điện năng ( lưới điện hạ áp)</v>
      </c>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row>
    <row r="62" spans="1:39" s="70" customFormat="1" ht="56.25" hidden="1">
      <c r="A62" s="68"/>
      <c r="B62" s="68"/>
      <c r="C62" s="138"/>
      <c r="D62" s="68"/>
      <c r="E62" s="138"/>
      <c r="F62" s="68"/>
      <c r="G62" s="142" t="s">
        <v>96</v>
      </c>
      <c r="H62" s="73" t="str">
        <f>H23</f>
        <v>Tỷ lệ hóa đơn được thanh toán qua ngân hàng hoặc tổ chức trung gian</v>
      </c>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row>
    <row r="63" spans="1:39" s="70" customFormat="1" ht="18.75" hidden="1">
      <c r="A63" s="68"/>
      <c r="B63" s="68"/>
      <c r="C63" s="138"/>
      <c r="D63" s="68"/>
      <c r="E63" s="138"/>
      <c r="F63" s="68"/>
      <c r="G63" s="142" t="s">
        <v>97</v>
      </c>
      <c r="H63" s="73" t="e">
        <f>#REF!</f>
        <v>#REF!</v>
      </c>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s="70" customFormat="1" ht="18.75" hidden="1">
      <c r="A64" s="68"/>
      <c r="B64" s="68"/>
      <c r="C64" s="138"/>
      <c r="D64" s="68"/>
      <c r="E64" s="138"/>
      <c r="F64" s="68"/>
      <c r="G64" s="142" t="s">
        <v>98</v>
      </c>
      <c r="H64" s="73" t="e">
        <f>#REF!</f>
        <v>#REF!</v>
      </c>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row>
    <row r="65" spans="1:39" s="70" customFormat="1" ht="18.75" hidden="1">
      <c r="A65" s="68"/>
      <c r="B65" s="68"/>
      <c r="C65" s="138"/>
      <c r="D65" s="68"/>
      <c r="E65" s="138"/>
      <c r="F65" s="68"/>
      <c r="G65" s="141" t="s">
        <v>51</v>
      </c>
      <c r="H65" s="72" t="e">
        <f>#REF!</f>
        <v>#REF!</v>
      </c>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row>
    <row r="66" spans="1:39" s="70" customFormat="1" ht="18.75" hidden="1">
      <c r="A66" s="68"/>
      <c r="B66" s="68"/>
      <c r="C66" s="138"/>
      <c r="D66" s="68"/>
      <c r="E66" s="138"/>
      <c r="F66" s="68"/>
      <c r="G66" s="142" t="s">
        <v>52</v>
      </c>
      <c r="H66" s="73" t="e">
        <f>#REF!</f>
        <v>#REF!</v>
      </c>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row>
    <row r="67" spans="1:39" s="70" customFormat="1" ht="18.75" hidden="1">
      <c r="A67" s="68"/>
      <c r="B67" s="68"/>
      <c r="C67" s="138"/>
      <c r="D67" s="68"/>
      <c r="E67" s="138"/>
      <c r="F67" s="68"/>
      <c r="G67" s="142" t="s">
        <v>53</v>
      </c>
      <c r="H67" s="73" t="e">
        <f>#REF!</f>
        <v>#REF!</v>
      </c>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row>
    <row r="68" spans="1:39" s="70" customFormat="1" ht="18.75" hidden="1">
      <c r="A68" s="68"/>
      <c r="B68" s="68"/>
      <c r="C68" s="138"/>
      <c r="D68" s="68"/>
      <c r="E68" s="138"/>
      <c r="F68" s="68"/>
      <c r="G68" s="142" t="s">
        <v>88</v>
      </c>
      <c r="H68" s="73" t="e">
        <f>#REF!</f>
        <v>#REF!</v>
      </c>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row>
    <row r="69" spans="1:39" s="70" customFormat="1" ht="36.75" hidden="1" customHeight="1">
      <c r="A69" s="68"/>
      <c r="B69" s="68"/>
      <c r="C69" s="138"/>
      <c r="D69" s="68"/>
      <c r="E69" s="138"/>
      <c r="F69" s="68"/>
      <c r="G69" s="142" t="s">
        <v>113</v>
      </c>
      <c r="H69" s="73" t="e">
        <f>#REF!</f>
        <v>#REF!</v>
      </c>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row>
    <row r="70" spans="1:39" s="70" customFormat="1" ht="36.75" hidden="1" customHeight="1">
      <c r="A70" s="68"/>
      <c r="B70" s="68"/>
      <c r="C70" s="138"/>
      <c r="D70" s="68"/>
      <c r="E70" s="138"/>
      <c r="F70" s="68"/>
      <c r="G70" s="141" t="s">
        <v>54</v>
      </c>
      <c r="H70" s="73" t="str">
        <f>D26</f>
        <v>Nghiên cứu áp dụng công nghệ mới vào SXKD</v>
      </c>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row>
    <row r="71" spans="1:39" s="70" customFormat="1" ht="18.75" hidden="1">
      <c r="A71" s="68"/>
      <c r="B71" s="68"/>
      <c r="C71" s="138"/>
      <c r="D71" s="68"/>
      <c r="E71" s="138"/>
      <c r="F71" s="68"/>
      <c r="G71" s="142" t="s">
        <v>55</v>
      </c>
      <c r="H71" s="73">
        <f>D27</f>
        <v>0</v>
      </c>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row>
    <row r="72" spans="1:39" s="70" customFormat="1" ht="81" hidden="1" customHeight="1">
      <c r="A72" s="68"/>
      <c r="B72" s="68"/>
      <c r="C72" s="138"/>
      <c r="D72" s="68"/>
      <c r="E72" s="138"/>
      <c r="F72" s="68"/>
      <c r="G72" s="142" t="s">
        <v>56</v>
      </c>
      <c r="H72" s="73" t="e">
        <f>#REF!</f>
        <v>#REF!</v>
      </c>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row>
    <row r="73" spans="1:39" s="70" customFormat="1" ht="42" hidden="1" customHeight="1">
      <c r="A73" s="68"/>
      <c r="B73" s="68"/>
      <c r="C73" s="138"/>
      <c r="D73" s="68"/>
      <c r="E73" s="138"/>
      <c r="F73" s="68"/>
      <c r="G73" s="141" t="s">
        <v>57</v>
      </c>
      <c r="H73" s="73">
        <f>F26</f>
        <v>0</v>
      </c>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row>
    <row r="74" spans="1:39" s="70" customFormat="1" ht="18.75" hidden="1">
      <c r="A74" s="68"/>
      <c r="B74" s="68"/>
      <c r="C74" s="138"/>
      <c r="D74" s="68"/>
      <c r="E74" s="138"/>
      <c r="F74" s="68"/>
      <c r="G74" s="142" t="s">
        <v>87</v>
      </c>
      <c r="H74" s="73">
        <f>F27</f>
        <v>0</v>
      </c>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row>
    <row r="75" spans="1:39" s="70" customFormat="1" ht="18.75" hidden="1">
      <c r="A75" s="68"/>
      <c r="B75" s="68"/>
      <c r="C75" s="138"/>
      <c r="D75" s="68"/>
      <c r="E75" s="138"/>
      <c r="F75" s="68"/>
      <c r="G75" s="142" t="s">
        <v>103</v>
      </c>
      <c r="H75" s="73" t="e">
        <f>#REF!</f>
        <v>#REF!</v>
      </c>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s="70" customFormat="1" ht="37.5" hidden="1">
      <c r="A76" s="68"/>
      <c r="B76" s="68"/>
      <c r="C76" s="138"/>
      <c r="D76" s="68"/>
      <c r="E76" s="138"/>
      <c r="F76" s="68"/>
      <c r="G76" s="141" t="s">
        <v>99</v>
      </c>
      <c r="H76" s="72" t="str">
        <f>H26</f>
        <v>Tỷ lệ giảm các vụ tai nạn lao động</v>
      </c>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row>
    <row r="77" spans="1:39" s="70" customFormat="1" ht="56.25" hidden="1">
      <c r="A77" s="68"/>
      <c r="B77" s="68"/>
      <c r="C77" s="138"/>
      <c r="D77" s="68"/>
      <c r="E77" s="138"/>
      <c r="F77" s="68"/>
      <c r="G77" s="137" t="s">
        <v>100</v>
      </c>
      <c r="H77" s="73" t="str">
        <f>H27</f>
        <v>Số  lần bị cơ quan chức năng nhắc nhở bằng văn bản về kiểm soát chất thải nguy hại</v>
      </c>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row>
    <row r="78" spans="1:39" s="70" customFormat="1" ht="18.75" hidden="1">
      <c r="A78" s="68"/>
      <c r="B78" s="68"/>
      <c r="C78" s="138"/>
      <c r="D78" s="68"/>
      <c r="E78" s="138"/>
      <c r="F78" s="68"/>
      <c r="G78" s="137" t="s">
        <v>101</v>
      </c>
      <c r="H78" s="73" t="e">
        <f>#REF!</f>
        <v>#REF!</v>
      </c>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row>
    <row r="79" spans="1:39" s="70" customFormat="1" ht="18.75" hidden="1">
      <c r="A79" s="68"/>
      <c r="B79" s="68"/>
      <c r="C79" s="138"/>
      <c r="D79" s="68"/>
      <c r="E79" s="138"/>
      <c r="F79" s="68"/>
      <c r="G79" s="137" t="s">
        <v>102</v>
      </c>
      <c r="H79" s="73" t="e">
        <f>#REF!</f>
        <v>#REF!</v>
      </c>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row>
    <row r="80" spans="1:39" s="70" customFormat="1" ht="56.25" hidden="1">
      <c r="A80" s="68"/>
      <c r="B80" s="68"/>
      <c r="C80" s="138"/>
      <c r="D80" s="68"/>
      <c r="E80" s="138"/>
      <c r="F80" s="68"/>
      <c r="G80" s="141" t="s">
        <v>58</v>
      </c>
      <c r="H80" s="73" t="str">
        <f>D35</f>
        <v>Số lượt người đươc đào tạo chuyên môn nghiệp vụ/Kế hoạch giao</v>
      </c>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row>
    <row r="81" spans="1:39" s="70" customFormat="1" ht="18.75" hidden="1">
      <c r="A81" s="68"/>
      <c r="B81" s="68"/>
      <c r="C81" s="138"/>
      <c r="D81" s="68"/>
      <c r="E81" s="138"/>
      <c r="F81" s="68"/>
      <c r="G81" s="142" t="s">
        <v>59</v>
      </c>
      <c r="H81" s="73" t="str">
        <f>D36</f>
        <v>Điện thương phẩm/ lao động</v>
      </c>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row>
    <row r="82" spans="1:39" s="70" customFormat="1" ht="37.5" hidden="1">
      <c r="A82" s="68"/>
      <c r="B82" s="68"/>
      <c r="C82" s="138"/>
      <c r="D82" s="68"/>
      <c r="E82" s="138"/>
      <c r="F82" s="68"/>
      <c r="G82" s="142" t="s">
        <v>60</v>
      </c>
      <c r="H82" s="73" t="str">
        <f>D37</f>
        <v>Số lượng khách hàng/ Lao động</v>
      </c>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row>
    <row r="83" spans="1:39" s="70" customFormat="1" ht="18.75" hidden="1">
      <c r="A83" s="68"/>
      <c r="B83" s="68"/>
      <c r="C83" s="138"/>
      <c r="D83" s="68"/>
      <c r="E83" s="138"/>
      <c r="F83" s="68"/>
      <c r="G83" s="141" t="s">
        <v>61</v>
      </c>
      <c r="H83" s="73" t="e">
        <f>#REF!</f>
        <v>#REF!</v>
      </c>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row>
    <row r="84" spans="1:39" s="70" customFormat="1" ht="18.75" hidden="1">
      <c r="A84" s="68"/>
      <c r="B84" s="68"/>
      <c r="C84" s="138"/>
      <c r="D84" s="68"/>
      <c r="E84" s="138"/>
      <c r="F84" s="68"/>
      <c r="G84" s="142" t="s">
        <v>62</v>
      </c>
      <c r="H84" s="73" t="e">
        <f>#REF!</f>
        <v>#REF!</v>
      </c>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s="70" customFormat="1" ht="18.75" hidden="1">
      <c r="A85" s="68"/>
      <c r="B85" s="68"/>
      <c r="C85" s="138"/>
      <c r="D85" s="68"/>
      <c r="E85" s="138"/>
      <c r="F85" s="68"/>
      <c r="G85" s="141" t="s">
        <v>63</v>
      </c>
      <c r="H85" s="73">
        <f>H35</f>
        <v>0</v>
      </c>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row>
    <row r="86" spans="1:39" s="70" customFormat="1" ht="18.75" hidden="1">
      <c r="A86" s="68"/>
      <c r="B86" s="68"/>
      <c r="C86" s="138"/>
      <c r="D86" s="68"/>
      <c r="E86" s="138"/>
      <c r="F86" s="68"/>
      <c r="G86" s="142" t="s">
        <v>64</v>
      </c>
      <c r="H86" s="73">
        <f>H36</f>
        <v>0</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row>
    <row r="87" spans="1:39" s="70" customFormat="1" ht="18.75" hidden="1">
      <c r="B87" s="68"/>
      <c r="C87" s="139"/>
      <c r="E87" s="139"/>
      <c r="G87" s="141" t="s">
        <v>65</v>
      </c>
      <c r="H87" s="73" t="str">
        <f>F35</f>
        <v>Số sự cố hệ thống CNTT</v>
      </c>
      <c r="J87" s="74"/>
    </row>
    <row r="88" spans="1:39" s="70" customFormat="1" ht="37.5" hidden="1">
      <c r="B88" s="68"/>
      <c r="C88" s="139"/>
      <c r="E88" s="139"/>
      <c r="G88" s="142" t="s">
        <v>66</v>
      </c>
      <c r="H88" s="73" t="str">
        <f>F36</f>
        <v>Tổng thời gian dừng hệ thống CNTT do sự cố</v>
      </c>
      <c r="J88" s="74"/>
    </row>
    <row r="89" spans="1:39" s="70" customFormat="1" ht="18.75" hidden="1">
      <c r="B89" s="68"/>
      <c r="C89" s="139"/>
      <c r="E89" s="139"/>
      <c r="G89" s="142" t="s">
        <v>67</v>
      </c>
      <c r="H89" s="73">
        <f>F37</f>
        <v>0</v>
      </c>
      <c r="J89" s="74"/>
    </row>
    <row r="90" spans="1:39" s="70" customFormat="1" ht="18.75" hidden="1">
      <c r="B90" s="68"/>
      <c r="C90" s="139"/>
      <c r="E90" s="139"/>
      <c r="G90" s="142" t="s">
        <v>68</v>
      </c>
      <c r="H90" s="73" t="e">
        <f>#REF!</f>
        <v>#REF!</v>
      </c>
      <c r="J90" s="74"/>
    </row>
    <row r="91" spans="1:39" s="70" customFormat="1" ht="18.75" hidden="1">
      <c r="B91" s="68"/>
      <c r="C91" s="139"/>
      <c r="E91" s="139"/>
      <c r="G91" s="138"/>
      <c r="H91" s="68">
        <f>COUNTA(H41:H90)</f>
        <v>50</v>
      </c>
      <c r="J91" s="74"/>
    </row>
    <row r="92" spans="1:39" s="70" customFormat="1" ht="18.75" hidden="1">
      <c r="B92" s="68"/>
      <c r="C92" s="139"/>
      <c r="E92" s="139"/>
      <c r="G92" s="138"/>
      <c r="H92" s="68"/>
      <c r="J92" s="74"/>
    </row>
    <row r="93" spans="1:39" s="70" customFormat="1" ht="18.75" hidden="1">
      <c r="B93" s="68"/>
      <c r="C93" s="139"/>
      <c r="E93" s="139"/>
      <c r="G93" s="143"/>
      <c r="J93" s="74"/>
    </row>
    <row r="94" spans="1:39" s="70" customFormat="1" ht="18.75" hidden="1">
      <c r="B94" s="68"/>
      <c r="C94" s="139"/>
      <c r="E94" s="139"/>
      <c r="G94" s="138"/>
      <c r="H94" s="68"/>
      <c r="J94" s="74"/>
    </row>
    <row r="95" spans="1:39" s="70" customFormat="1" ht="18.75" hidden="1">
      <c r="B95" s="68"/>
      <c r="C95" s="139"/>
      <c r="E95" s="139"/>
      <c r="G95" s="138"/>
      <c r="H95" s="68"/>
      <c r="J95" s="74"/>
    </row>
    <row r="96" spans="1:39" s="70" customFormat="1" ht="18.75">
      <c r="B96" s="68"/>
      <c r="C96" s="139"/>
      <c r="E96" s="139"/>
      <c r="G96" s="138"/>
      <c r="H96" s="68"/>
      <c r="J96" s="74"/>
    </row>
    <row r="97" spans="2:10" s="70" customFormat="1" ht="18.75">
      <c r="B97" s="68"/>
      <c r="C97" s="139"/>
      <c r="E97" s="139"/>
      <c r="G97" s="138"/>
      <c r="H97" s="68"/>
      <c r="J97" s="74"/>
    </row>
    <row r="98" spans="2:10" s="70" customFormat="1" ht="18.75">
      <c r="B98" s="68"/>
      <c r="C98" s="139"/>
      <c r="E98" s="139"/>
      <c r="G98" s="139"/>
      <c r="J98" s="74"/>
    </row>
  </sheetData>
  <mergeCells count="13">
    <mergeCell ref="A1:I1"/>
    <mergeCell ref="A3:A11"/>
    <mergeCell ref="D11:H11"/>
    <mergeCell ref="A13:A17"/>
    <mergeCell ref="B13:B17"/>
    <mergeCell ref="D15:D16"/>
    <mergeCell ref="F17:H17"/>
    <mergeCell ref="B19:B31"/>
    <mergeCell ref="A20:A30"/>
    <mergeCell ref="D30:F30"/>
    <mergeCell ref="A33:A39"/>
    <mergeCell ref="B33:B39"/>
    <mergeCell ref="F22:F23"/>
  </mergeCells>
  <pageMargins left="0.75" right="0.75" top="1" bottom="1"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sheetPr>
  <dimension ref="A1:AE33"/>
  <sheetViews>
    <sheetView zoomScale="85" zoomScaleNormal="85" zoomScaleSheetLayoutView="50" zoomScalePageLayoutView="120" workbookViewId="0">
      <pane xSplit="11" ySplit="5" topLeftCell="L17" activePane="bottomRight" state="frozen"/>
      <selection pane="topRight" activeCell="L1" sqref="L1"/>
      <selection pane="bottomLeft" activeCell="A6" sqref="A6"/>
      <selection pane="bottomRight" activeCell="I25" sqref="I25"/>
    </sheetView>
  </sheetViews>
  <sheetFormatPr defaultRowHeight="15.75"/>
  <cols>
    <col min="1" max="1" width="5.625" style="83" customWidth="1"/>
    <col min="2" max="2" width="11.375" style="83" customWidth="1"/>
    <col min="3" max="3" width="4" style="112" customWidth="1"/>
    <col min="4" max="4" width="21.375" style="122" customWidth="1"/>
    <col min="5" max="5" width="10.625" style="113" customWidth="1"/>
    <col min="6" max="6" width="7.375" style="113" customWidth="1"/>
    <col min="7" max="7" width="31.5" style="120" customWidth="1"/>
    <col min="8" max="8" width="8.5" style="113" customWidth="1"/>
    <col min="9" max="9" width="13" style="121" customWidth="1"/>
    <col min="10" max="10" width="10.5" style="83" bestFit="1" customWidth="1"/>
    <col min="11" max="11" width="11" style="83" customWidth="1"/>
    <col min="12" max="12" width="39.5" style="114" customWidth="1"/>
    <col min="13" max="29" width="15.625" style="115" customWidth="1"/>
    <col min="30" max="31" width="15.625" style="83" customWidth="1"/>
    <col min="32" max="16384" width="9" style="83"/>
  </cols>
  <sheetData>
    <row r="1" spans="1:31" ht="43.7" customHeight="1">
      <c r="A1" s="75" t="s">
        <v>295</v>
      </c>
      <c r="B1" s="76"/>
      <c r="C1" s="76"/>
      <c r="D1" s="77"/>
      <c r="E1" s="78"/>
      <c r="F1" s="78"/>
      <c r="G1" s="79"/>
      <c r="H1" s="78"/>
      <c r="I1" s="80"/>
      <c r="J1" s="76"/>
      <c r="K1" s="76"/>
      <c r="L1" s="81"/>
      <c r="M1" s="82">
        <v>1</v>
      </c>
      <c r="N1" s="82">
        <v>2</v>
      </c>
      <c r="O1" s="82">
        <v>3</v>
      </c>
      <c r="P1" s="82">
        <v>4</v>
      </c>
      <c r="Q1" s="82">
        <v>5</v>
      </c>
      <c r="R1" s="82">
        <v>6</v>
      </c>
      <c r="S1" s="82">
        <v>7</v>
      </c>
      <c r="T1" s="82">
        <v>8</v>
      </c>
      <c r="U1" s="82">
        <v>9</v>
      </c>
      <c r="V1" s="82">
        <v>10</v>
      </c>
      <c r="W1" s="82">
        <v>11</v>
      </c>
      <c r="X1" s="82">
        <v>12</v>
      </c>
      <c r="Y1" s="82">
        <v>13</v>
      </c>
      <c r="Z1" s="82">
        <v>14</v>
      </c>
      <c r="AA1" s="82">
        <v>15</v>
      </c>
      <c r="AB1" s="82">
        <v>16</v>
      </c>
      <c r="AC1" s="82">
        <v>17</v>
      </c>
      <c r="AD1" s="82">
        <v>18</v>
      </c>
      <c r="AE1" s="82">
        <v>19</v>
      </c>
    </row>
    <row r="2" spans="1:31" ht="19.7" customHeight="1">
      <c r="A2" s="84"/>
      <c r="B2" s="84"/>
      <c r="C2" s="84"/>
      <c r="D2" s="85" t="s">
        <v>126</v>
      </c>
      <c r="E2" s="86"/>
      <c r="F2" s="86"/>
      <c r="G2" s="87"/>
      <c r="H2" s="86"/>
      <c r="I2" s="88"/>
      <c r="J2" s="84"/>
      <c r="K2" s="84"/>
      <c r="L2" s="89"/>
      <c r="M2" s="90" t="s">
        <v>304</v>
      </c>
      <c r="N2" s="90"/>
      <c r="O2" s="91"/>
      <c r="P2" s="91"/>
      <c r="Q2" s="91"/>
      <c r="R2" s="90"/>
      <c r="S2" s="90"/>
      <c r="T2" s="91"/>
      <c r="U2" s="90"/>
      <c r="V2" s="90"/>
      <c r="W2" s="90"/>
      <c r="X2" s="91"/>
      <c r="Y2" s="90"/>
      <c r="Z2" s="90"/>
      <c r="AA2" s="91"/>
      <c r="AB2" s="90"/>
      <c r="AC2" s="90"/>
      <c r="AD2" s="90"/>
      <c r="AE2" s="90"/>
    </row>
    <row r="3" spans="1:31">
      <c r="A3" s="92"/>
      <c r="B3" s="92"/>
      <c r="C3" s="92"/>
      <c r="D3" s="93"/>
      <c r="E3" s="94"/>
      <c r="F3" s="94">
        <v>1</v>
      </c>
      <c r="G3" s="94">
        <v>2</v>
      </c>
      <c r="H3" s="94">
        <v>3</v>
      </c>
      <c r="I3" s="94">
        <v>4</v>
      </c>
      <c r="J3" s="94">
        <v>5</v>
      </c>
      <c r="K3" s="94">
        <v>6</v>
      </c>
      <c r="L3" s="94">
        <v>7</v>
      </c>
      <c r="M3" s="94">
        <v>8</v>
      </c>
      <c r="N3" s="94">
        <v>9</v>
      </c>
      <c r="O3" s="94">
        <v>10</v>
      </c>
      <c r="P3" s="94">
        <v>11</v>
      </c>
      <c r="Q3" s="94">
        <v>12</v>
      </c>
      <c r="R3" s="94">
        <v>13</v>
      </c>
      <c r="S3" s="94">
        <v>14</v>
      </c>
      <c r="T3" s="94">
        <v>15</v>
      </c>
      <c r="U3" s="94">
        <v>16</v>
      </c>
      <c r="V3" s="94">
        <v>17</v>
      </c>
      <c r="W3" s="94">
        <v>18</v>
      </c>
      <c r="X3" s="94">
        <v>19</v>
      </c>
      <c r="Y3" s="94">
        <v>20</v>
      </c>
      <c r="Z3" s="94">
        <v>21</v>
      </c>
      <c r="AA3" s="94">
        <v>22</v>
      </c>
      <c r="AB3" s="94">
        <v>23</v>
      </c>
      <c r="AC3" s="94">
        <v>24</v>
      </c>
      <c r="AD3" s="94">
        <v>25</v>
      </c>
      <c r="AE3" s="94">
        <v>26</v>
      </c>
    </row>
    <row r="4" spans="1:31" ht="36.950000000000003" customHeight="1">
      <c r="A4" s="658" t="s">
        <v>127</v>
      </c>
      <c r="B4" s="658"/>
      <c r="C4" s="658"/>
      <c r="D4" s="658"/>
      <c r="E4" s="652" t="s">
        <v>69</v>
      </c>
      <c r="F4" s="652" t="s">
        <v>70</v>
      </c>
      <c r="G4" s="659" t="s">
        <v>71</v>
      </c>
      <c r="H4" s="652" t="s">
        <v>72</v>
      </c>
      <c r="I4" s="657" t="s">
        <v>73</v>
      </c>
      <c r="J4" s="179"/>
      <c r="K4" s="651" t="s">
        <v>74</v>
      </c>
      <c r="L4" s="652" t="s">
        <v>75</v>
      </c>
      <c r="M4" s="618" t="s">
        <v>290</v>
      </c>
      <c r="N4" s="618" t="s">
        <v>291</v>
      </c>
      <c r="O4" s="618" t="s">
        <v>206</v>
      </c>
      <c r="P4" s="618" t="s">
        <v>289</v>
      </c>
      <c r="Q4" s="618" t="s">
        <v>292</v>
      </c>
      <c r="R4" s="638" t="s">
        <v>207</v>
      </c>
      <c r="S4" s="638" t="s">
        <v>208</v>
      </c>
      <c r="T4" s="638" t="s">
        <v>209</v>
      </c>
      <c r="U4" s="638" t="s">
        <v>210</v>
      </c>
      <c r="V4" s="638" t="s">
        <v>211</v>
      </c>
      <c r="W4" s="638" t="s">
        <v>212</v>
      </c>
      <c r="X4" s="638" t="s">
        <v>213</v>
      </c>
      <c r="Y4" s="638" t="s">
        <v>214</v>
      </c>
      <c r="Z4" s="638" t="s">
        <v>215</v>
      </c>
      <c r="AA4" s="638" t="s">
        <v>216</v>
      </c>
      <c r="AB4" s="638" t="s">
        <v>217</v>
      </c>
      <c r="AC4" s="638" t="s">
        <v>218</v>
      </c>
      <c r="AD4" s="638" t="s">
        <v>293</v>
      </c>
      <c r="AE4" s="638" t="s">
        <v>294</v>
      </c>
    </row>
    <row r="5" spans="1:31" ht="57.6" customHeight="1">
      <c r="A5" s="658"/>
      <c r="B5" s="658"/>
      <c r="C5" s="658"/>
      <c r="D5" s="658"/>
      <c r="E5" s="652"/>
      <c r="F5" s="652"/>
      <c r="G5" s="660"/>
      <c r="H5" s="652"/>
      <c r="I5" s="657"/>
      <c r="J5" s="95" t="s">
        <v>76</v>
      </c>
      <c r="K5" s="651"/>
      <c r="L5" s="652"/>
      <c r="M5" s="619"/>
      <c r="N5" s="619"/>
      <c r="O5" s="619"/>
      <c r="P5" s="619"/>
      <c r="Q5" s="619"/>
      <c r="R5" s="639"/>
      <c r="S5" s="639"/>
      <c r="T5" s="639"/>
      <c r="U5" s="639"/>
      <c r="V5" s="639"/>
      <c r="W5" s="639"/>
      <c r="X5" s="639"/>
      <c r="Y5" s="639"/>
      <c r="Z5" s="639"/>
      <c r="AA5" s="639"/>
      <c r="AB5" s="639"/>
      <c r="AC5" s="639"/>
      <c r="AD5" s="639"/>
      <c r="AE5" s="639"/>
    </row>
    <row r="6" spans="1:31" ht="43.7" customHeight="1">
      <c r="A6" s="633" t="s">
        <v>77</v>
      </c>
      <c r="B6" s="634">
        <v>0.25</v>
      </c>
      <c r="C6" s="119" t="s">
        <v>23</v>
      </c>
      <c r="D6" s="126" t="s">
        <v>1</v>
      </c>
      <c r="E6" s="117">
        <v>0.1</v>
      </c>
      <c r="F6" s="117" t="s">
        <v>24</v>
      </c>
      <c r="G6" s="126" t="s">
        <v>129</v>
      </c>
      <c r="H6" s="96">
        <v>1</v>
      </c>
      <c r="I6" s="97">
        <f>H6*E6*B6</f>
        <v>2.5000000000000001E-2</v>
      </c>
      <c r="J6" s="96" t="s">
        <v>153</v>
      </c>
      <c r="K6" s="66" t="s">
        <v>79</v>
      </c>
      <c r="L6" s="126" t="s">
        <v>129</v>
      </c>
      <c r="M6" s="208" t="s">
        <v>167</v>
      </c>
      <c r="N6" s="208"/>
      <c r="O6" s="208"/>
      <c r="P6" s="208"/>
      <c r="Q6" s="208"/>
      <c r="R6" s="208"/>
      <c r="S6" s="208"/>
      <c r="T6" s="208"/>
      <c r="U6" s="208"/>
      <c r="V6" s="208" t="s">
        <v>328</v>
      </c>
      <c r="W6" s="208"/>
      <c r="X6" s="208"/>
      <c r="Y6" s="208"/>
      <c r="Z6" s="208"/>
      <c r="AA6" s="208"/>
      <c r="AB6" s="208"/>
      <c r="AC6" s="208"/>
      <c r="AD6" s="208"/>
      <c r="AE6" s="208"/>
    </row>
    <row r="7" spans="1:31" ht="42" customHeight="1">
      <c r="A7" s="633"/>
      <c r="B7" s="634"/>
      <c r="C7" s="653" t="s">
        <v>25</v>
      </c>
      <c r="D7" s="655" t="s">
        <v>3</v>
      </c>
      <c r="E7" s="620">
        <v>0.15</v>
      </c>
      <c r="F7" s="117" t="s">
        <v>26</v>
      </c>
      <c r="G7" s="126" t="s">
        <v>124</v>
      </c>
      <c r="H7" s="96">
        <v>0.7</v>
      </c>
      <c r="I7" s="97">
        <f>H7*$E$7*$B$6</f>
        <v>2.6249999999999999E-2</v>
      </c>
      <c r="J7" s="96" t="s">
        <v>91</v>
      </c>
      <c r="K7" s="66" t="s">
        <v>80</v>
      </c>
      <c r="L7" s="126" t="s">
        <v>120</v>
      </c>
      <c r="M7" s="208"/>
      <c r="N7" s="208" t="s">
        <v>167</v>
      </c>
      <c r="O7" s="208"/>
      <c r="P7" s="208"/>
      <c r="Q7" s="208"/>
      <c r="R7" s="208"/>
      <c r="S7" s="208"/>
      <c r="T7" s="208"/>
      <c r="U7" s="208"/>
      <c r="V7" s="208"/>
      <c r="W7" s="208" t="s">
        <v>328</v>
      </c>
      <c r="X7" s="208"/>
      <c r="Y7" s="208"/>
      <c r="Z7" s="208" t="s">
        <v>328</v>
      </c>
      <c r="AA7" s="208"/>
      <c r="AB7" s="208"/>
      <c r="AC7" s="208"/>
      <c r="AD7" s="208"/>
      <c r="AE7" s="208" t="s">
        <v>328</v>
      </c>
    </row>
    <row r="8" spans="1:31" ht="36.6" customHeight="1">
      <c r="A8" s="633"/>
      <c r="B8" s="634"/>
      <c r="C8" s="654"/>
      <c r="D8" s="656"/>
      <c r="E8" s="627"/>
      <c r="F8" s="117" t="s">
        <v>28</v>
      </c>
      <c r="G8" s="126" t="s">
        <v>299</v>
      </c>
      <c r="H8" s="96">
        <v>0.3</v>
      </c>
      <c r="I8" s="97">
        <f>H8*$E$7*$B$6</f>
        <v>1.125E-2</v>
      </c>
      <c r="J8" s="96" t="s">
        <v>78</v>
      </c>
      <c r="K8" s="66" t="s">
        <v>80</v>
      </c>
      <c r="L8" s="146" t="s">
        <v>90</v>
      </c>
      <c r="M8" s="208"/>
      <c r="N8" s="208" t="s">
        <v>167</v>
      </c>
      <c r="O8" s="208" t="s">
        <v>167</v>
      </c>
      <c r="P8" s="208"/>
      <c r="Q8" s="208"/>
      <c r="R8" s="208"/>
      <c r="S8" s="208"/>
      <c r="T8" s="208"/>
      <c r="U8" s="208"/>
      <c r="V8" s="208"/>
      <c r="W8" s="208"/>
      <c r="X8" s="208" t="s">
        <v>328</v>
      </c>
      <c r="Y8" s="208"/>
      <c r="Z8" s="208" t="s">
        <v>328</v>
      </c>
      <c r="AA8" s="208"/>
      <c r="AB8" s="208"/>
      <c r="AC8" s="208"/>
      <c r="AD8" s="208"/>
      <c r="AE8" s="208" t="s">
        <v>328</v>
      </c>
    </row>
    <row r="9" spans="1:31" ht="51" customHeight="1">
      <c r="A9" s="633"/>
      <c r="B9" s="634"/>
      <c r="C9" s="629" t="s">
        <v>27</v>
      </c>
      <c r="D9" s="624" t="s">
        <v>2</v>
      </c>
      <c r="E9" s="620">
        <v>0.45</v>
      </c>
      <c r="F9" s="117" t="s">
        <v>31</v>
      </c>
      <c r="G9" s="127" t="s">
        <v>122</v>
      </c>
      <c r="H9" s="96">
        <v>0.7</v>
      </c>
      <c r="I9" s="97">
        <f>H9*$E$9*$B$6</f>
        <v>7.8750000000000001E-2</v>
      </c>
      <c r="J9" s="96" t="s">
        <v>91</v>
      </c>
      <c r="K9" s="66" t="s">
        <v>89</v>
      </c>
      <c r="L9" s="126" t="s">
        <v>122</v>
      </c>
      <c r="M9" s="208" t="s">
        <v>167</v>
      </c>
      <c r="N9" s="208"/>
      <c r="O9" s="208"/>
      <c r="P9" s="208"/>
      <c r="Q9" s="208"/>
      <c r="R9" s="208"/>
      <c r="S9" s="209" t="s">
        <v>328</v>
      </c>
      <c r="T9" s="208"/>
      <c r="U9" s="208"/>
      <c r="V9" s="208" t="s">
        <v>328</v>
      </c>
      <c r="W9" s="208"/>
      <c r="X9" s="208"/>
      <c r="Y9" s="208"/>
      <c r="Z9" s="208"/>
      <c r="AA9" s="208"/>
      <c r="AB9" s="208"/>
      <c r="AC9" s="208"/>
      <c r="AD9" s="208"/>
      <c r="AE9" s="208"/>
    </row>
    <row r="10" spans="1:31" ht="51" customHeight="1">
      <c r="A10" s="633"/>
      <c r="B10" s="634"/>
      <c r="C10" s="631"/>
      <c r="D10" s="625"/>
      <c r="E10" s="621"/>
      <c r="F10" s="117" t="s">
        <v>84</v>
      </c>
      <c r="G10" s="127" t="s">
        <v>152</v>
      </c>
      <c r="H10" s="96">
        <v>0.3</v>
      </c>
      <c r="I10" s="97">
        <f>H10*$E$9*$B$6</f>
        <v>3.3750000000000002E-2</v>
      </c>
      <c r="J10" s="96" t="s">
        <v>153</v>
      </c>
      <c r="K10" s="66" t="s">
        <v>89</v>
      </c>
      <c r="L10" s="127" t="s">
        <v>156</v>
      </c>
      <c r="M10" s="209" t="s">
        <v>167</v>
      </c>
      <c r="N10" s="208"/>
      <c r="O10" s="208"/>
      <c r="P10" s="208"/>
      <c r="Q10" s="208"/>
      <c r="R10" s="208"/>
      <c r="S10" s="209" t="s">
        <v>328</v>
      </c>
      <c r="T10" s="208"/>
      <c r="U10" s="208"/>
      <c r="V10" s="208"/>
      <c r="W10" s="208"/>
      <c r="X10" s="208"/>
      <c r="Y10" s="208"/>
      <c r="Z10" s="208"/>
      <c r="AA10" s="208"/>
      <c r="AB10" s="208"/>
      <c r="AC10" s="208"/>
      <c r="AD10" s="208"/>
      <c r="AE10" s="208"/>
    </row>
    <row r="11" spans="1:31" ht="57" customHeight="1">
      <c r="A11" s="633"/>
      <c r="B11" s="634"/>
      <c r="C11" s="628" t="s">
        <v>29</v>
      </c>
      <c r="D11" s="624" t="s">
        <v>123</v>
      </c>
      <c r="E11" s="630">
        <v>0.3</v>
      </c>
      <c r="F11" s="117" t="s">
        <v>33</v>
      </c>
      <c r="G11" s="126" t="s">
        <v>121</v>
      </c>
      <c r="H11" s="96">
        <v>0.5</v>
      </c>
      <c r="I11" s="97">
        <f>H11*$E$11*$B$6</f>
        <v>3.7499999999999999E-2</v>
      </c>
      <c r="J11" s="96" t="s">
        <v>78</v>
      </c>
      <c r="K11" s="66" t="s">
        <v>89</v>
      </c>
      <c r="L11" s="126" t="s">
        <v>157</v>
      </c>
      <c r="M11" s="208"/>
      <c r="N11" s="208" t="s">
        <v>167</v>
      </c>
      <c r="O11" s="208"/>
      <c r="P11" s="208"/>
      <c r="Q11" s="208"/>
      <c r="R11" s="208"/>
      <c r="S11" s="208"/>
      <c r="T11" s="208"/>
      <c r="U11" s="208"/>
      <c r="V11" s="208"/>
      <c r="W11" s="208"/>
      <c r="X11" s="208"/>
      <c r="Y11" s="208"/>
      <c r="Z11" s="208" t="s">
        <v>328</v>
      </c>
      <c r="AA11" s="208"/>
      <c r="AB11" s="208"/>
      <c r="AC11" s="208"/>
      <c r="AD11" s="208"/>
      <c r="AE11" s="208" t="s">
        <v>328</v>
      </c>
    </row>
    <row r="12" spans="1:31" ht="57" customHeight="1">
      <c r="A12" s="633"/>
      <c r="B12" s="634"/>
      <c r="C12" s="629"/>
      <c r="D12" s="625"/>
      <c r="E12" s="630"/>
      <c r="F12" s="117" t="s">
        <v>35</v>
      </c>
      <c r="G12" s="126" t="s">
        <v>158</v>
      </c>
      <c r="H12" s="96">
        <v>0.5</v>
      </c>
      <c r="I12" s="97">
        <f>H12*$E$11*$B$6</f>
        <v>3.7499999999999999E-2</v>
      </c>
      <c r="J12" s="96" t="s">
        <v>153</v>
      </c>
      <c r="K12" s="66" t="s">
        <v>89</v>
      </c>
      <c r="L12" s="126" t="s">
        <v>158</v>
      </c>
      <c r="M12" s="208"/>
      <c r="N12" s="208"/>
      <c r="O12" s="208"/>
      <c r="P12" s="208"/>
      <c r="Q12" s="208" t="s">
        <v>167</v>
      </c>
      <c r="R12" s="208"/>
      <c r="S12" s="208" t="s">
        <v>328</v>
      </c>
      <c r="T12" s="208"/>
      <c r="U12" s="208"/>
      <c r="V12" s="208" t="s">
        <v>328</v>
      </c>
      <c r="W12" s="208"/>
      <c r="X12" s="208"/>
      <c r="Y12" s="208"/>
      <c r="Z12" s="208"/>
      <c r="AA12" s="208"/>
      <c r="AB12" s="208"/>
      <c r="AC12" s="208"/>
      <c r="AD12" s="208"/>
      <c r="AE12" s="208" t="s">
        <v>328</v>
      </c>
    </row>
    <row r="13" spans="1:31" ht="113.25" customHeight="1">
      <c r="A13" s="633" t="s">
        <v>81</v>
      </c>
      <c r="B13" s="634">
        <v>0.15</v>
      </c>
      <c r="C13" s="119" t="s">
        <v>30</v>
      </c>
      <c r="D13" s="126" t="s">
        <v>130</v>
      </c>
      <c r="E13" s="102">
        <v>1</v>
      </c>
      <c r="F13" s="102" t="s">
        <v>36</v>
      </c>
      <c r="G13" s="126" t="s">
        <v>131</v>
      </c>
      <c r="H13" s="96">
        <v>1</v>
      </c>
      <c r="I13" s="97">
        <f>H13*E13*B13</f>
        <v>0.15</v>
      </c>
      <c r="J13" s="103" t="s">
        <v>82</v>
      </c>
      <c r="K13" s="66" t="s">
        <v>79</v>
      </c>
      <c r="L13" s="126" t="s">
        <v>132</v>
      </c>
      <c r="M13" s="208" t="s">
        <v>167</v>
      </c>
      <c r="N13" s="208" t="s">
        <v>329</v>
      </c>
      <c r="O13" s="208" t="s">
        <v>328</v>
      </c>
      <c r="P13" s="208" t="s">
        <v>328</v>
      </c>
      <c r="Q13" s="208" t="s">
        <v>328</v>
      </c>
      <c r="R13" s="208" t="s">
        <v>328</v>
      </c>
      <c r="S13" s="208" t="s">
        <v>328</v>
      </c>
      <c r="T13" s="208" t="s">
        <v>328</v>
      </c>
      <c r="U13" s="208" t="s">
        <v>328</v>
      </c>
      <c r="V13" s="208" t="s">
        <v>328</v>
      </c>
      <c r="W13" s="208" t="s">
        <v>328</v>
      </c>
      <c r="X13" s="208" t="s">
        <v>328</v>
      </c>
      <c r="Y13" s="208" t="s">
        <v>328</v>
      </c>
      <c r="Z13" s="208" t="s">
        <v>328</v>
      </c>
      <c r="AA13" s="208" t="s">
        <v>328</v>
      </c>
      <c r="AB13" s="208" t="s">
        <v>328</v>
      </c>
      <c r="AC13" s="208" t="s">
        <v>328</v>
      </c>
      <c r="AD13" s="208" t="s">
        <v>328</v>
      </c>
      <c r="AE13" s="208" t="s">
        <v>328</v>
      </c>
    </row>
    <row r="14" spans="1:31" s="106" customFormat="1" ht="18.75" customHeight="1">
      <c r="A14" s="633"/>
      <c r="B14" s="634"/>
      <c r="C14" s="99"/>
      <c r="D14" s="100"/>
      <c r="E14" s="101">
        <v>1</v>
      </c>
      <c r="F14" s="101"/>
      <c r="G14" s="104"/>
      <c r="H14" s="104"/>
      <c r="I14" s="105"/>
      <c r="J14" s="104"/>
      <c r="K14" s="104"/>
      <c r="L14" s="128"/>
      <c r="M14" s="210"/>
      <c r="N14" s="210"/>
      <c r="O14" s="210"/>
      <c r="P14" s="210"/>
      <c r="Q14" s="210"/>
      <c r="R14" s="210"/>
      <c r="S14" s="210"/>
      <c r="T14" s="210"/>
      <c r="U14" s="210"/>
      <c r="V14" s="210"/>
      <c r="W14" s="210"/>
      <c r="X14" s="210"/>
      <c r="Y14" s="210"/>
      <c r="Z14" s="210"/>
      <c r="AA14" s="210"/>
      <c r="AB14" s="210"/>
      <c r="AC14" s="210"/>
      <c r="AD14" s="210"/>
      <c r="AE14" s="210"/>
    </row>
    <row r="15" spans="1:31" s="106" customFormat="1" ht="51.6" customHeight="1">
      <c r="A15" s="640" t="s">
        <v>83</v>
      </c>
      <c r="B15" s="643">
        <v>0.45</v>
      </c>
      <c r="C15" s="646" t="s">
        <v>5</v>
      </c>
      <c r="D15" s="648" t="s">
        <v>6</v>
      </c>
      <c r="E15" s="620">
        <v>0.25</v>
      </c>
      <c r="F15" s="117" t="s">
        <v>38</v>
      </c>
      <c r="G15" s="126" t="s">
        <v>13</v>
      </c>
      <c r="H15" s="96">
        <v>0.4</v>
      </c>
      <c r="I15" s="97">
        <f>H15*$E$15*$B$15</f>
        <v>4.5000000000000005E-2</v>
      </c>
      <c r="J15" s="98" t="s">
        <v>651</v>
      </c>
      <c r="K15" s="66" t="s">
        <v>80</v>
      </c>
      <c r="L15" s="126" t="s">
        <v>159</v>
      </c>
      <c r="M15" s="208"/>
      <c r="N15" s="208"/>
      <c r="O15" s="208" t="s">
        <v>167</v>
      </c>
      <c r="P15" s="208"/>
      <c r="Q15" s="208"/>
      <c r="R15" s="208"/>
      <c r="S15" s="208"/>
      <c r="T15" s="208"/>
      <c r="U15" s="208"/>
      <c r="V15" s="208"/>
      <c r="W15" s="208"/>
      <c r="X15" s="208" t="s">
        <v>328</v>
      </c>
      <c r="Y15" s="208"/>
      <c r="Z15" s="208"/>
      <c r="AA15" s="208"/>
      <c r="AB15" s="208"/>
      <c r="AC15" s="208"/>
      <c r="AD15" s="208"/>
      <c r="AE15" s="208" t="s">
        <v>328</v>
      </c>
    </row>
    <row r="16" spans="1:31" s="106" customFormat="1" ht="54.6" customHeight="1">
      <c r="A16" s="641"/>
      <c r="B16" s="644"/>
      <c r="C16" s="647"/>
      <c r="D16" s="649"/>
      <c r="E16" s="627"/>
      <c r="F16" s="117" t="s">
        <v>39</v>
      </c>
      <c r="G16" s="126" t="s">
        <v>14</v>
      </c>
      <c r="H16" s="96">
        <v>0.3</v>
      </c>
      <c r="I16" s="97">
        <f>H16*$E$15*$B$15</f>
        <v>3.3750000000000002E-2</v>
      </c>
      <c r="J16" s="98" t="s">
        <v>652</v>
      </c>
      <c r="K16" s="66" t="s">
        <v>80</v>
      </c>
      <c r="L16" s="126" t="s">
        <v>159</v>
      </c>
      <c r="M16" s="208"/>
      <c r="N16" s="208"/>
      <c r="O16" s="208" t="s">
        <v>167</v>
      </c>
      <c r="P16" s="208"/>
      <c r="Q16" s="208"/>
      <c r="R16" s="208"/>
      <c r="S16" s="208"/>
      <c r="T16" s="208"/>
      <c r="U16" s="208"/>
      <c r="V16" s="208"/>
      <c r="W16" s="208"/>
      <c r="X16" s="208" t="s">
        <v>328</v>
      </c>
      <c r="Y16" s="208"/>
      <c r="Z16" s="208"/>
      <c r="AA16" s="208"/>
      <c r="AB16" s="208"/>
      <c r="AC16" s="208"/>
      <c r="AD16" s="208"/>
      <c r="AE16" s="208" t="s">
        <v>328</v>
      </c>
    </row>
    <row r="17" spans="1:31" s="106" customFormat="1" ht="54.6" customHeight="1">
      <c r="A17" s="641"/>
      <c r="B17" s="644"/>
      <c r="C17" s="647"/>
      <c r="D17" s="650"/>
      <c r="E17" s="627"/>
      <c r="F17" s="117" t="s">
        <v>40</v>
      </c>
      <c r="G17" s="126" t="s">
        <v>15</v>
      </c>
      <c r="H17" s="96">
        <v>0.3</v>
      </c>
      <c r="I17" s="97">
        <f>H17*$E$15*$B$15</f>
        <v>3.3750000000000002E-2</v>
      </c>
      <c r="J17" s="98" t="s">
        <v>652</v>
      </c>
      <c r="K17" s="66" t="s">
        <v>80</v>
      </c>
      <c r="L17" s="126" t="s">
        <v>159</v>
      </c>
      <c r="M17" s="208"/>
      <c r="N17" s="208"/>
      <c r="O17" s="208" t="s">
        <v>167</v>
      </c>
      <c r="P17" s="208"/>
      <c r="Q17" s="208"/>
      <c r="R17" s="208"/>
      <c r="S17" s="208"/>
      <c r="T17" s="208"/>
      <c r="U17" s="208"/>
      <c r="V17" s="208"/>
      <c r="W17" s="208"/>
      <c r="X17" s="208" t="s">
        <v>328</v>
      </c>
      <c r="Y17" s="208"/>
      <c r="Z17" s="208"/>
      <c r="AA17" s="208"/>
      <c r="AB17" s="208"/>
      <c r="AC17" s="208"/>
      <c r="AD17" s="208"/>
      <c r="AE17" s="208" t="s">
        <v>328</v>
      </c>
    </row>
    <row r="18" spans="1:31" ht="39.950000000000003" customHeight="1">
      <c r="A18" s="641"/>
      <c r="B18" s="644"/>
      <c r="C18" s="622" t="s">
        <v>7</v>
      </c>
      <c r="D18" s="624" t="s">
        <v>8</v>
      </c>
      <c r="E18" s="620">
        <v>0.25</v>
      </c>
      <c r="F18" s="117" t="s">
        <v>48</v>
      </c>
      <c r="G18" s="126" t="s">
        <v>149</v>
      </c>
      <c r="H18" s="96">
        <v>0.7</v>
      </c>
      <c r="I18" s="97">
        <f>H18*$E$18*$B$15</f>
        <v>7.8750000000000001E-2</v>
      </c>
      <c r="J18" s="98" t="s">
        <v>78</v>
      </c>
      <c r="K18" s="66" t="s">
        <v>80</v>
      </c>
      <c r="L18" s="126" t="s">
        <v>159</v>
      </c>
      <c r="M18" s="208" t="s">
        <v>167</v>
      </c>
      <c r="N18" s="208"/>
      <c r="O18" s="208" t="s">
        <v>329</v>
      </c>
      <c r="P18" s="208"/>
      <c r="Q18" s="208"/>
      <c r="R18" s="208"/>
      <c r="S18" s="208"/>
      <c r="T18" s="208"/>
      <c r="U18" s="208" t="s">
        <v>328</v>
      </c>
      <c r="V18" s="208"/>
      <c r="W18" s="208"/>
      <c r="X18" s="208" t="s">
        <v>328</v>
      </c>
      <c r="Y18" s="208"/>
      <c r="Z18" s="208"/>
      <c r="AA18" s="208"/>
      <c r="AB18" s="208"/>
      <c r="AC18" s="208"/>
      <c r="AD18" s="208"/>
      <c r="AE18" s="208" t="s">
        <v>328</v>
      </c>
    </row>
    <row r="19" spans="1:31" ht="39.950000000000003" customHeight="1">
      <c r="A19" s="641"/>
      <c r="B19" s="644"/>
      <c r="C19" s="623"/>
      <c r="D19" s="625"/>
      <c r="E19" s="621"/>
      <c r="F19" s="117" t="s">
        <v>154</v>
      </c>
      <c r="G19" s="126" t="s">
        <v>155</v>
      </c>
      <c r="H19" s="96">
        <v>0.3</v>
      </c>
      <c r="I19" s="97">
        <f>H19*$E$18*$B$15</f>
        <v>3.3750000000000002E-2</v>
      </c>
      <c r="J19" s="98" t="s">
        <v>78</v>
      </c>
      <c r="K19" s="66" t="s">
        <v>80</v>
      </c>
      <c r="L19" s="126" t="s">
        <v>160</v>
      </c>
      <c r="M19" s="208"/>
      <c r="N19" s="208" t="s">
        <v>167</v>
      </c>
      <c r="O19" s="208"/>
      <c r="P19" s="208"/>
      <c r="Q19" s="208"/>
      <c r="R19" s="208"/>
      <c r="S19" s="208"/>
      <c r="T19" s="208"/>
      <c r="U19" s="208"/>
      <c r="V19" s="208"/>
      <c r="W19" s="208"/>
      <c r="X19" s="208"/>
      <c r="Y19" s="208"/>
      <c r="Z19" s="208" t="s">
        <v>329</v>
      </c>
      <c r="AA19" s="208"/>
      <c r="AB19" s="208"/>
      <c r="AC19" s="208"/>
      <c r="AD19" s="208"/>
      <c r="AE19" s="208" t="s">
        <v>328</v>
      </c>
    </row>
    <row r="20" spans="1:31" ht="70.7" customHeight="1">
      <c r="A20" s="641"/>
      <c r="B20" s="644"/>
      <c r="C20" s="622" t="s">
        <v>16</v>
      </c>
      <c r="D20" s="624" t="s">
        <v>10</v>
      </c>
      <c r="E20" s="620">
        <v>0.2</v>
      </c>
      <c r="F20" s="117" t="s">
        <v>49</v>
      </c>
      <c r="G20" s="126" t="s">
        <v>92</v>
      </c>
      <c r="H20" s="96">
        <v>0.35</v>
      </c>
      <c r="I20" s="97">
        <f>H20*$E$20*$B$15</f>
        <v>3.15E-2</v>
      </c>
      <c r="J20" s="98" t="s">
        <v>78</v>
      </c>
      <c r="K20" s="66" t="s">
        <v>80</v>
      </c>
      <c r="L20" s="126" t="s">
        <v>114</v>
      </c>
      <c r="M20" s="208" t="s">
        <v>167</v>
      </c>
      <c r="N20" s="208" t="s">
        <v>329</v>
      </c>
      <c r="O20" s="208"/>
      <c r="P20" s="208"/>
      <c r="Q20" s="208"/>
      <c r="R20" s="208"/>
      <c r="S20" s="208"/>
      <c r="T20" s="208"/>
      <c r="U20" s="208" t="s">
        <v>328</v>
      </c>
      <c r="V20" s="208"/>
      <c r="W20" s="208"/>
      <c r="X20" s="208"/>
      <c r="Y20" s="208"/>
      <c r="Z20" s="208" t="s">
        <v>328</v>
      </c>
      <c r="AA20" s="208"/>
      <c r="AB20" s="208"/>
      <c r="AC20" s="208"/>
      <c r="AD20" s="208"/>
      <c r="AE20" s="208" t="s">
        <v>328</v>
      </c>
    </row>
    <row r="21" spans="1:31" ht="45">
      <c r="A21" s="641"/>
      <c r="B21" s="644"/>
      <c r="C21" s="626"/>
      <c r="D21" s="632"/>
      <c r="E21" s="627"/>
      <c r="F21" s="117" t="s">
        <v>50</v>
      </c>
      <c r="G21" s="126" t="s">
        <v>150</v>
      </c>
      <c r="H21" s="96">
        <v>0.35</v>
      </c>
      <c r="I21" s="97">
        <f>H21*$E$20*$B$15</f>
        <v>3.15E-2</v>
      </c>
      <c r="J21" s="98" t="s">
        <v>78</v>
      </c>
      <c r="K21" s="66" t="s">
        <v>80</v>
      </c>
      <c r="L21" s="126" t="s">
        <v>116</v>
      </c>
      <c r="M21" s="208"/>
      <c r="N21" s="208" t="s">
        <v>167</v>
      </c>
      <c r="O21" s="208"/>
      <c r="P21" s="208"/>
      <c r="Q21" s="208"/>
      <c r="R21" s="208"/>
      <c r="S21" s="208"/>
      <c r="T21" s="208"/>
      <c r="U21" s="208"/>
      <c r="V21" s="208"/>
      <c r="W21" s="208"/>
      <c r="X21" s="208"/>
      <c r="Y21" s="208"/>
      <c r="Z21" s="208" t="s">
        <v>328</v>
      </c>
      <c r="AA21" s="208"/>
      <c r="AB21" s="208"/>
      <c r="AC21" s="208"/>
      <c r="AD21" s="208"/>
      <c r="AE21" s="208" t="s">
        <v>328</v>
      </c>
    </row>
    <row r="22" spans="1:31" ht="60.95" customHeight="1">
      <c r="A22" s="641"/>
      <c r="B22" s="644"/>
      <c r="C22" s="626"/>
      <c r="D22" s="625"/>
      <c r="E22" s="627"/>
      <c r="F22" s="117" t="s">
        <v>96</v>
      </c>
      <c r="G22" s="126" t="s">
        <v>135</v>
      </c>
      <c r="H22" s="96">
        <v>0.3</v>
      </c>
      <c r="I22" s="97">
        <f>H22*$E$20*$B$15</f>
        <v>2.7E-2</v>
      </c>
      <c r="J22" s="98" t="s">
        <v>78</v>
      </c>
      <c r="K22" s="66" t="s">
        <v>80</v>
      </c>
      <c r="L22" s="126" t="s">
        <v>136</v>
      </c>
      <c r="M22" s="208" t="s">
        <v>167</v>
      </c>
      <c r="N22" s="208" t="s">
        <v>329</v>
      </c>
      <c r="O22" s="208"/>
      <c r="P22" s="208"/>
      <c r="Q22" s="208"/>
      <c r="R22" s="208"/>
      <c r="S22" s="208"/>
      <c r="T22" s="208"/>
      <c r="U22" s="208"/>
      <c r="V22" s="208"/>
      <c r="W22" s="208"/>
      <c r="X22" s="208"/>
      <c r="Y22" s="208"/>
      <c r="Z22" s="208" t="s">
        <v>328</v>
      </c>
      <c r="AA22" s="208"/>
      <c r="AB22" s="208"/>
      <c r="AC22" s="208"/>
      <c r="AD22" s="208"/>
      <c r="AE22" s="208"/>
    </row>
    <row r="23" spans="1:31" ht="72" customHeight="1">
      <c r="A23" s="641"/>
      <c r="B23" s="644"/>
      <c r="C23" s="118" t="s">
        <v>9</v>
      </c>
      <c r="D23" s="181" t="s">
        <v>12</v>
      </c>
      <c r="E23" s="116">
        <v>0.1</v>
      </c>
      <c r="F23" s="117" t="s">
        <v>51</v>
      </c>
      <c r="G23" s="126" t="s">
        <v>296</v>
      </c>
      <c r="H23" s="96">
        <v>1</v>
      </c>
      <c r="I23" s="97">
        <f>H23*E23*$B$15</f>
        <v>4.5000000000000005E-2</v>
      </c>
      <c r="J23" s="66"/>
      <c r="K23" s="66" t="s">
        <v>80</v>
      </c>
      <c r="L23" s="126" t="s">
        <v>297</v>
      </c>
      <c r="M23" s="208" t="s">
        <v>167</v>
      </c>
      <c r="N23" s="208" t="s">
        <v>329</v>
      </c>
      <c r="O23" s="208" t="s">
        <v>329</v>
      </c>
      <c r="P23" s="208" t="s">
        <v>329</v>
      </c>
      <c r="Q23" s="208" t="s">
        <v>329</v>
      </c>
      <c r="R23" s="208" t="s">
        <v>328</v>
      </c>
      <c r="S23" s="208" t="s">
        <v>328</v>
      </c>
      <c r="T23" s="208" t="s">
        <v>328</v>
      </c>
      <c r="U23" s="208" t="s">
        <v>328</v>
      </c>
      <c r="V23" s="208" t="s">
        <v>328</v>
      </c>
      <c r="W23" s="208" t="s">
        <v>328</v>
      </c>
      <c r="X23" s="208" t="s">
        <v>328</v>
      </c>
      <c r="Y23" s="208" t="s">
        <v>328</v>
      </c>
      <c r="Z23" s="208" t="s">
        <v>328</v>
      </c>
      <c r="AA23" s="208" t="s">
        <v>328</v>
      </c>
      <c r="AB23" s="208" t="s">
        <v>328</v>
      </c>
      <c r="AC23" s="208" t="s">
        <v>328</v>
      </c>
      <c r="AD23" s="208" t="s">
        <v>328</v>
      </c>
      <c r="AE23" s="208" t="s">
        <v>328</v>
      </c>
    </row>
    <row r="24" spans="1:31" ht="54" customHeight="1">
      <c r="A24" s="641"/>
      <c r="B24" s="644"/>
      <c r="C24" s="622" t="s">
        <v>11</v>
      </c>
      <c r="D24" s="624" t="s">
        <v>104</v>
      </c>
      <c r="E24" s="620">
        <v>0.2</v>
      </c>
      <c r="F24" s="117" t="s">
        <v>54</v>
      </c>
      <c r="G24" s="126" t="s">
        <v>109</v>
      </c>
      <c r="H24" s="96">
        <v>0.5</v>
      </c>
      <c r="I24" s="97">
        <f>H24*$E$24*$B$15</f>
        <v>4.5000000000000005E-2</v>
      </c>
      <c r="J24" s="98" t="s">
        <v>78</v>
      </c>
      <c r="K24" s="66" t="s">
        <v>80</v>
      </c>
      <c r="L24" s="126" t="s">
        <v>117</v>
      </c>
      <c r="M24" s="208"/>
      <c r="N24" s="208"/>
      <c r="O24" s="208" t="s">
        <v>167</v>
      </c>
      <c r="P24" s="208"/>
      <c r="Q24" s="208"/>
      <c r="R24" s="208"/>
      <c r="S24" s="208"/>
      <c r="T24" s="208"/>
      <c r="U24" s="208"/>
      <c r="V24" s="208"/>
      <c r="W24" s="208"/>
      <c r="X24" s="208" t="s">
        <v>328</v>
      </c>
      <c r="Y24" s="208"/>
      <c r="Z24" s="208"/>
      <c r="AA24" s="208"/>
      <c r="AB24" s="208" t="s">
        <v>328</v>
      </c>
      <c r="AC24" s="208"/>
      <c r="AD24" s="208" t="s">
        <v>328</v>
      </c>
      <c r="AE24" s="208" t="s">
        <v>328</v>
      </c>
    </row>
    <row r="25" spans="1:31" ht="66.599999999999994" customHeight="1">
      <c r="A25" s="641"/>
      <c r="B25" s="644"/>
      <c r="C25" s="623"/>
      <c r="D25" s="625"/>
      <c r="E25" s="621"/>
      <c r="F25" s="117" t="s">
        <v>55</v>
      </c>
      <c r="G25" s="126" t="s">
        <v>141</v>
      </c>
      <c r="H25" s="96">
        <v>0.5</v>
      </c>
      <c r="I25" s="97">
        <f>H25*$E$24*$B$15</f>
        <v>4.5000000000000005E-2</v>
      </c>
      <c r="J25" s="98" t="s">
        <v>78</v>
      </c>
      <c r="K25" s="66" t="s">
        <v>80</v>
      </c>
      <c r="L25" s="126" t="s">
        <v>133</v>
      </c>
      <c r="M25" s="208"/>
      <c r="N25" s="208"/>
      <c r="O25" s="208" t="s">
        <v>167</v>
      </c>
      <c r="P25" s="208"/>
      <c r="Q25" s="208"/>
      <c r="R25" s="208"/>
      <c r="S25" s="208" t="s">
        <v>328</v>
      </c>
      <c r="T25" s="208"/>
      <c r="U25" s="208" t="s">
        <v>329</v>
      </c>
      <c r="V25" s="208"/>
      <c r="W25" s="208"/>
      <c r="X25" s="208"/>
      <c r="Y25" s="208" t="s">
        <v>328</v>
      </c>
      <c r="Z25" s="208"/>
      <c r="AA25" s="208"/>
      <c r="AB25" s="208"/>
      <c r="AC25" s="208"/>
      <c r="AD25" s="208" t="s">
        <v>328</v>
      </c>
      <c r="AE25" s="208" t="s">
        <v>328</v>
      </c>
    </row>
    <row r="26" spans="1:31" s="108" customFormat="1" ht="21.95" customHeight="1">
      <c r="A26" s="642"/>
      <c r="B26" s="645"/>
      <c r="C26" s="99"/>
      <c r="D26" s="100"/>
      <c r="E26" s="107">
        <v>1</v>
      </c>
      <c r="F26" s="107"/>
      <c r="G26" s="104"/>
      <c r="H26" s="104"/>
      <c r="I26" s="105"/>
      <c r="J26" s="104"/>
      <c r="K26" s="104"/>
      <c r="L26" s="128"/>
      <c r="M26" s="210"/>
      <c r="N26" s="210"/>
      <c r="O26" s="210"/>
      <c r="P26" s="210"/>
      <c r="Q26" s="210"/>
      <c r="R26" s="210"/>
      <c r="S26" s="210"/>
      <c r="T26" s="210"/>
      <c r="U26" s="210"/>
      <c r="V26" s="210"/>
      <c r="W26" s="210"/>
      <c r="X26" s="210"/>
      <c r="Y26" s="210"/>
      <c r="Z26" s="210"/>
      <c r="AA26" s="210"/>
      <c r="AB26" s="210"/>
      <c r="AC26" s="210"/>
      <c r="AD26" s="210"/>
      <c r="AE26" s="210"/>
    </row>
    <row r="27" spans="1:31" ht="45.6" customHeight="1">
      <c r="A27" s="633" t="s">
        <v>142</v>
      </c>
      <c r="B27" s="634">
        <v>0.15</v>
      </c>
      <c r="C27" s="622" t="s">
        <v>43</v>
      </c>
      <c r="D27" s="624" t="s">
        <v>138</v>
      </c>
      <c r="E27" s="635">
        <v>0.6</v>
      </c>
      <c r="F27" s="117" t="s">
        <v>58</v>
      </c>
      <c r="G27" s="126" t="s">
        <v>134</v>
      </c>
      <c r="H27" s="96">
        <v>0.3</v>
      </c>
      <c r="I27" s="97">
        <f>H27*$E$27*$B$27</f>
        <v>2.7E-2</v>
      </c>
      <c r="J27" s="98" t="s">
        <v>78</v>
      </c>
      <c r="K27" s="66" t="s">
        <v>79</v>
      </c>
      <c r="L27" s="126" t="s">
        <v>134</v>
      </c>
      <c r="M27" s="208" t="s">
        <v>167</v>
      </c>
      <c r="N27" s="208"/>
      <c r="O27" s="208"/>
      <c r="P27" s="208"/>
      <c r="Q27" s="208"/>
      <c r="R27" s="208"/>
      <c r="S27" s="208"/>
      <c r="T27" s="208" t="s">
        <v>328</v>
      </c>
      <c r="U27" s="208"/>
      <c r="V27" s="208"/>
      <c r="W27" s="208"/>
      <c r="X27" s="208"/>
      <c r="Y27" s="208"/>
      <c r="Z27" s="208"/>
      <c r="AA27" s="208"/>
      <c r="AB27" s="208"/>
      <c r="AC27" s="208"/>
      <c r="AD27" s="208"/>
      <c r="AE27" s="208"/>
    </row>
    <row r="28" spans="1:31" ht="44.25" customHeight="1">
      <c r="A28" s="633"/>
      <c r="B28" s="634"/>
      <c r="C28" s="626"/>
      <c r="D28" s="632"/>
      <c r="E28" s="636"/>
      <c r="F28" s="117" t="s">
        <v>59</v>
      </c>
      <c r="G28" s="126" t="s">
        <v>137</v>
      </c>
      <c r="H28" s="96">
        <v>0.4</v>
      </c>
      <c r="I28" s="97">
        <f>H28*$E$27*$B$27</f>
        <v>3.5999999999999997E-2</v>
      </c>
      <c r="J28" s="98" t="s">
        <v>106</v>
      </c>
      <c r="K28" s="66" t="s">
        <v>79</v>
      </c>
      <c r="L28" s="126" t="s">
        <v>118</v>
      </c>
      <c r="M28" s="208" t="s">
        <v>167</v>
      </c>
      <c r="N28" s="208"/>
      <c r="O28" s="208"/>
      <c r="P28" s="208"/>
      <c r="Q28" s="208"/>
      <c r="R28" s="208"/>
      <c r="S28" s="208"/>
      <c r="T28" s="208" t="s">
        <v>328</v>
      </c>
      <c r="U28" s="208"/>
      <c r="V28" s="208"/>
      <c r="W28" s="208"/>
      <c r="X28" s="208"/>
      <c r="Y28" s="208"/>
      <c r="Z28" s="208"/>
      <c r="AA28" s="208"/>
      <c r="AB28" s="208"/>
      <c r="AC28" s="208"/>
      <c r="AD28" s="208"/>
      <c r="AE28" s="208"/>
    </row>
    <row r="29" spans="1:31" ht="63.95" customHeight="1">
      <c r="A29" s="633"/>
      <c r="B29" s="634"/>
      <c r="C29" s="623"/>
      <c r="D29" s="625"/>
      <c r="E29" s="637"/>
      <c r="F29" s="117" t="s">
        <v>60</v>
      </c>
      <c r="G29" s="126" t="s">
        <v>139</v>
      </c>
      <c r="H29" s="96">
        <v>0.3</v>
      </c>
      <c r="I29" s="97">
        <f>H29*$E$27*$B$27</f>
        <v>2.7E-2</v>
      </c>
      <c r="J29" s="98" t="s">
        <v>105</v>
      </c>
      <c r="K29" s="66" t="s">
        <v>79</v>
      </c>
      <c r="L29" s="126" t="s">
        <v>119</v>
      </c>
      <c r="M29" s="208" t="s">
        <v>167</v>
      </c>
      <c r="N29" s="208"/>
      <c r="O29" s="208"/>
      <c r="P29" s="208"/>
      <c r="Q29" s="208"/>
      <c r="R29" s="208"/>
      <c r="S29" s="208"/>
      <c r="T29" s="208" t="s">
        <v>328</v>
      </c>
      <c r="U29" s="208"/>
      <c r="V29" s="208"/>
      <c r="W29" s="208"/>
      <c r="X29" s="208"/>
      <c r="Y29" s="208"/>
      <c r="Z29" s="208"/>
      <c r="AA29" s="208"/>
      <c r="AB29" s="208"/>
      <c r="AC29" s="208"/>
      <c r="AD29" s="208"/>
      <c r="AE29" s="208"/>
    </row>
    <row r="30" spans="1:31" ht="38.25" customHeight="1">
      <c r="A30" s="633"/>
      <c r="B30" s="634"/>
      <c r="C30" s="622" t="s">
        <v>45</v>
      </c>
      <c r="D30" s="624" t="s">
        <v>140</v>
      </c>
      <c r="E30" s="635">
        <v>0.4</v>
      </c>
      <c r="F30" s="117" t="s">
        <v>61</v>
      </c>
      <c r="G30" s="126" t="s">
        <v>20</v>
      </c>
      <c r="H30" s="96">
        <v>0.5</v>
      </c>
      <c r="I30" s="97">
        <f>H30*$E$30*$B$27</f>
        <v>0.03</v>
      </c>
      <c r="J30" s="98" t="s">
        <v>107</v>
      </c>
      <c r="K30" s="66" t="s">
        <v>80</v>
      </c>
      <c r="L30" s="126" t="s">
        <v>125</v>
      </c>
      <c r="M30" s="208"/>
      <c r="N30" s="208"/>
      <c r="O30" s="183"/>
      <c r="P30" s="208" t="s">
        <v>167</v>
      </c>
      <c r="Q30" s="208"/>
      <c r="R30" s="208"/>
      <c r="S30" s="208"/>
      <c r="T30" s="208"/>
      <c r="U30" s="208"/>
      <c r="V30" s="208"/>
      <c r="W30" s="208"/>
      <c r="X30" s="208"/>
      <c r="Y30" s="208"/>
      <c r="Z30" s="208"/>
      <c r="AA30" s="208" t="s">
        <v>328</v>
      </c>
      <c r="AB30" s="208"/>
      <c r="AC30" s="208"/>
      <c r="AD30" s="208"/>
      <c r="AE30" s="208"/>
    </row>
    <row r="31" spans="1:31" ht="45.6" customHeight="1">
      <c r="A31" s="633"/>
      <c r="B31" s="634"/>
      <c r="C31" s="626"/>
      <c r="D31" s="625"/>
      <c r="E31" s="636"/>
      <c r="F31" s="117" t="s">
        <v>62</v>
      </c>
      <c r="G31" s="126" t="s">
        <v>93</v>
      </c>
      <c r="H31" s="96">
        <v>0.5</v>
      </c>
      <c r="I31" s="97">
        <f>H31*$E$30*$B$27</f>
        <v>0.03</v>
      </c>
      <c r="J31" s="98" t="s">
        <v>327</v>
      </c>
      <c r="K31" s="66" t="s">
        <v>80</v>
      </c>
      <c r="L31" s="126" t="s">
        <v>93</v>
      </c>
      <c r="M31" s="208"/>
      <c r="N31" s="208"/>
      <c r="O31" s="208"/>
      <c r="P31" s="208" t="s">
        <v>167</v>
      </c>
      <c r="Q31" s="208"/>
      <c r="R31" s="208"/>
      <c r="S31" s="208"/>
      <c r="T31" s="208"/>
      <c r="U31" s="208"/>
      <c r="V31" s="208"/>
      <c r="W31" s="208"/>
      <c r="X31" s="208"/>
      <c r="Y31" s="208"/>
      <c r="Z31" s="208"/>
      <c r="AA31" s="208" t="s">
        <v>328</v>
      </c>
      <c r="AB31" s="208"/>
      <c r="AC31" s="208"/>
      <c r="AD31" s="208"/>
      <c r="AE31" s="208" t="s">
        <v>328</v>
      </c>
    </row>
    <row r="32" spans="1:31" ht="45" customHeight="1">
      <c r="A32" s="633"/>
      <c r="B32" s="634"/>
      <c r="C32" s="99"/>
      <c r="D32" s="109"/>
      <c r="E32" s="110">
        <v>1</v>
      </c>
      <c r="F32" s="110"/>
      <c r="G32" s="109"/>
      <c r="H32" s="109"/>
      <c r="I32" s="111"/>
      <c r="J32" s="109"/>
      <c r="K32" s="109"/>
      <c r="L32" s="129"/>
      <c r="M32" s="109"/>
      <c r="N32" s="109"/>
      <c r="O32" s="109"/>
      <c r="P32" s="109"/>
      <c r="Q32" s="109"/>
      <c r="R32" s="109"/>
      <c r="S32" s="109"/>
      <c r="T32" s="109"/>
      <c r="U32" s="109"/>
      <c r="V32" s="109"/>
      <c r="W32" s="109"/>
      <c r="X32" s="109"/>
      <c r="Y32" s="109"/>
      <c r="Z32" s="109"/>
      <c r="AA32" s="109"/>
      <c r="AB32" s="109"/>
      <c r="AC32" s="109"/>
      <c r="AD32" s="109"/>
      <c r="AE32" s="109"/>
    </row>
    <row r="33" spans="1:31" s="183" customFormat="1" ht="39" customHeight="1">
      <c r="A33" s="184"/>
      <c r="B33" s="211">
        <v>1</v>
      </c>
      <c r="C33" s="212"/>
      <c r="D33" s="212">
        <v>12</v>
      </c>
      <c r="E33" s="212"/>
      <c r="F33" s="212"/>
      <c r="G33" s="212">
        <v>24</v>
      </c>
      <c r="H33" s="212"/>
      <c r="I33" s="111">
        <f>SUM(I6:I32)</f>
        <v>1.0000000000000002</v>
      </c>
      <c r="J33" s="212"/>
      <c r="K33" s="212"/>
      <c r="L33" s="212"/>
      <c r="M33" s="212">
        <v>12</v>
      </c>
      <c r="N33" s="212">
        <v>9</v>
      </c>
      <c r="O33" s="212">
        <v>9</v>
      </c>
      <c r="P33" s="212">
        <v>4</v>
      </c>
      <c r="Q33" s="212">
        <v>3</v>
      </c>
      <c r="R33" s="212">
        <v>2</v>
      </c>
      <c r="S33" s="212">
        <v>6</v>
      </c>
      <c r="T33" s="212">
        <v>5</v>
      </c>
      <c r="U33" s="212">
        <v>5</v>
      </c>
      <c r="V33" s="212">
        <v>5</v>
      </c>
      <c r="W33" s="212">
        <v>3</v>
      </c>
      <c r="X33" s="212">
        <v>8</v>
      </c>
      <c r="Y33" s="212">
        <v>3</v>
      </c>
      <c r="Z33" s="212">
        <v>9</v>
      </c>
      <c r="AA33" s="212">
        <v>4</v>
      </c>
      <c r="AB33" s="212">
        <v>3</v>
      </c>
      <c r="AC33" s="212">
        <v>2</v>
      </c>
      <c r="AD33" s="212">
        <v>4</v>
      </c>
      <c r="AE33" s="212">
        <v>19</v>
      </c>
    </row>
  </sheetData>
  <mergeCells count="62">
    <mergeCell ref="I4:I5"/>
    <mergeCell ref="A4:D5"/>
    <mergeCell ref="E4:E5"/>
    <mergeCell ref="F4:F5"/>
    <mergeCell ref="G4:G5"/>
    <mergeCell ref="H4:H5"/>
    <mergeCell ref="AE4:AE5"/>
    <mergeCell ref="A6:A12"/>
    <mergeCell ref="B6:B12"/>
    <mergeCell ref="C7:C8"/>
    <mergeCell ref="D7:D8"/>
    <mergeCell ref="E7:E8"/>
    <mergeCell ref="AD4:AD5"/>
    <mergeCell ref="U4:U5"/>
    <mergeCell ref="AB4:AB5"/>
    <mergeCell ref="N4:N5"/>
    <mergeCell ref="O4:O5"/>
    <mergeCell ref="P4:P5"/>
    <mergeCell ref="Q4:Q5"/>
    <mergeCell ref="AA4:AA5"/>
    <mergeCell ref="W4:W5"/>
    <mergeCell ref="S4:S5"/>
    <mergeCell ref="X4:X5"/>
    <mergeCell ref="V4:V5"/>
    <mergeCell ref="Y4:Y5"/>
    <mergeCell ref="AC4:AC5"/>
    <mergeCell ref="A15:A26"/>
    <mergeCell ref="B15:B26"/>
    <mergeCell ref="C15:C17"/>
    <mergeCell ref="D15:D17"/>
    <mergeCell ref="E15:E17"/>
    <mergeCell ref="R4:R5"/>
    <mergeCell ref="A13:A14"/>
    <mergeCell ref="B13:B14"/>
    <mergeCell ref="Z4:Z5"/>
    <mergeCell ref="T4:T5"/>
    <mergeCell ref="K4:K5"/>
    <mergeCell ref="L4:L5"/>
    <mergeCell ref="A27:A32"/>
    <mergeCell ref="B27:B32"/>
    <mergeCell ref="C27:C29"/>
    <mergeCell ref="D27:D29"/>
    <mergeCell ref="E27:E29"/>
    <mergeCell ref="C30:C31"/>
    <mergeCell ref="D30:D31"/>
    <mergeCell ref="E30:E31"/>
    <mergeCell ref="M4:M5"/>
    <mergeCell ref="E24:E25"/>
    <mergeCell ref="C24:C25"/>
    <mergeCell ref="C18:C19"/>
    <mergeCell ref="D18:D19"/>
    <mergeCell ref="E18:E19"/>
    <mergeCell ref="C20:C22"/>
    <mergeCell ref="D24:D25"/>
    <mergeCell ref="E9:E10"/>
    <mergeCell ref="E20:E22"/>
    <mergeCell ref="C11:C12"/>
    <mergeCell ref="D11:D12"/>
    <mergeCell ref="E11:E12"/>
    <mergeCell ref="C9:C10"/>
    <mergeCell ref="D9:D10"/>
    <mergeCell ref="D20:D22"/>
  </mergeCells>
  <phoneticPr fontId="0" type="noConversion"/>
  <pageMargins left="0.56999999999999995" right="0.25" top="0.33" bottom="0.47" header="0.3" footer="0.47"/>
  <pageSetup paperSize="9" scale="54"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P183"/>
  <sheetViews>
    <sheetView topLeftCell="C1" zoomScale="70" zoomScaleNormal="70" workbookViewId="0">
      <pane ySplit="1665" topLeftCell="A163" activePane="bottomLeft"/>
      <selection activeCell="P129" sqref="P129"/>
      <selection pane="bottomLeft" activeCell="L169" sqref="L169"/>
    </sheetView>
  </sheetViews>
  <sheetFormatPr defaultRowHeight="15.75"/>
  <cols>
    <col min="1" max="1" width="6" style="167" customWidth="1"/>
    <col min="2" max="3" width="9.375" style="151" customWidth="1"/>
    <col min="4" max="4" width="18.625" style="157" customWidth="1"/>
    <col min="5" max="5" width="8.375" style="148" customWidth="1"/>
    <col min="6" max="6" width="43.875" style="148" customWidth="1"/>
    <col min="7" max="7" width="9" style="148" customWidth="1"/>
    <col min="8" max="8" width="43.25" style="148" customWidth="1"/>
    <col min="9" max="11" width="10.625" style="157" customWidth="1"/>
    <col min="12" max="12" width="10.625" style="203" customWidth="1"/>
    <col min="13" max="13" width="10.625" style="148" customWidth="1"/>
    <col min="14" max="14" width="10.625" style="157" customWidth="1"/>
    <col min="15" max="16" width="10.625" style="148" customWidth="1"/>
    <col min="17" max="16384" width="9" style="148"/>
  </cols>
  <sheetData>
    <row r="1" spans="1:16" ht="33" customHeight="1">
      <c r="A1" s="663" t="s">
        <v>333</v>
      </c>
      <c r="B1" s="663"/>
      <c r="C1" s="663"/>
      <c r="D1" s="663"/>
      <c r="I1" s="147"/>
      <c r="J1" s="147"/>
      <c r="K1" s="147"/>
      <c r="L1" s="195"/>
    </row>
    <row r="2" spans="1:16" s="150" customFormat="1">
      <c r="A2" s="664" t="s">
        <v>330</v>
      </c>
      <c r="B2" s="664"/>
      <c r="C2" s="664"/>
      <c r="D2" s="664"/>
      <c r="F2" s="213"/>
      <c r="G2" s="213"/>
      <c r="H2" s="213"/>
      <c r="I2" s="149"/>
      <c r="J2" s="149"/>
      <c r="K2" s="149"/>
      <c r="L2" s="196"/>
      <c r="N2" s="175"/>
    </row>
    <row r="3" spans="1:16" s="232" customFormat="1" ht="54" customHeight="1">
      <c r="A3" s="230" t="s">
        <v>161</v>
      </c>
      <c r="B3" s="230" t="s">
        <v>331</v>
      </c>
      <c r="C3" s="230" t="s">
        <v>162</v>
      </c>
      <c r="D3" s="230" t="s">
        <v>736</v>
      </c>
      <c r="E3" s="230" t="s">
        <v>301</v>
      </c>
      <c r="F3" s="231" t="s">
        <v>737</v>
      </c>
      <c r="G3" s="231" t="s">
        <v>302</v>
      </c>
      <c r="H3" s="231" t="s">
        <v>738</v>
      </c>
      <c r="I3" s="230" t="s">
        <v>204</v>
      </c>
      <c r="J3" s="231" t="s">
        <v>205</v>
      </c>
      <c r="K3" s="231" t="s">
        <v>206</v>
      </c>
      <c r="L3" s="230" t="s">
        <v>307</v>
      </c>
      <c r="M3" s="230" t="s">
        <v>308</v>
      </c>
      <c r="N3" s="230" t="s">
        <v>309</v>
      </c>
      <c r="O3" s="230" t="s">
        <v>478</v>
      </c>
      <c r="P3" s="230" t="s">
        <v>477</v>
      </c>
    </row>
    <row r="4" spans="1:16" s="157" customFormat="1" ht="110.25">
      <c r="A4" s="152" t="s">
        <v>163</v>
      </c>
      <c r="B4" s="152" t="s">
        <v>331</v>
      </c>
      <c r="C4" s="153"/>
      <c r="D4" s="156"/>
      <c r="E4" s="155"/>
      <c r="F4" s="176" t="s">
        <v>222</v>
      </c>
      <c r="G4" s="176"/>
      <c r="H4" s="155"/>
      <c r="I4" s="154" t="s">
        <v>219</v>
      </c>
      <c r="J4" s="154"/>
      <c r="K4" s="154"/>
      <c r="L4" s="197" t="s">
        <v>310</v>
      </c>
      <c r="M4" s="154" t="s">
        <v>311</v>
      </c>
      <c r="N4" s="154" t="s">
        <v>221</v>
      </c>
      <c r="O4" s="159" t="s">
        <v>220</v>
      </c>
      <c r="P4" s="155" t="s">
        <v>305</v>
      </c>
    </row>
    <row r="5" spans="1:16" ht="63">
      <c r="A5" s="158">
        <v>1</v>
      </c>
      <c r="B5" s="158" t="s">
        <v>164</v>
      </c>
      <c r="C5" s="216" t="s">
        <v>165</v>
      </c>
      <c r="D5" s="182" t="s">
        <v>166</v>
      </c>
      <c r="E5" s="216"/>
      <c r="F5" s="185"/>
      <c r="G5" s="185"/>
      <c r="H5" s="185"/>
      <c r="I5" s="216"/>
      <c r="J5" s="216"/>
      <c r="K5" s="216"/>
      <c r="L5" s="198"/>
      <c r="M5" s="216"/>
      <c r="N5" s="216"/>
      <c r="O5" s="216"/>
      <c r="P5" s="216"/>
    </row>
    <row r="6" spans="1:16" ht="31.5">
      <c r="A6" s="662">
        <v>2</v>
      </c>
      <c r="B6" s="662" t="s">
        <v>168</v>
      </c>
      <c r="C6" s="665" t="s">
        <v>223</v>
      </c>
      <c r="D6" s="667" t="s">
        <v>352</v>
      </c>
      <c r="E6" s="161" t="s">
        <v>668</v>
      </c>
      <c r="F6" s="199" t="s">
        <v>355</v>
      </c>
      <c r="G6" s="199" t="s">
        <v>669</v>
      </c>
      <c r="H6" s="199" t="s">
        <v>355</v>
      </c>
      <c r="I6" s="163" t="s">
        <v>167</v>
      </c>
      <c r="J6" s="162" t="s">
        <v>169</v>
      </c>
      <c r="K6" s="162" t="s">
        <v>329</v>
      </c>
      <c r="L6" s="200"/>
      <c r="M6" s="161" t="s">
        <v>328</v>
      </c>
      <c r="N6" s="176" t="s">
        <v>169</v>
      </c>
      <c r="O6" s="161"/>
      <c r="P6" s="169"/>
    </row>
    <row r="7" spans="1:16" ht="31.5">
      <c r="A7" s="662"/>
      <c r="B7" s="662"/>
      <c r="C7" s="666"/>
      <c r="D7" s="668"/>
      <c r="E7" s="161" t="s">
        <v>749</v>
      </c>
      <c r="F7" s="199" t="s">
        <v>354</v>
      </c>
      <c r="G7" s="199" t="s">
        <v>770</v>
      </c>
      <c r="H7" s="199" t="s">
        <v>354</v>
      </c>
      <c r="I7" s="163" t="s">
        <v>167</v>
      </c>
      <c r="J7" s="162" t="s">
        <v>329</v>
      </c>
      <c r="K7" s="162"/>
      <c r="L7" s="200"/>
      <c r="M7" s="161"/>
      <c r="N7" s="176" t="s">
        <v>328</v>
      </c>
      <c r="O7" s="161"/>
      <c r="P7" s="169"/>
    </row>
    <row r="8" spans="1:16" ht="31.5">
      <c r="A8" s="662"/>
      <c r="B8" s="662"/>
      <c r="C8" s="666"/>
      <c r="D8" s="668"/>
      <c r="E8" s="161" t="s">
        <v>750</v>
      </c>
      <c r="F8" s="199" t="s">
        <v>356</v>
      </c>
      <c r="G8" s="199" t="s">
        <v>771</v>
      </c>
      <c r="H8" s="199" t="s">
        <v>356</v>
      </c>
      <c r="I8" s="163" t="s">
        <v>167</v>
      </c>
      <c r="J8" s="162" t="s">
        <v>329</v>
      </c>
      <c r="K8" s="162"/>
      <c r="L8" s="200"/>
      <c r="M8" s="161"/>
      <c r="N8" s="176" t="s">
        <v>328</v>
      </c>
      <c r="O8" s="161"/>
      <c r="P8" s="169"/>
    </row>
    <row r="9" spans="1:16" ht="31.5">
      <c r="A9" s="662"/>
      <c r="B9" s="662"/>
      <c r="C9" s="666"/>
      <c r="D9" s="668"/>
      <c r="E9" s="161" t="s">
        <v>751</v>
      </c>
      <c r="F9" s="199" t="s">
        <v>357</v>
      </c>
      <c r="G9" s="199" t="s">
        <v>772</v>
      </c>
      <c r="H9" s="199" t="s">
        <v>357</v>
      </c>
      <c r="I9" s="163" t="s">
        <v>167</v>
      </c>
      <c r="J9" s="162" t="s">
        <v>329</v>
      </c>
      <c r="K9" s="162"/>
      <c r="L9" s="200"/>
      <c r="M9" s="161"/>
      <c r="N9" s="176" t="s">
        <v>328</v>
      </c>
      <c r="O9" s="161"/>
      <c r="P9" s="169"/>
    </row>
    <row r="10" spans="1:16">
      <c r="A10" s="662"/>
      <c r="B10" s="662"/>
      <c r="C10" s="666"/>
      <c r="D10" s="669"/>
      <c r="E10" s="161" t="s">
        <v>752</v>
      </c>
      <c r="F10" s="148" t="s">
        <v>353</v>
      </c>
      <c r="G10" s="199" t="s">
        <v>773</v>
      </c>
      <c r="H10" s="148" t="s">
        <v>353</v>
      </c>
      <c r="I10" s="163" t="s">
        <v>167</v>
      </c>
      <c r="J10" s="162" t="s">
        <v>329</v>
      </c>
      <c r="K10" s="162"/>
      <c r="L10" s="200"/>
      <c r="M10" s="161"/>
      <c r="N10" s="176" t="s">
        <v>328</v>
      </c>
      <c r="O10" s="161"/>
      <c r="P10" s="169"/>
    </row>
    <row r="11" spans="1:16">
      <c r="A11" s="662"/>
      <c r="B11" s="662"/>
      <c r="C11" s="665" t="s">
        <v>224</v>
      </c>
      <c r="D11" s="667" t="s">
        <v>225</v>
      </c>
      <c r="E11" s="161" t="s">
        <v>670</v>
      </c>
      <c r="F11" s="169" t="s">
        <v>358</v>
      </c>
      <c r="G11" s="186" t="s">
        <v>671</v>
      </c>
      <c r="H11" s="169" t="s">
        <v>358</v>
      </c>
      <c r="I11" s="163" t="s">
        <v>167</v>
      </c>
      <c r="J11" s="163"/>
      <c r="K11" s="163" t="s">
        <v>169</v>
      </c>
      <c r="L11" s="176" t="s">
        <v>328</v>
      </c>
      <c r="M11" s="176" t="s">
        <v>328</v>
      </c>
      <c r="N11" s="176" t="s">
        <v>328</v>
      </c>
      <c r="O11" s="176" t="s">
        <v>328</v>
      </c>
      <c r="P11" s="176" t="s">
        <v>328</v>
      </c>
    </row>
    <row r="12" spans="1:16">
      <c r="A12" s="662"/>
      <c r="B12" s="662"/>
      <c r="C12" s="666"/>
      <c r="D12" s="668"/>
      <c r="E12" s="161" t="s">
        <v>753</v>
      </c>
      <c r="F12" s="186" t="s">
        <v>359</v>
      </c>
      <c r="G12" s="186" t="s">
        <v>774</v>
      </c>
      <c r="H12" s="186" t="s">
        <v>359</v>
      </c>
      <c r="I12" s="163" t="s">
        <v>167</v>
      </c>
      <c r="J12" s="163"/>
      <c r="K12" s="163"/>
      <c r="L12" s="163"/>
      <c r="M12" s="161" t="s">
        <v>328</v>
      </c>
      <c r="N12" s="176"/>
      <c r="O12" s="176"/>
      <c r="P12" s="176"/>
    </row>
    <row r="13" spans="1:16">
      <c r="A13" s="662"/>
      <c r="B13" s="662"/>
      <c r="C13" s="666"/>
      <c r="D13" s="668"/>
      <c r="E13" s="161" t="s">
        <v>754</v>
      </c>
      <c r="F13" s="186" t="s">
        <v>360</v>
      </c>
      <c r="G13" s="186" t="s">
        <v>775</v>
      </c>
      <c r="H13" s="186" t="s">
        <v>360</v>
      </c>
      <c r="I13" s="163" t="s">
        <v>167</v>
      </c>
      <c r="J13" s="163"/>
      <c r="K13" s="163" t="s">
        <v>329</v>
      </c>
      <c r="L13" s="163"/>
      <c r="M13" s="163" t="s">
        <v>328</v>
      </c>
      <c r="N13" s="163"/>
      <c r="O13" s="163"/>
      <c r="P13" s="163" t="s">
        <v>328</v>
      </c>
    </row>
    <row r="14" spans="1:16">
      <c r="A14" s="662"/>
      <c r="B14" s="662"/>
      <c r="C14" s="666"/>
      <c r="D14" s="668"/>
      <c r="E14" s="161" t="s">
        <v>755</v>
      </c>
      <c r="F14" s="186" t="s">
        <v>361</v>
      </c>
      <c r="G14" s="186" t="s">
        <v>776</v>
      </c>
      <c r="H14" s="186" t="s">
        <v>361</v>
      </c>
      <c r="I14" s="163" t="s">
        <v>167</v>
      </c>
      <c r="J14" s="163"/>
      <c r="K14" s="163" t="s">
        <v>169</v>
      </c>
      <c r="L14" s="163"/>
      <c r="M14" s="161" t="s">
        <v>328</v>
      </c>
      <c r="N14" s="176"/>
      <c r="O14" s="176"/>
      <c r="P14" s="176" t="s">
        <v>328</v>
      </c>
    </row>
    <row r="15" spans="1:16" ht="47.25">
      <c r="A15" s="662"/>
      <c r="B15" s="662"/>
      <c r="C15" s="162" t="s">
        <v>170</v>
      </c>
      <c r="D15" s="172" t="s">
        <v>171</v>
      </c>
      <c r="E15" s="161" t="s">
        <v>672</v>
      </c>
      <c r="F15" s="186" t="s">
        <v>313</v>
      </c>
      <c r="G15" s="186" t="s">
        <v>777</v>
      </c>
      <c r="H15" s="186" t="s">
        <v>313</v>
      </c>
      <c r="I15" s="163" t="s">
        <v>329</v>
      </c>
      <c r="J15" s="163" t="s">
        <v>328</v>
      </c>
      <c r="K15" s="163" t="s">
        <v>328</v>
      </c>
      <c r="L15" s="163" t="s">
        <v>328</v>
      </c>
      <c r="M15" s="163" t="s">
        <v>328</v>
      </c>
      <c r="N15" s="163" t="s">
        <v>328</v>
      </c>
      <c r="O15" s="163" t="s">
        <v>328</v>
      </c>
      <c r="P15" s="163" t="s">
        <v>328</v>
      </c>
    </row>
    <row r="16" spans="1:16" ht="63">
      <c r="A16" s="662"/>
      <c r="B16" s="662"/>
      <c r="C16" s="162" t="s">
        <v>172</v>
      </c>
      <c r="D16" s="172" t="s">
        <v>173</v>
      </c>
      <c r="E16" s="162" t="s">
        <v>674</v>
      </c>
      <c r="F16" s="186" t="s">
        <v>312</v>
      </c>
      <c r="G16" s="186" t="s">
        <v>778</v>
      </c>
      <c r="H16" s="186" t="s">
        <v>312</v>
      </c>
      <c r="I16" s="163" t="s">
        <v>328</v>
      </c>
      <c r="J16" s="163" t="s">
        <v>169</v>
      </c>
      <c r="K16" s="163" t="s">
        <v>169</v>
      </c>
      <c r="L16" s="163" t="s">
        <v>169</v>
      </c>
      <c r="M16" s="163" t="s">
        <v>169</v>
      </c>
      <c r="N16" s="163" t="s">
        <v>169</v>
      </c>
      <c r="O16" s="163" t="s">
        <v>169</v>
      </c>
      <c r="P16" s="163" t="s">
        <v>169</v>
      </c>
    </row>
    <row r="17" spans="1:16" ht="31.5">
      <c r="A17" s="662"/>
      <c r="B17" s="662"/>
      <c r="C17" s="162" t="s">
        <v>226</v>
      </c>
      <c r="D17" s="178" t="s">
        <v>227</v>
      </c>
      <c r="E17" s="162" t="s">
        <v>676</v>
      </c>
      <c r="F17" s="186" t="s">
        <v>362</v>
      </c>
      <c r="G17" s="186" t="s">
        <v>779</v>
      </c>
      <c r="H17" s="186" t="s">
        <v>362</v>
      </c>
      <c r="I17" s="163"/>
      <c r="J17" s="163"/>
      <c r="K17" s="163" t="s">
        <v>167</v>
      </c>
      <c r="L17" s="161"/>
      <c r="M17" s="163"/>
      <c r="N17" s="163"/>
      <c r="O17" s="163" t="s">
        <v>328</v>
      </c>
      <c r="P17" s="163" t="s">
        <v>169</v>
      </c>
    </row>
    <row r="18" spans="1:16" ht="78.75">
      <c r="A18" s="673"/>
      <c r="B18" s="673"/>
      <c r="C18" s="216" t="s">
        <v>228</v>
      </c>
      <c r="D18" s="182" t="s">
        <v>229</v>
      </c>
      <c r="E18" s="216" t="s">
        <v>591</v>
      </c>
      <c r="F18" s="182" t="s">
        <v>363</v>
      </c>
      <c r="G18" s="216" t="s">
        <v>678</v>
      </c>
      <c r="H18" s="182" t="s">
        <v>363</v>
      </c>
      <c r="I18" s="216" t="s">
        <v>167</v>
      </c>
      <c r="J18" s="216"/>
      <c r="K18" s="216" t="s">
        <v>169</v>
      </c>
      <c r="L18" s="198"/>
      <c r="M18" s="216" t="s">
        <v>328</v>
      </c>
      <c r="N18" s="216"/>
      <c r="O18" s="216"/>
      <c r="P18" s="216"/>
    </row>
    <row r="19" spans="1:16" ht="47.25">
      <c r="A19" s="673"/>
      <c r="B19" s="673"/>
      <c r="C19" s="216" t="s">
        <v>230</v>
      </c>
      <c r="D19" s="182" t="s">
        <v>231</v>
      </c>
      <c r="E19" s="216" t="s">
        <v>592</v>
      </c>
      <c r="F19" s="182" t="s">
        <v>338</v>
      </c>
      <c r="G19" s="216" t="s">
        <v>679</v>
      </c>
      <c r="H19" s="182" t="s">
        <v>338</v>
      </c>
      <c r="I19" s="216" t="s">
        <v>167</v>
      </c>
      <c r="J19" s="216"/>
      <c r="K19" s="216"/>
      <c r="L19" s="198"/>
      <c r="M19" s="216" t="s">
        <v>328</v>
      </c>
      <c r="N19" s="216"/>
      <c r="O19" s="216"/>
      <c r="P19" s="216"/>
    </row>
    <row r="20" spans="1:16" ht="63">
      <c r="A20" s="673"/>
      <c r="B20" s="673"/>
      <c r="C20" s="217" t="s">
        <v>232</v>
      </c>
      <c r="D20" s="233" t="s">
        <v>233</v>
      </c>
      <c r="E20" s="216" t="s">
        <v>593</v>
      </c>
      <c r="F20" s="185" t="s">
        <v>325</v>
      </c>
      <c r="G20" s="426" t="s">
        <v>680</v>
      </c>
      <c r="H20" s="185" t="s">
        <v>325</v>
      </c>
      <c r="I20" s="162" t="s">
        <v>329</v>
      </c>
      <c r="J20" s="162"/>
      <c r="K20" s="162" t="s">
        <v>328</v>
      </c>
      <c r="L20" s="200"/>
      <c r="M20" s="162" t="s">
        <v>328</v>
      </c>
      <c r="N20" s="162"/>
      <c r="O20" s="162"/>
      <c r="P20" s="162"/>
    </row>
    <row r="21" spans="1:16" ht="31.5">
      <c r="A21" s="670">
        <v>4</v>
      </c>
      <c r="B21" s="672" t="s">
        <v>175</v>
      </c>
      <c r="C21" s="679" t="s">
        <v>234</v>
      </c>
      <c r="D21" s="683" t="s">
        <v>235</v>
      </c>
      <c r="E21" s="712" t="s">
        <v>594</v>
      </c>
      <c r="F21" s="715" t="s">
        <v>504</v>
      </c>
      <c r="G21" s="205" t="s">
        <v>681</v>
      </c>
      <c r="H21" s="205" t="s">
        <v>479</v>
      </c>
      <c r="I21" s="177" t="s">
        <v>167</v>
      </c>
      <c r="J21" s="177" t="s">
        <v>329</v>
      </c>
      <c r="K21" s="162"/>
      <c r="L21" s="200"/>
      <c r="M21" s="176"/>
      <c r="N21" s="176" t="s">
        <v>328</v>
      </c>
      <c r="O21" s="176"/>
      <c r="P21" s="162"/>
    </row>
    <row r="22" spans="1:16">
      <c r="A22" s="671"/>
      <c r="B22" s="673"/>
      <c r="C22" s="680"/>
      <c r="D22" s="684"/>
      <c r="E22" s="713"/>
      <c r="F22" s="716"/>
      <c r="G22" s="205" t="s">
        <v>780</v>
      </c>
      <c r="H22" s="437" t="s">
        <v>735</v>
      </c>
      <c r="I22" s="177" t="s">
        <v>167</v>
      </c>
      <c r="J22" s="177" t="s">
        <v>329</v>
      </c>
      <c r="K22" s="162"/>
      <c r="L22" s="200"/>
      <c r="M22" s="176"/>
      <c r="N22" s="176" t="s">
        <v>328</v>
      </c>
      <c r="O22" s="176"/>
      <c r="P22" s="162"/>
    </row>
    <row r="23" spans="1:16">
      <c r="A23" s="671"/>
      <c r="B23" s="673"/>
      <c r="C23" s="680"/>
      <c r="D23" s="684"/>
      <c r="E23" s="713"/>
      <c r="F23" s="716"/>
      <c r="G23" s="205" t="s">
        <v>781</v>
      </c>
      <c r="H23" s="205" t="s">
        <v>480</v>
      </c>
      <c r="I23" s="177" t="s">
        <v>167</v>
      </c>
      <c r="J23" s="177" t="s">
        <v>329</v>
      </c>
      <c r="K23" s="162"/>
      <c r="L23" s="200"/>
      <c r="M23" s="176"/>
      <c r="N23" s="176" t="s">
        <v>328</v>
      </c>
      <c r="O23" s="176"/>
      <c r="P23" s="162"/>
    </row>
    <row r="24" spans="1:16" ht="31.5">
      <c r="A24" s="671"/>
      <c r="B24" s="673"/>
      <c r="C24" s="680"/>
      <c r="D24" s="684"/>
      <c r="E24" s="713"/>
      <c r="F24" s="716"/>
      <c r="G24" s="205" t="s">
        <v>782</v>
      </c>
      <c r="H24" s="205" t="s">
        <v>481</v>
      </c>
      <c r="I24" s="177" t="s">
        <v>167</v>
      </c>
      <c r="J24" s="177" t="s">
        <v>329</v>
      </c>
      <c r="K24" s="162"/>
      <c r="L24" s="200"/>
      <c r="M24" s="176"/>
      <c r="N24" s="176" t="s">
        <v>328</v>
      </c>
      <c r="O24" s="161"/>
      <c r="P24" s="162"/>
    </row>
    <row r="25" spans="1:16" ht="31.5">
      <c r="A25" s="671"/>
      <c r="B25" s="673"/>
      <c r="C25" s="680"/>
      <c r="D25" s="684"/>
      <c r="E25" s="713"/>
      <c r="F25" s="716"/>
      <c r="G25" s="205" t="s">
        <v>783</v>
      </c>
      <c r="H25" s="214" t="s">
        <v>482</v>
      </c>
      <c r="I25" s="177" t="s">
        <v>167</v>
      </c>
      <c r="J25" s="177" t="s">
        <v>329</v>
      </c>
      <c r="K25" s="162"/>
      <c r="L25" s="200"/>
      <c r="M25" s="176"/>
      <c r="N25" s="176" t="s">
        <v>328</v>
      </c>
      <c r="O25" s="161"/>
      <c r="P25" s="162"/>
    </row>
    <row r="26" spans="1:16" ht="31.5">
      <c r="A26" s="671"/>
      <c r="B26" s="673"/>
      <c r="C26" s="680"/>
      <c r="D26" s="684"/>
      <c r="E26" s="713"/>
      <c r="F26" s="716"/>
      <c r="G26" s="205" t="s">
        <v>784</v>
      </c>
      <c r="H26" s="214" t="s">
        <v>507</v>
      </c>
      <c r="I26" s="177" t="s">
        <v>167</v>
      </c>
      <c r="J26" s="177" t="s">
        <v>329</v>
      </c>
      <c r="K26" s="162"/>
      <c r="L26" s="200"/>
      <c r="M26" s="176"/>
      <c r="N26" s="176" t="s">
        <v>328</v>
      </c>
      <c r="O26" s="161"/>
      <c r="P26" s="162"/>
    </row>
    <row r="27" spans="1:16" ht="63">
      <c r="A27" s="671"/>
      <c r="B27" s="673"/>
      <c r="C27" s="680"/>
      <c r="D27" s="684"/>
      <c r="E27" s="713"/>
      <c r="F27" s="716"/>
      <c r="G27" s="205" t="s">
        <v>785</v>
      </c>
      <c r="H27" s="205" t="s">
        <v>365</v>
      </c>
      <c r="I27" s="177" t="s">
        <v>167</v>
      </c>
      <c r="J27" s="177" t="s">
        <v>329</v>
      </c>
      <c r="K27" s="162"/>
      <c r="L27" s="200"/>
      <c r="M27" s="176"/>
      <c r="N27" s="176" t="s">
        <v>328</v>
      </c>
      <c r="O27" s="161"/>
      <c r="P27" s="162"/>
    </row>
    <row r="28" spans="1:16" ht="63">
      <c r="A28" s="671"/>
      <c r="B28" s="673"/>
      <c r="C28" s="680"/>
      <c r="D28" s="684"/>
      <c r="E28" s="713"/>
      <c r="F28" s="716"/>
      <c r="G28" s="205" t="s">
        <v>786</v>
      </c>
      <c r="H28" s="222" t="s">
        <v>334</v>
      </c>
      <c r="I28" s="177" t="s">
        <v>167</v>
      </c>
      <c r="J28" s="177" t="s">
        <v>329</v>
      </c>
      <c r="K28" s="162"/>
      <c r="L28" s="200"/>
      <c r="M28" s="176"/>
      <c r="N28" s="176" t="s">
        <v>328</v>
      </c>
      <c r="O28" s="161"/>
      <c r="P28" s="162"/>
    </row>
    <row r="29" spans="1:16">
      <c r="A29" s="671"/>
      <c r="B29" s="673"/>
      <c r="C29" s="680"/>
      <c r="D29" s="684"/>
      <c r="E29" s="714"/>
      <c r="F29" s="717"/>
      <c r="G29" s="205" t="s">
        <v>787</v>
      </c>
      <c r="H29" s="222" t="s">
        <v>335</v>
      </c>
      <c r="I29" s="177" t="s">
        <v>167</v>
      </c>
      <c r="J29" s="177" t="s">
        <v>329</v>
      </c>
      <c r="K29" s="162"/>
      <c r="L29" s="200"/>
      <c r="M29" s="176"/>
      <c r="N29" s="176" t="s">
        <v>328</v>
      </c>
      <c r="O29" s="161"/>
      <c r="P29" s="162" t="s">
        <v>328</v>
      </c>
    </row>
    <row r="30" spans="1:16" ht="78.75">
      <c r="A30" s="671"/>
      <c r="B30" s="673"/>
      <c r="C30" s="680"/>
      <c r="D30" s="685"/>
      <c r="E30" s="207" t="s">
        <v>756</v>
      </c>
      <c r="F30" s="222" t="s">
        <v>468</v>
      </c>
      <c r="G30" s="207" t="s">
        <v>788</v>
      </c>
      <c r="H30" s="222" t="s">
        <v>468</v>
      </c>
      <c r="I30" s="177" t="s">
        <v>167</v>
      </c>
      <c r="J30" s="177" t="s">
        <v>329</v>
      </c>
      <c r="K30" s="162"/>
      <c r="L30" s="200"/>
      <c r="M30" s="176"/>
      <c r="N30" s="176" t="s">
        <v>328</v>
      </c>
      <c r="O30" s="161"/>
      <c r="P30" s="162" t="s">
        <v>328</v>
      </c>
    </row>
    <row r="31" spans="1:16" ht="31.5">
      <c r="A31" s="671"/>
      <c r="B31" s="673"/>
      <c r="C31" s="679" t="s">
        <v>236</v>
      </c>
      <c r="D31" s="683" t="s">
        <v>237</v>
      </c>
      <c r="E31" s="712" t="s">
        <v>595</v>
      </c>
      <c r="F31" s="715" t="s">
        <v>237</v>
      </c>
      <c r="G31" s="207" t="s">
        <v>682</v>
      </c>
      <c r="H31" s="205" t="s">
        <v>324</v>
      </c>
      <c r="I31" s="177" t="s">
        <v>167</v>
      </c>
      <c r="J31" s="177" t="s">
        <v>329</v>
      </c>
      <c r="K31" s="162"/>
      <c r="L31" s="200"/>
      <c r="M31" s="176"/>
      <c r="N31" s="176" t="s">
        <v>328</v>
      </c>
      <c r="O31" s="161"/>
      <c r="P31" s="162" t="s">
        <v>328</v>
      </c>
    </row>
    <row r="32" spans="1:16" ht="31.5" customHeight="1">
      <c r="A32" s="671"/>
      <c r="B32" s="673"/>
      <c r="C32" s="680"/>
      <c r="D32" s="684"/>
      <c r="E32" s="713"/>
      <c r="F32" s="716"/>
      <c r="G32" s="207" t="s">
        <v>789</v>
      </c>
      <c r="H32" s="222" t="s">
        <v>483</v>
      </c>
      <c r="I32" s="177" t="s">
        <v>167</v>
      </c>
      <c r="J32" s="177" t="s">
        <v>329</v>
      </c>
      <c r="K32" s="162"/>
      <c r="L32" s="200"/>
      <c r="M32" s="176"/>
      <c r="N32" s="176" t="s">
        <v>328</v>
      </c>
      <c r="O32" s="161"/>
      <c r="P32" s="162" t="s">
        <v>328</v>
      </c>
    </row>
    <row r="33" spans="1:16" ht="31.5">
      <c r="A33" s="671"/>
      <c r="B33" s="673"/>
      <c r="C33" s="680"/>
      <c r="D33" s="684"/>
      <c r="E33" s="713"/>
      <c r="F33" s="716"/>
      <c r="G33" s="207" t="s">
        <v>790</v>
      </c>
      <c r="H33" s="222" t="s">
        <v>484</v>
      </c>
      <c r="I33" s="177" t="s">
        <v>167</v>
      </c>
      <c r="J33" s="177" t="s">
        <v>329</v>
      </c>
      <c r="K33" s="162"/>
      <c r="L33" s="200"/>
      <c r="M33" s="176"/>
      <c r="N33" s="176" t="s">
        <v>328</v>
      </c>
      <c r="O33" s="161"/>
      <c r="P33" s="162" t="s">
        <v>328</v>
      </c>
    </row>
    <row r="34" spans="1:16" ht="31.5" customHeight="1">
      <c r="A34" s="671"/>
      <c r="B34" s="673"/>
      <c r="C34" s="680"/>
      <c r="D34" s="684"/>
      <c r="E34" s="713"/>
      <c r="F34" s="716"/>
      <c r="G34" s="207" t="s">
        <v>791</v>
      </c>
      <c r="H34" s="205" t="s">
        <v>508</v>
      </c>
      <c r="I34" s="177" t="s">
        <v>167</v>
      </c>
      <c r="J34" s="177" t="s">
        <v>329</v>
      </c>
      <c r="K34" s="162"/>
      <c r="L34" s="200"/>
      <c r="M34" s="176"/>
      <c r="N34" s="176" t="s">
        <v>328</v>
      </c>
      <c r="O34" s="161"/>
      <c r="P34" s="162" t="s">
        <v>328</v>
      </c>
    </row>
    <row r="35" spans="1:16" ht="31.5">
      <c r="A35" s="671"/>
      <c r="B35" s="673"/>
      <c r="C35" s="680"/>
      <c r="D35" s="684"/>
      <c r="E35" s="713"/>
      <c r="F35" s="716"/>
      <c r="G35" s="207" t="s">
        <v>792</v>
      </c>
      <c r="H35" s="205" t="s">
        <v>485</v>
      </c>
      <c r="I35" s="177" t="s">
        <v>167</v>
      </c>
      <c r="J35" s="177" t="s">
        <v>329</v>
      </c>
      <c r="K35" s="162"/>
      <c r="L35" s="200"/>
      <c r="M35" s="176"/>
      <c r="N35" s="176" t="s">
        <v>328</v>
      </c>
      <c r="O35" s="161"/>
      <c r="P35" s="162" t="s">
        <v>328</v>
      </c>
    </row>
    <row r="36" spans="1:16" ht="31.5">
      <c r="A36" s="671"/>
      <c r="B36" s="673"/>
      <c r="C36" s="680"/>
      <c r="D36" s="684"/>
      <c r="E36" s="714"/>
      <c r="F36" s="717"/>
      <c r="G36" s="207" t="s">
        <v>793</v>
      </c>
      <c r="H36" s="205" t="s">
        <v>336</v>
      </c>
      <c r="I36" s="177" t="s">
        <v>167</v>
      </c>
      <c r="J36" s="177" t="s">
        <v>329</v>
      </c>
      <c r="K36" s="162"/>
      <c r="L36" s="200"/>
      <c r="M36" s="176"/>
      <c r="N36" s="176" t="s">
        <v>328</v>
      </c>
      <c r="O36" s="161"/>
      <c r="P36" s="162"/>
    </row>
    <row r="37" spans="1:16" ht="31.5">
      <c r="A37" s="671"/>
      <c r="B37" s="673"/>
      <c r="C37" s="680"/>
      <c r="D37" s="684"/>
      <c r="E37" s="207" t="s">
        <v>757</v>
      </c>
      <c r="F37" s="205" t="s">
        <v>366</v>
      </c>
      <c r="G37" s="207" t="s">
        <v>794</v>
      </c>
      <c r="H37" s="205" t="s">
        <v>366</v>
      </c>
      <c r="I37" s="177" t="s">
        <v>167</v>
      </c>
      <c r="J37" s="177" t="s">
        <v>329</v>
      </c>
      <c r="K37" s="162"/>
      <c r="L37" s="200"/>
      <c r="M37" s="176"/>
      <c r="N37" s="176" t="s">
        <v>328</v>
      </c>
      <c r="O37" s="161"/>
      <c r="P37" s="162" t="s">
        <v>328</v>
      </c>
    </row>
    <row r="38" spans="1:16" ht="31.5" customHeight="1">
      <c r="A38" s="671"/>
      <c r="B38" s="673"/>
      <c r="C38" s="679" t="s">
        <v>238</v>
      </c>
      <c r="D38" s="694" t="s">
        <v>364</v>
      </c>
      <c r="E38" s="712" t="s">
        <v>596</v>
      </c>
      <c r="F38" s="683" t="s">
        <v>364</v>
      </c>
      <c r="G38" s="207" t="s">
        <v>683</v>
      </c>
      <c r="H38" s="222" t="s">
        <v>509</v>
      </c>
      <c r="I38" s="177" t="s">
        <v>167</v>
      </c>
      <c r="J38" s="177" t="s">
        <v>329</v>
      </c>
      <c r="K38" s="162"/>
      <c r="L38" s="200"/>
      <c r="M38" s="176"/>
      <c r="N38" s="176" t="s">
        <v>328</v>
      </c>
      <c r="O38" s="161"/>
      <c r="P38" s="162"/>
    </row>
    <row r="39" spans="1:16">
      <c r="A39" s="671"/>
      <c r="B39" s="673"/>
      <c r="C39" s="680"/>
      <c r="D39" s="695"/>
      <c r="E39" s="713"/>
      <c r="F39" s="684"/>
      <c r="G39" s="207" t="s">
        <v>795</v>
      </c>
      <c r="H39" s="222" t="s">
        <v>486</v>
      </c>
      <c r="I39" s="177" t="s">
        <v>167</v>
      </c>
      <c r="J39" s="177" t="s">
        <v>329</v>
      </c>
      <c r="K39" s="162"/>
      <c r="L39" s="200"/>
      <c r="M39" s="176"/>
      <c r="N39" s="176" t="s">
        <v>328</v>
      </c>
      <c r="O39" s="161"/>
      <c r="P39" s="162"/>
    </row>
    <row r="40" spans="1:16">
      <c r="A40" s="671"/>
      <c r="B40" s="673"/>
      <c r="C40" s="680"/>
      <c r="D40" s="695"/>
      <c r="E40" s="713"/>
      <c r="F40" s="684"/>
      <c r="G40" s="207" t="s">
        <v>796</v>
      </c>
      <c r="H40" s="222" t="s">
        <v>487</v>
      </c>
      <c r="I40" s="177" t="s">
        <v>167</v>
      </c>
      <c r="J40" s="177" t="s">
        <v>329</v>
      </c>
      <c r="K40" s="170"/>
      <c r="L40" s="200"/>
      <c r="M40" s="161"/>
      <c r="N40" s="176"/>
      <c r="O40" s="161"/>
      <c r="P40" s="162" t="s">
        <v>328</v>
      </c>
    </row>
    <row r="41" spans="1:16">
      <c r="A41" s="671"/>
      <c r="B41" s="673"/>
      <c r="C41" s="680"/>
      <c r="D41" s="695"/>
      <c r="E41" s="713"/>
      <c r="F41" s="684"/>
      <c r="G41" s="207" t="s">
        <v>797</v>
      </c>
      <c r="H41" s="186" t="s">
        <v>510</v>
      </c>
      <c r="I41" s="177" t="s">
        <v>167</v>
      </c>
      <c r="J41" s="177" t="s">
        <v>329</v>
      </c>
      <c r="K41" s="162"/>
      <c r="L41" s="200"/>
      <c r="M41" s="176"/>
      <c r="N41" s="176" t="s">
        <v>328</v>
      </c>
      <c r="O41" s="161"/>
      <c r="P41" s="162"/>
    </row>
    <row r="42" spans="1:16">
      <c r="A42" s="671"/>
      <c r="B42" s="673"/>
      <c r="C42" s="680"/>
      <c r="D42" s="695"/>
      <c r="E42" s="713"/>
      <c r="F42" s="684"/>
      <c r="G42" s="207" t="s">
        <v>798</v>
      </c>
      <c r="H42" s="186" t="s">
        <v>488</v>
      </c>
      <c r="I42" s="170" t="s">
        <v>167</v>
      </c>
      <c r="J42" s="170"/>
      <c r="K42" s="170" t="s">
        <v>329</v>
      </c>
      <c r="L42" s="200"/>
      <c r="M42" s="161" t="s">
        <v>328</v>
      </c>
      <c r="N42" s="176"/>
      <c r="O42" s="161"/>
      <c r="P42" s="162"/>
    </row>
    <row r="43" spans="1:16">
      <c r="A43" s="671"/>
      <c r="B43" s="673"/>
      <c r="C43" s="680"/>
      <c r="D43" s="695"/>
      <c r="E43" s="713"/>
      <c r="F43" s="684"/>
      <c r="G43" s="207" t="s">
        <v>799</v>
      </c>
      <c r="H43" s="186" t="s">
        <v>511</v>
      </c>
      <c r="I43" s="177" t="s">
        <v>167</v>
      </c>
      <c r="J43" s="177" t="s">
        <v>329</v>
      </c>
      <c r="K43" s="170"/>
      <c r="L43" s="200"/>
      <c r="M43" s="161"/>
      <c r="N43" s="176"/>
      <c r="O43" s="161"/>
      <c r="P43" s="162" t="s">
        <v>328</v>
      </c>
    </row>
    <row r="44" spans="1:16">
      <c r="A44" s="671"/>
      <c r="B44" s="673"/>
      <c r="C44" s="680"/>
      <c r="D44" s="695"/>
      <c r="E44" s="713"/>
      <c r="F44" s="684"/>
      <c r="G44" s="207" t="s">
        <v>800</v>
      </c>
      <c r="H44" s="186" t="s">
        <v>734</v>
      </c>
      <c r="I44" s="177" t="s">
        <v>167</v>
      </c>
      <c r="J44" s="177" t="s">
        <v>329</v>
      </c>
      <c r="K44" s="170"/>
      <c r="L44" s="200"/>
      <c r="M44" s="161" t="s">
        <v>328</v>
      </c>
      <c r="N44" s="176" t="s">
        <v>328</v>
      </c>
      <c r="O44" s="161"/>
      <c r="P44" s="162" t="s">
        <v>328</v>
      </c>
    </row>
    <row r="45" spans="1:16" ht="31.5">
      <c r="A45" s="671"/>
      <c r="B45" s="673"/>
      <c r="C45" s="680"/>
      <c r="D45" s="695"/>
      <c r="E45" s="713"/>
      <c r="F45" s="684"/>
      <c r="G45" s="207" t="s">
        <v>801</v>
      </c>
      <c r="H45" s="169" t="s">
        <v>489</v>
      </c>
      <c r="I45" s="170" t="s">
        <v>167</v>
      </c>
      <c r="J45" s="170" t="s">
        <v>329</v>
      </c>
      <c r="K45" s="170"/>
      <c r="L45" s="200"/>
      <c r="M45" s="161"/>
      <c r="N45" s="176" t="s">
        <v>328</v>
      </c>
      <c r="O45" s="161"/>
      <c r="P45" s="162"/>
    </row>
    <row r="46" spans="1:16" ht="31.5">
      <c r="A46" s="671"/>
      <c r="B46" s="673"/>
      <c r="C46" s="681"/>
      <c r="D46" s="696"/>
      <c r="E46" s="714"/>
      <c r="F46" s="685"/>
      <c r="G46" s="207" t="s">
        <v>802</v>
      </c>
      <c r="H46" s="169" t="s">
        <v>490</v>
      </c>
      <c r="I46" s="170" t="s">
        <v>167</v>
      </c>
      <c r="J46" s="170" t="s">
        <v>329</v>
      </c>
      <c r="K46" s="170"/>
      <c r="L46" s="200"/>
      <c r="M46" s="161"/>
      <c r="N46" s="176" t="s">
        <v>328</v>
      </c>
      <c r="O46" s="161"/>
      <c r="P46" s="162" t="s">
        <v>328</v>
      </c>
    </row>
    <row r="47" spans="1:16">
      <c r="A47" s="671"/>
      <c r="B47" s="673"/>
      <c r="C47" s="679" t="s">
        <v>239</v>
      </c>
      <c r="D47" s="683" t="s">
        <v>240</v>
      </c>
      <c r="E47" s="679" t="s">
        <v>597</v>
      </c>
      <c r="F47" s="683" t="s">
        <v>240</v>
      </c>
      <c r="G47" s="161" t="s">
        <v>684</v>
      </c>
      <c r="H47" s="186" t="s">
        <v>314</v>
      </c>
      <c r="I47" s="170" t="s">
        <v>167</v>
      </c>
      <c r="J47" s="170" t="s">
        <v>329</v>
      </c>
      <c r="K47" s="170"/>
      <c r="L47" s="200"/>
      <c r="M47" s="161"/>
      <c r="N47" s="176" t="s">
        <v>328</v>
      </c>
      <c r="O47" s="161"/>
      <c r="P47" s="162"/>
    </row>
    <row r="48" spans="1:16" ht="31.5">
      <c r="A48" s="671"/>
      <c r="B48" s="673"/>
      <c r="C48" s="680"/>
      <c r="D48" s="684"/>
      <c r="E48" s="680"/>
      <c r="F48" s="684"/>
      <c r="G48" s="161" t="s">
        <v>803</v>
      </c>
      <c r="H48" s="186" t="s">
        <v>337</v>
      </c>
      <c r="I48" s="170" t="s">
        <v>167</v>
      </c>
      <c r="J48" s="170" t="s">
        <v>329</v>
      </c>
      <c r="K48" s="170"/>
      <c r="L48" s="200"/>
      <c r="M48" s="161"/>
      <c r="N48" s="176" t="s">
        <v>328</v>
      </c>
      <c r="O48" s="161"/>
      <c r="P48" s="162" t="s">
        <v>169</v>
      </c>
    </row>
    <row r="49" spans="1:16">
      <c r="A49" s="671"/>
      <c r="B49" s="673"/>
      <c r="C49" s="679" t="s">
        <v>241</v>
      </c>
      <c r="D49" s="683" t="s">
        <v>242</v>
      </c>
      <c r="E49" s="679" t="s">
        <v>598</v>
      </c>
      <c r="F49" s="683" t="s">
        <v>242</v>
      </c>
      <c r="G49" s="161" t="s">
        <v>685</v>
      </c>
      <c r="H49" s="186" t="s">
        <v>323</v>
      </c>
      <c r="I49" s="170" t="s">
        <v>167</v>
      </c>
      <c r="J49" s="170" t="s">
        <v>329</v>
      </c>
      <c r="K49" s="170"/>
      <c r="L49" s="200"/>
      <c r="M49" s="161"/>
      <c r="N49" s="176" t="s">
        <v>328</v>
      </c>
      <c r="O49" s="161"/>
      <c r="P49" s="162"/>
    </row>
    <row r="50" spans="1:16" ht="31.5">
      <c r="A50" s="671"/>
      <c r="B50" s="673"/>
      <c r="C50" s="680"/>
      <c r="D50" s="684"/>
      <c r="E50" s="680"/>
      <c r="F50" s="684"/>
      <c r="G50" s="161" t="s">
        <v>804</v>
      </c>
      <c r="H50" s="186" t="s">
        <v>367</v>
      </c>
      <c r="I50" s="170" t="s">
        <v>167</v>
      </c>
      <c r="J50" s="170" t="s">
        <v>329</v>
      </c>
      <c r="K50" s="170"/>
      <c r="L50" s="200"/>
      <c r="M50" s="161"/>
      <c r="N50" s="176" t="s">
        <v>328</v>
      </c>
      <c r="O50" s="161"/>
      <c r="P50" s="162" t="s">
        <v>328</v>
      </c>
    </row>
    <row r="51" spans="1:16" ht="31.5" customHeight="1">
      <c r="A51" s="670">
        <v>5</v>
      </c>
      <c r="B51" s="672" t="s">
        <v>176</v>
      </c>
      <c r="C51" s="692" t="s">
        <v>243</v>
      </c>
      <c r="D51" s="693" t="s">
        <v>244</v>
      </c>
      <c r="E51" s="707" t="s">
        <v>599</v>
      </c>
      <c r="F51" s="704" t="s">
        <v>244</v>
      </c>
      <c r="G51" s="216" t="s">
        <v>686</v>
      </c>
      <c r="H51" s="204" t="s">
        <v>491</v>
      </c>
      <c r="I51" s="162" t="s">
        <v>167</v>
      </c>
      <c r="J51" s="162" t="s">
        <v>329</v>
      </c>
      <c r="K51" s="162"/>
      <c r="L51" s="200"/>
      <c r="M51" s="162"/>
      <c r="N51" s="162" t="s">
        <v>328</v>
      </c>
      <c r="O51" s="162"/>
      <c r="P51" s="162"/>
    </row>
    <row r="52" spans="1:16" ht="31.5">
      <c r="A52" s="671"/>
      <c r="B52" s="673"/>
      <c r="C52" s="692"/>
      <c r="D52" s="693"/>
      <c r="E52" s="708"/>
      <c r="F52" s="705"/>
      <c r="G52" s="424" t="s">
        <v>805</v>
      </c>
      <c r="H52" s="204" t="s">
        <v>492</v>
      </c>
      <c r="I52" s="162" t="s">
        <v>167</v>
      </c>
      <c r="J52" s="162"/>
      <c r="K52" s="162"/>
      <c r="L52" s="162" t="s">
        <v>328</v>
      </c>
      <c r="M52" s="162"/>
      <c r="N52" s="162"/>
      <c r="O52" s="162"/>
      <c r="P52" s="162"/>
    </row>
    <row r="53" spans="1:16" ht="31.5">
      <c r="A53" s="671"/>
      <c r="B53" s="673"/>
      <c r="C53" s="692"/>
      <c r="D53" s="693"/>
      <c r="E53" s="708"/>
      <c r="F53" s="705"/>
      <c r="G53" s="424" t="s">
        <v>806</v>
      </c>
      <c r="H53" s="182" t="s">
        <v>368</v>
      </c>
      <c r="I53" s="162" t="s">
        <v>167</v>
      </c>
      <c r="J53" s="162"/>
      <c r="K53" s="162"/>
      <c r="L53" s="162" t="s">
        <v>328</v>
      </c>
      <c r="M53" s="162"/>
      <c r="N53" s="162"/>
      <c r="O53" s="162"/>
      <c r="P53" s="162"/>
    </row>
    <row r="54" spans="1:16">
      <c r="A54" s="671"/>
      <c r="B54" s="673"/>
      <c r="C54" s="692"/>
      <c r="D54" s="693"/>
      <c r="E54" s="709"/>
      <c r="F54" s="706"/>
      <c r="G54" s="424" t="s">
        <v>807</v>
      </c>
      <c r="H54" s="182" t="s">
        <v>342</v>
      </c>
      <c r="I54" s="162" t="s">
        <v>167</v>
      </c>
      <c r="J54" s="162"/>
      <c r="K54" s="162"/>
      <c r="L54" s="162" t="s">
        <v>328</v>
      </c>
      <c r="M54" s="162"/>
      <c r="N54" s="162"/>
      <c r="O54" s="162"/>
      <c r="P54" s="162"/>
    </row>
    <row r="55" spans="1:16" ht="47.25">
      <c r="A55" s="671"/>
      <c r="B55" s="673"/>
      <c r="C55" s="665" t="s">
        <v>245</v>
      </c>
      <c r="D55" s="667" t="s">
        <v>246</v>
      </c>
      <c r="E55" s="707" t="s">
        <v>600</v>
      </c>
      <c r="F55" s="667" t="s">
        <v>246</v>
      </c>
      <c r="G55" s="216" t="s">
        <v>687</v>
      </c>
      <c r="H55" s="182" t="s">
        <v>370</v>
      </c>
      <c r="I55" s="162" t="s">
        <v>167</v>
      </c>
      <c r="J55" s="162"/>
      <c r="K55" s="162"/>
      <c r="L55" s="162" t="s">
        <v>328</v>
      </c>
      <c r="M55" s="162"/>
      <c r="N55" s="162"/>
      <c r="O55" s="162"/>
      <c r="P55" s="162"/>
    </row>
    <row r="56" spans="1:16" ht="31.5">
      <c r="A56" s="671"/>
      <c r="B56" s="673"/>
      <c r="C56" s="666"/>
      <c r="D56" s="668"/>
      <c r="E56" s="708"/>
      <c r="F56" s="668"/>
      <c r="G56" s="424" t="s">
        <v>808</v>
      </c>
      <c r="H56" s="182" t="s">
        <v>340</v>
      </c>
      <c r="I56" s="162" t="s">
        <v>167</v>
      </c>
      <c r="J56" s="162"/>
      <c r="K56" s="162"/>
      <c r="L56" s="162" t="s">
        <v>328</v>
      </c>
      <c r="M56" s="162"/>
      <c r="N56" s="162"/>
      <c r="O56" s="162"/>
      <c r="P56" s="162"/>
    </row>
    <row r="57" spans="1:16" ht="31.5">
      <c r="A57" s="671"/>
      <c r="B57" s="673"/>
      <c r="C57" s="666"/>
      <c r="D57" s="668"/>
      <c r="E57" s="708"/>
      <c r="F57" s="668"/>
      <c r="G57" s="424" t="s">
        <v>809</v>
      </c>
      <c r="H57" s="166" t="s">
        <v>512</v>
      </c>
      <c r="I57" s="162" t="s">
        <v>167</v>
      </c>
      <c r="J57" s="162"/>
      <c r="K57" s="162" t="s">
        <v>169</v>
      </c>
      <c r="L57" s="162" t="s">
        <v>169</v>
      </c>
      <c r="M57" s="162" t="s">
        <v>328</v>
      </c>
      <c r="N57" s="162"/>
      <c r="O57" s="162"/>
      <c r="P57" s="162"/>
    </row>
    <row r="58" spans="1:16" ht="31.5" customHeight="1">
      <c r="A58" s="671"/>
      <c r="B58" s="673"/>
      <c r="C58" s="666"/>
      <c r="D58" s="668"/>
      <c r="E58" s="708"/>
      <c r="F58" s="668"/>
      <c r="G58" s="424" t="s">
        <v>810</v>
      </c>
      <c r="H58" s="166" t="s">
        <v>341</v>
      </c>
      <c r="I58" s="162" t="s">
        <v>167</v>
      </c>
      <c r="J58" s="162"/>
      <c r="K58" s="162"/>
      <c r="L58" s="162" t="s">
        <v>328</v>
      </c>
      <c r="M58" s="162"/>
      <c r="N58" s="162"/>
      <c r="O58" s="162"/>
      <c r="P58" s="162"/>
    </row>
    <row r="59" spans="1:16" ht="31.5">
      <c r="A59" s="671"/>
      <c r="B59" s="673"/>
      <c r="C59" s="666"/>
      <c r="D59" s="668"/>
      <c r="E59" s="709"/>
      <c r="F59" s="668"/>
      <c r="G59" s="424" t="s">
        <v>811</v>
      </c>
      <c r="H59" s="182" t="s">
        <v>339</v>
      </c>
      <c r="I59" s="162" t="s">
        <v>167</v>
      </c>
      <c r="J59" s="162"/>
      <c r="K59" s="162"/>
      <c r="L59" s="162" t="s">
        <v>328</v>
      </c>
      <c r="M59" s="162"/>
      <c r="N59" s="162"/>
      <c r="O59" s="162"/>
      <c r="P59" s="162"/>
    </row>
    <row r="60" spans="1:16" ht="31.5">
      <c r="A60" s="671"/>
      <c r="B60" s="673"/>
      <c r="C60" s="665" t="s">
        <v>247</v>
      </c>
      <c r="D60" s="665" t="s">
        <v>248</v>
      </c>
      <c r="E60" s="707" t="s">
        <v>601</v>
      </c>
      <c r="F60" s="665" t="s">
        <v>248</v>
      </c>
      <c r="G60" s="218" t="s">
        <v>688</v>
      </c>
      <c r="H60" s="227" t="s">
        <v>371</v>
      </c>
      <c r="I60" s="162" t="s">
        <v>167</v>
      </c>
      <c r="J60" s="162"/>
      <c r="K60" s="162"/>
      <c r="L60" s="162" t="s">
        <v>328</v>
      </c>
      <c r="M60" s="162"/>
      <c r="N60" s="162"/>
      <c r="O60" s="162"/>
      <c r="P60" s="162"/>
    </row>
    <row r="61" spans="1:16" ht="31.5">
      <c r="A61" s="671"/>
      <c r="B61" s="673"/>
      <c r="C61" s="666"/>
      <c r="D61" s="666"/>
      <c r="E61" s="708"/>
      <c r="F61" s="666"/>
      <c r="G61" s="438" t="s">
        <v>812</v>
      </c>
      <c r="H61" s="227" t="s">
        <v>372</v>
      </c>
      <c r="I61" s="162" t="s">
        <v>167</v>
      </c>
      <c r="J61" s="162"/>
      <c r="K61" s="162"/>
      <c r="L61" s="162" t="s">
        <v>328</v>
      </c>
      <c r="M61" s="162"/>
      <c r="N61" s="162"/>
      <c r="O61" s="162"/>
      <c r="P61" s="162"/>
    </row>
    <row r="62" spans="1:16" ht="47.25">
      <c r="A62" s="671"/>
      <c r="B62" s="673"/>
      <c r="C62" s="666"/>
      <c r="D62" s="666"/>
      <c r="E62" s="708"/>
      <c r="F62" s="666"/>
      <c r="G62" s="438" t="s">
        <v>813</v>
      </c>
      <c r="H62" s="227" t="s">
        <v>373</v>
      </c>
      <c r="I62" s="162" t="s">
        <v>167</v>
      </c>
      <c r="J62" s="162"/>
      <c r="K62" s="162"/>
      <c r="L62" s="162" t="s">
        <v>328</v>
      </c>
      <c r="M62" s="162"/>
      <c r="N62" s="162"/>
      <c r="O62" s="162"/>
      <c r="P62" s="162"/>
    </row>
    <row r="63" spans="1:16" ht="31.5">
      <c r="A63" s="671"/>
      <c r="B63" s="673"/>
      <c r="C63" s="666"/>
      <c r="D63" s="666"/>
      <c r="E63" s="708"/>
      <c r="F63" s="666"/>
      <c r="G63" s="438" t="s">
        <v>814</v>
      </c>
      <c r="H63" s="227" t="s">
        <v>374</v>
      </c>
      <c r="I63" s="162" t="s">
        <v>167</v>
      </c>
      <c r="J63" s="162"/>
      <c r="K63" s="162"/>
      <c r="L63" s="162" t="s">
        <v>328</v>
      </c>
      <c r="M63" s="162"/>
      <c r="N63" s="162"/>
      <c r="O63" s="162"/>
      <c r="P63" s="162"/>
    </row>
    <row r="64" spans="1:16">
      <c r="A64" s="671"/>
      <c r="B64" s="673"/>
      <c r="C64" s="666"/>
      <c r="D64" s="666"/>
      <c r="E64" s="708"/>
      <c r="F64" s="666"/>
      <c r="G64" s="438" t="s">
        <v>815</v>
      </c>
      <c r="H64" s="227" t="s">
        <v>375</v>
      </c>
      <c r="I64" s="162" t="s">
        <v>167</v>
      </c>
      <c r="J64" s="162"/>
      <c r="K64" s="162"/>
      <c r="L64" s="162" t="s">
        <v>328</v>
      </c>
      <c r="M64" s="162"/>
      <c r="N64" s="162"/>
      <c r="O64" s="162"/>
      <c r="P64" s="162"/>
    </row>
    <row r="65" spans="1:16">
      <c r="A65" s="671"/>
      <c r="B65" s="673"/>
      <c r="C65" s="666"/>
      <c r="D65" s="666"/>
      <c r="E65" s="708"/>
      <c r="F65" s="666"/>
      <c r="G65" s="438" t="s">
        <v>816</v>
      </c>
      <c r="H65" s="227" t="s">
        <v>376</v>
      </c>
      <c r="I65" s="162" t="s">
        <v>167</v>
      </c>
      <c r="J65" s="162"/>
      <c r="K65" s="162"/>
      <c r="L65" s="162" t="s">
        <v>328</v>
      </c>
      <c r="M65" s="162"/>
      <c r="N65" s="162"/>
      <c r="O65" s="162"/>
      <c r="P65" s="162"/>
    </row>
    <row r="66" spans="1:16">
      <c r="A66" s="671"/>
      <c r="B66" s="673"/>
      <c r="C66" s="666"/>
      <c r="D66" s="666"/>
      <c r="E66" s="708"/>
      <c r="F66" s="666"/>
      <c r="G66" s="438" t="s">
        <v>817</v>
      </c>
      <c r="H66" s="227" t="s">
        <v>377</v>
      </c>
      <c r="I66" s="162" t="s">
        <v>167</v>
      </c>
      <c r="J66" s="162"/>
      <c r="K66" s="162"/>
      <c r="L66" s="162" t="s">
        <v>328</v>
      </c>
      <c r="M66" s="162"/>
      <c r="N66" s="162"/>
      <c r="O66" s="162"/>
      <c r="P66" s="162"/>
    </row>
    <row r="67" spans="1:16">
      <c r="A67" s="671"/>
      <c r="B67" s="673"/>
      <c r="C67" s="674"/>
      <c r="D67" s="674"/>
      <c r="E67" s="709"/>
      <c r="F67" s="674"/>
      <c r="G67" s="438" t="s">
        <v>818</v>
      </c>
      <c r="H67" s="227" t="s">
        <v>378</v>
      </c>
      <c r="I67" s="162" t="s">
        <v>167</v>
      </c>
      <c r="J67" s="162"/>
      <c r="K67" s="162"/>
      <c r="L67" s="162" t="s">
        <v>328</v>
      </c>
      <c r="M67" s="162"/>
      <c r="N67" s="162"/>
      <c r="O67" s="162"/>
      <c r="P67" s="162"/>
    </row>
    <row r="68" spans="1:16" ht="44.25" customHeight="1">
      <c r="A68" s="682"/>
      <c r="B68" s="686"/>
      <c r="C68" s="162" t="s">
        <v>249</v>
      </c>
      <c r="D68" s="166" t="s">
        <v>250</v>
      </c>
      <c r="E68" s="218" t="s">
        <v>602</v>
      </c>
      <c r="F68" s="227" t="s">
        <v>379</v>
      </c>
      <c r="G68" s="218" t="s">
        <v>689</v>
      </c>
      <c r="H68" s="227" t="s">
        <v>379</v>
      </c>
      <c r="I68" s="162" t="s">
        <v>167</v>
      </c>
      <c r="J68" s="162"/>
      <c r="K68" s="162"/>
      <c r="L68" s="162" t="s">
        <v>328</v>
      </c>
      <c r="M68" s="162"/>
      <c r="N68" s="162"/>
      <c r="O68" s="162"/>
      <c r="P68" s="162"/>
    </row>
    <row r="69" spans="1:16" ht="31.5">
      <c r="A69" s="670">
        <v>6</v>
      </c>
      <c r="B69" s="672" t="s">
        <v>177</v>
      </c>
      <c r="C69" s="679" t="s">
        <v>251</v>
      </c>
      <c r="D69" s="679" t="s">
        <v>252</v>
      </c>
      <c r="E69" s="165" t="s">
        <v>603</v>
      </c>
      <c r="F69" s="174" t="s">
        <v>382</v>
      </c>
      <c r="G69" s="165" t="s">
        <v>690</v>
      </c>
      <c r="H69" s="174" t="s">
        <v>382</v>
      </c>
      <c r="I69" s="170"/>
      <c r="J69" s="170"/>
      <c r="K69" s="170" t="s">
        <v>167</v>
      </c>
      <c r="L69" s="200"/>
      <c r="M69" s="161" t="s">
        <v>328</v>
      </c>
      <c r="N69" s="176"/>
      <c r="O69" s="161"/>
      <c r="P69" s="161"/>
    </row>
    <row r="70" spans="1:16" ht="78.75">
      <c r="A70" s="671"/>
      <c r="B70" s="673"/>
      <c r="C70" s="680"/>
      <c r="D70" s="680"/>
      <c r="E70" s="679" t="s">
        <v>758</v>
      </c>
      <c r="F70" s="683" t="s">
        <v>505</v>
      </c>
      <c r="G70" s="165" t="s">
        <v>819</v>
      </c>
      <c r="H70" s="174" t="s">
        <v>408</v>
      </c>
      <c r="I70" s="170"/>
      <c r="J70" s="170"/>
      <c r="K70" s="170" t="s">
        <v>167</v>
      </c>
      <c r="L70" s="200"/>
      <c r="M70" s="161" t="s">
        <v>328</v>
      </c>
      <c r="N70" s="176"/>
      <c r="O70" s="161"/>
      <c r="P70" s="161"/>
    </row>
    <row r="71" spans="1:16" ht="31.5">
      <c r="A71" s="671"/>
      <c r="B71" s="673"/>
      <c r="C71" s="680"/>
      <c r="D71" s="680"/>
      <c r="E71" s="680"/>
      <c r="F71" s="684"/>
      <c r="G71" s="165" t="s">
        <v>820</v>
      </c>
      <c r="H71" s="148" t="s">
        <v>409</v>
      </c>
      <c r="I71" s="170"/>
      <c r="J71" s="170"/>
      <c r="K71" s="170" t="s">
        <v>167</v>
      </c>
      <c r="L71" s="200"/>
      <c r="M71" s="161" t="s">
        <v>328</v>
      </c>
      <c r="N71" s="176"/>
      <c r="O71" s="161"/>
      <c r="P71" s="161" t="s">
        <v>328</v>
      </c>
    </row>
    <row r="72" spans="1:16" ht="31.5">
      <c r="A72" s="671"/>
      <c r="B72" s="673"/>
      <c r="C72" s="680"/>
      <c r="D72" s="680"/>
      <c r="E72" s="680"/>
      <c r="F72" s="684"/>
      <c r="G72" s="165" t="s">
        <v>821</v>
      </c>
      <c r="H72" s="174" t="s">
        <v>380</v>
      </c>
      <c r="I72" s="170"/>
      <c r="J72" s="170"/>
      <c r="K72" s="170" t="s">
        <v>167</v>
      </c>
      <c r="L72" s="200"/>
      <c r="M72" s="161" t="s">
        <v>328</v>
      </c>
      <c r="N72" s="176"/>
      <c r="O72" s="161"/>
      <c r="P72" s="161"/>
    </row>
    <row r="73" spans="1:16" ht="31.5">
      <c r="A73" s="671"/>
      <c r="B73" s="673"/>
      <c r="C73" s="680"/>
      <c r="D73" s="680"/>
      <c r="E73" s="680"/>
      <c r="F73" s="684"/>
      <c r="G73" s="165" t="s">
        <v>822</v>
      </c>
      <c r="H73" s="174" t="s">
        <v>384</v>
      </c>
      <c r="I73" s="170"/>
      <c r="J73" s="170"/>
      <c r="K73" s="170" t="s">
        <v>167</v>
      </c>
      <c r="L73" s="200"/>
      <c r="M73" s="161" t="s">
        <v>328</v>
      </c>
      <c r="N73" s="176"/>
      <c r="O73" s="161"/>
      <c r="P73" s="161"/>
    </row>
    <row r="74" spans="1:16">
      <c r="A74" s="671"/>
      <c r="B74" s="673"/>
      <c r="C74" s="680"/>
      <c r="D74" s="680"/>
      <c r="E74" s="681"/>
      <c r="F74" s="685"/>
      <c r="G74" s="165" t="s">
        <v>823</v>
      </c>
      <c r="H74" s="224" t="s">
        <v>381</v>
      </c>
      <c r="I74" s="170"/>
      <c r="J74" s="170"/>
      <c r="K74" s="170" t="s">
        <v>167</v>
      </c>
      <c r="L74" s="200"/>
      <c r="M74" s="161" t="s">
        <v>328</v>
      </c>
      <c r="N74" s="176"/>
      <c r="O74" s="161"/>
      <c r="P74" s="161" t="s">
        <v>328</v>
      </c>
    </row>
    <row r="75" spans="1:16" ht="31.5" customHeight="1">
      <c r="A75" s="671"/>
      <c r="B75" s="673"/>
      <c r="C75" s="680"/>
      <c r="D75" s="680"/>
      <c r="E75" s="679" t="s">
        <v>759</v>
      </c>
      <c r="F75" s="683" t="s">
        <v>383</v>
      </c>
      <c r="G75" s="165" t="s">
        <v>824</v>
      </c>
      <c r="H75" s="221" t="s">
        <v>494</v>
      </c>
      <c r="I75" s="170"/>
      <c r="J75" s="170"/>
      <c r="K75" s="170" t="s">
        <v>167</v>
      </c>
      <c r="L75" s="200"/>
      <c r="M75" s="161" t="s">
        <v>328</v>
      </c>
      <c r="N75" s="176"/>
      <c r="O75" s="161"/>
      <c r="P75" s="161"/>
    </row>
    <row r="76" spans="1:16" ht="31.5">
      <c r="A76" s="671"/>
      <c r="B76" s="673"/>
      <c r="C76" s="680"/>
      <c r="D76" s="680"/>
      <c r="E76" s="681"/>
      <c r="F76" s="685"/>
      <c r="G76" s="165" t="s">
        <v>825</v>
      </c>
      <c r="H76" s="221" t="s">
        <v>493</v>
      </c>
      <c r="I76" s="170"/>
      <c r="J76" s="170"/>
      <c r="K76" s="170" t="s">
        <v>167</v>
      </c>
      <c r="L76" s="200"/>
      <c r="M76" s="161" t="s">
        <v>329</v>
      </c>
      <c r="N76" s="176"/>
      <c r="O76" s="161"/>
      <c r="P76" s="161" t="s">
        <v>328</v>
      </c>
    </row>
    <row r="77" spans="1:16">
      <c r="A77" s="671"/>
      <c r="B77" s="673"/>
      <c r="C77" s="680"/>
      <c r="D77" s="680"/>
      <c r="E77" s="165" t="s">
        <v>760</v>
      </c>
      <c r="F77" s="228" t="s">
        <v>385</v>
      </c>
      <c r="G77" s="165" t="s">
        <v>826</v>
      </c>
      <c r="H77" s="228" t="s">
        <v>385</v>
      </c>
      <c r="I77" s="170"/>
      <c r="J77" s="170"/>
      <c r="K77" s="170" t="s">
        <v>167</v>
      </c>
      <c r="L77" s="200"/>
      <c r="M77" s="161" t="s">
        <v>328</v>
      </c>
      <c r="N77" s="176"/>
      <c r="O77" s="161"/>
      <c r="P77" s="161"/>
    </row>
    <row r="78" spans="1:16" ht="31.5">
      <c r="A78" s="671"/>
      <c r="B78" s="673"/>
      <c r="C78" s="680"/>
      <c r="D78" s="680"/>
      <c r="E78" s="679" t="s">
        <v>761</v>
      </c>
      <c r="F78" s="701" t="s">
        <v>506</v>
      </c>
      <c r="G78" s="165" t="s">
        <v>827</v>
      </c>
      <c r="H78" s="228" t="s">
        <v>387</v>
      </c>
      <c r="I78" s="170"/>
      <c r="J78" s="170"/>
      <c r="K78" s="170" t="s">
        <v>167</v>
      </c>
      <c r="L78" s="200"/>
      <c r="M78" s="161" t="s">
        <v>329</v>
      </c>
      <c r="N78" s="176"/>
      <c r="O78" s="161"/>
      <c r="P78" s="161" t="s">
        <v>328</v>
      </c>
    </row>
    <row r="79" spans="1:16" ht="31.5">
      <c r="A79" s="671"/>
      <c r="B79" s="673"/>
      <c r="C79" s="680"/>
      <c r="D79" s="680"/>
      <c r="E79" s="680"/>
      <c r="F79" s="702"/>
      <c r="G79" s="165" t="s">
        <v>828</v>
      </c>
      <c r="H79" s="221" t="s">
        <v>386</v>
      </c>
      <c r="I79" s="170"/>
      <c r="J79" s="170"/>
      <c r="K79" s="170" t="s">
        <v>167</v>
      </c>
      <c r="L79" s="200"/>
      <c r="M79" s="161" t="s">
        <v>329</v>
      </c>
      <c r="N79" s="176"/>
      <c r="O79" s="161"/>
      <c r="P79" s="161" t="s">
        <v>328</v>
      </c>
    </row>
    <row r="80" spans="1:16" ht="31.5">
      <c r="A80" s="671"/>
      <c r="B80" s="673"/>
      <c r="C80" s="680"/>
      <c r="D80" s="680"/>
      <c r="E80" s="681"/>
      <c r="F80" s="703"/>
      <c r="G80" s="165" t="s">
        <v>829</v>
      </c>
      <c r="H80" s="228" t="s">
        <v>388</v>
      </c>
      <c r="I80" s="170"/>
      <c r="J80" s="170"/>
      <c r="K80" s="170" t="s">
        <v>167</v>
      </c>
      <c r="L80" s="200"/>
      <c r="M80" s="161"/>
      <c r="N80" s="176"/>
      <c r="O80" s="161"/>
      <c r="P80" s="161" t="s">
        <v>328</v>
      </c>
    </row>
    <row r="81" spans="1:16">
      <c r="A81" s="671"/>
      <c r="B81" s="673"/>
      <c r="C81" s="679" t="s">
        <v>253</v>
      </c>
      <c r="D81" s="683" t="s">
        <v>254</v>
      </c>
      <c r="E81" s="679" t="s">
        <v>762</v>
      </c>
      <c r="F81" s="683" t="s">
        <v>254</v>
      </c>
      <c r="G81" s="161" t="s">
        <v>691</v>
      </c>
      <c r="H81" s="187" t="s">
        <v>406</v>
      </c>
      <c r="I81" s="170"/>
      <c r="J81" s="170"/>
      <c r="K81" s="170" t="s">
        <v>167</v>
      </c>
      <c r="L81" s="200"/>
      <c r="M81" s="161"/>
      <c r="N81" s="176"/>
      <c r="O81" s="161" t="s">
        <v>328</v>
      </c>
      <c r="P81" s="161"/>
    </row>
    <row r="82" spans="1:16">
      <c r="A82" s="671"/>
      <c r="B82" s="673"/>
      <c r="C82" s="680"/>
      <c r="D82" s="684"/>
      <c r="E82" s="680"/>
      <c r="F82" s="684"/>
      <c r="G82" s="161" t="s">
        <v>830</v>
      </c>
      <c r="H82" s="187" t="s">
        <v>513</v>
      </c>
      <c r="I82" s="170" t="s">
        <v>167</v>
      </c>
      <c r="J82" s="170"/>
      <c r="K82" s="170" t="s">
        <v>329</v>
      </c>
      <c r="L82" s="200"/>
      <c r="M82" s="161"/>
      <c r="N82" s="176"/>
      <c r="O82" s="161" t="s">
        <v>328</v>
      </c>
      <c r="P82" s="161" t="s">
        <v>328</v>
      </c>
    </row>
    <row r="83" spans="1:16">
      <c r="A83" s="671"/>
      <c r="B83" s="673"/>
      <c r="C83" s="680"/>
      <c r="D83" s="684"/>
      <c r="E83" s="680"/>
      <c r="F83" s="684"/>
      <c r="G83" s="161" t="s">
        <v>831</v>
      </c>
      <c r="H83" s="187" t="s">
        <v>407</v>
      </c>
      <c r="I83" s="170"/>
      <c r="J83" s="170"/>
      <c r="K83" s="170" t="s">
        <v>167</v>
      </c>
      <c r="L83" s="200"/>
      <c r="M83" s="161" t="s">
        <v>328</v>
      </c>
      <c r="N83" s="176"/>
      <c r="O83" s="161" t="s">
        <v>328</v>
      </c>
      <c r="P83" s="161"/>
    </row>
    <row r="84" spans="1:16">
      <c r="A84" s="671"/>
      <c r="B84" s="673"/>
      <c r="C84" s="680"/>
      <c r="D84" s="684"/>
      <c r="E84" s="680"/>
      <c r="F84" s="684"/>
      <c r="G84" s="161" t="s">
        <v>832</v>
      </c>
      <c r="H84" s="186" t="s">
        <v>411</v>
      </c>
      <c r="I84" s="170"/>
      <c r="J84" s="170"/>
      <c r="K84" s="170" t="s">
        <v>167</v>
      </c>
      <c r="L84" s="200"/>
      <c r="M84" s="161"/>
      <c r="N84" s="176"/>
      <c r="O84" s="161" t="s">
        <v>328</v>
      </c>
      <c r="P84" s="161"/>
    </row>
    <row r="85" spans="1:16">
      <c r="A85" s="671"/>
      <c r="B85" s="673"/>
      <c r="C85" s="680"/>
      <c r="D85" s="684"/>
      <c r="E85" s="680"/>
      <c r="F85" s="684"/>
      <c r="G85" s="161" t="s">
        <v>833</v>
      </c>
      <c r="H85" s="187" t="s">
        <v>495</v>
      </c>
      <c r="I85" s="170" t="s">
        <v>167</v>
      </c>
      <c r="J85" s="170" t="s">
        <v>329</v>
      </c>
      <c r="K85" s="170" t="s">
        <v>329</v>
      </c>
      <c r="L85" s="200"/>
      <c r="M85" s="161"/>
      <c r="N85" s="176" t="s">
        <v>328</v>
      </c>
      <c r="O85" s="161" t="s">
        <v>328</v>
      </c>
      <c r="P85" s="161"/>
    </row>
    <row r="86" spans="1:16">
      <c r="A86" s="671"/>
      <c r="B86" s="673"/>
      <c r="C86" s="680"/>
      <c r="D86" s="684"/>
      <c r="E86" s="680"/>
      <c r="F86" s="684"/>
      <c r="G86" s="161" t="s">
        <v>834</v>
      </c>
      <c r="H86" s="187" t="s">
        <v>496</v>
      </c>
      <c r="I86" s="170" t="s">
        <v>167</v>
      </c>
      <c r="J86" s="170" t="s">
        <v>329</v>
      </c>
      <c r="K86" s="170" t="s">
        <v>329</v>
      </c>
      <c r="L86" s="200"/>
      <c r="M86" s="161" t="s">
        <v>328</v>
      </c>
      <c r="N86" s="176" t="s">
        <v>328</v>
      </c>
      <c r="O86" s="161"/>
      <c r="P86" s="161" t="s">
        <v>328</v>
      </c>
    </row>
    <row r="87" spans="1:16">
      <c r="A87" s="671"/>
      <c r="B87" s="673"/>
      <c r="C87" s="681"/>
      <c r="D87" s="685"/>
      <c r="E87" s="681"/>
      <c r="F87" s="685"/>
      <c r="G87" s="161" t="s">
        <v>835</v>
      </c>
      <c r="H87" s="187" t="s">
        <v>410</v>
      </c>
      <c r="I87" s="170"/>
      <c r="J87" s="170"/>
      <c r="K87" s="170" t="s">
        <v>167</v>
      </c>
      <c r="L87" s="200"/>
      <c r="M87" s="161" t="s">
        <v>328</v>
      </c>
      <c r="N87" s="176"/>
      <c r="O87" s="161" t="s">
        <v>328</v>
      </c>
      <c r="P87" s="161"/>
    </row>
    <row r="88" spans="1:16" ht="47.25">
      <c r="A88" s="671"/>
      <c r="B88" s="673"/>
      <c r="C88" s="165" t="s">
        <v>255</v>
      </c>
      <c r="D88" s="173" t="s">
        <v>256</v>
      </c>
      <c r="E88" s="165" t="s">
        <v>605</v>
      </c>
      <c r="F88" s="173" t="s">
        <v>412</v>
      </c>
      <c r="G88" s="165" t="s">
        <v>692</v>
      </c>
      <c r="H88" s="173" t="s">
        <v>412</v>
      </c>
      <c r="I88" s="170"/>
      <c r="J88" s="170"/>
      <c r="K88" s="170" t="s">
        <v>167</v>
      </c>
      <c r="L88" s="200"/>
      <c r="M88" s="161" t="s">
        <v>328</v>
      </c>
      <c r="N88" s="176"/>
      <c r="O88" s="161"/>
      <c r="P88" s="161" t="s">
        <v>328</v>
      </c>
    </row>
    <row r="89" spans="1:16" ht="31.5">
      <c r="A89" s="671"/>
      <c r="B89" s="673"/>
      <c r="C89" s="679" t="s">
        <v>257</v>
      </c>
      <c r="D89" s="683" t="s">
        <v>258</v>
      </c>
      <c r="E89" s="679" t="s">
        <v>763</v>
      </c>
      <c r="F89" s="683" t="s">
        <v>258</v>
      </c>
      <c r="G89" s="165" t="s">
        <v>836</v>
      </c>
      <c r="H89" s="173" t="s">
        <v>414</v>
      </c>
      <c r="I89" s="171"/>
      <c r="J89" s="171"/>
      <c r="K89" s="170" t="s">
        <v>167</v>
      </c>
      <c r="L89" s="200"/>
      <c r="M89" s="161" t="s">
        <v>328</v>
      </c>
      <c r="N89" s="176"/>
      <c r="O89" s="161"/>
      <c r="P89" s="176"/>
    </row>
    <row r="90" spans="1:16">
      <c r="A90" s="671"/>
      <c r="B90" s="673"/>
      <c r="C90" s="680"/>
      <c r="D90" s="684"/>
      <c r="E90" s="680"/>
      <c r="F90" s="684"/>
      <c r="G90" s="165" t="s">
        <v>837</v>
      </c>
      <c r="H90" s="173" t="s">
        <v>413</v>
      </c>
      <c r="I90" s="171"/>
      <c r="J90" s="171"/>
      <c r="K90" s="170" t="s">
        <v>167</v>
      </c>
      <c r="L90" s="200"/>
      <c r="M90" s="161" t="s">
        <v>328</v>
      </c>
      <c r="N90" s="176"/>
      <c r="O90" s="161"/>
      <c r="P90" s="176"/>
    </row>
    <row r="91" spans="1:16" ht="15.75" customHeight="1">
      <c r="A91" s="671"/>
      <c r="B91" s="673"/>
      <c r="C91" s="680"/>
      <c r="D91" s="684"/>
      <c r="E91" s="680"/>
      <c r="F91" s="684"/>
      <c r="G91" s="165" t="s">
        <v>838</v>
      </c>
      <c r="H91" s="173" t="s">
        <v>497</v>
      </c>
      <c r="I91" s="171" t="s">
        <v>167</v>
      </c>
      <c r="J91" s="171" t="s">
        <v>169</v>
      </c>
      <c r="K91" s="170" t="s">
        <v>329</v>
      </c>
      <c r="L91" s="200"/>
      <c r="M91" s="161" t="s">
        <v>328</v>
      </c>
      <c r="N91" s="176" t="s">
        <v>169</v>
      </c>
      <c r="O91" s="161"/>
      <c r="P91" s="176"/>
    </row>
    <row r="92" spans="1:16" ht="31.5">
      <c r="A92" s="671"/>
      <c r="B92" s="673"/>
      <c r="C92" s="680"/>
      <c r="D92" s="684"/>
      <c r="E92" s="680"/>
      <c r="F92" s="684"/>
      <c r="G92" s="165" t="s">
        <v>839</v>
      </c>
      <c r="H92" s="173" t="s">
        <v>498</v>
      </c>
      <c r="I92" s="171" t="s">
        <v>167</v>
      </c>
      <c r="J92" s="171"/>
      <c r="K92" s="170" t="s">
        <v>329</v>
      </c>
      <c r="L92" s="200"/>
      <c r="M92" s="161" t="s">
        <v>328</v>
      </c>
      <c r="N92" s="176"/>
      <c r="O92" s="161"/>
      <c r="P92" s="176"/>
    </row>
    <row r="93" spans="1:16" ht="31.5" customHeight="1">
      <c r="A93" s="671"/>
      <c r="B93" s="673"/>
      <c r="C93" s="680"/>
      <c r="D93" s="684"/>
      <c r="E93" s="680"/>
      <c r="F93" s="684"/>
      <c r="G93" s="165" t="s">
        <v>840</v>
      </c>
      <c r="H93" s="173" t="s">
        <v>499</v>
      </c>
      <c r="I93" s="171"/>
      <c r="J93" s="171"/>
      <c r="K93" s="171" t="s">
        <v>167</v>
      </c>
      <c r="L93" s="200"/>
      <c r="M93" s="161" t="s">
        <v>328</v>
      </c>
      <c r="N93" s="176"/>
      <c r="O93" s="161"/>
      <c r="P93" s="176"/>
    </row>
    <row r="94" spans="1:16">
      <c r="A94" s="671"/>
      <c r="B94" s="673"/>
      <c r="C94" s="680"/>
      <c r="D94" s="684"/>
      <c r="E94" s="681"/>
      <c r="F94" s="684"/>
      <c r="G94" s="165" t="s">
        <v>841</v>
      </c>
      <c r="H94" s="173" t="s">
        <v>500</v>
      </c>
      <c r="I94" s="171" t="s">
        <v>167</v>
      </c>
      <c r="J94" s="171" t="s">
        <v>169</v>
      </c>
      <c r="K94" s="171" t="s">
        <v>329</v>
      </c>
      <c r="L94" s="200"/>
      <c r="M94" s="161" t="s">
        <v>169</v>
      </c>
      <c r="N94" s="176" t="s">
        <v>169</v>
      </c>
      <c r="O94" s="161"/>
      <c r="P94" s="176" t="s">
        <v>328</v>
      </c>
    </row>
    <row r="95" spans="1:16" ht="31.5">
      <c r="A95" s="670">
        <v>7</v>
      </c>
      <c r="B95" s="672" t="s">
        <v>178</v>
      </c>
      <c r="C95" s="675" t="s">
        <v>259</v>
      </c>
      <c r="D95" s="677" t="s">
        <v>417</v>
      </c>
      <c r="E95" s="665" t="s">
        <v>345</v>
      </c>
      <c r="F95" s="667" t="s">
        <v>346</v>
      </c>
      <c r="G95" s="162" t="s">
        <v>693</v>
      </c>
      <c r="H95" s="214" t="s">
        <v>389</v>
      </c>
      <c r="I95" s="188"/>
      <c r="J95" s="188"/>
      <c r="K95" s="188" t="s">
        <v>167</v>
      </c>
      <c r="L95" s="188"/>
      <c r="M95" s="188" t="s">
        <v>328</v>
      </c>
      <c r="N95" s="188"/>
      <c r="O95" s="191"/>
      <c r="P95" s="191"/>
    </row>
    <row r="96" spans="1:16" ht="31.5">
      <c r="A96" s="671"/>
      <c r="B96" s="673"/>
      <c r="C96" s="676"/>
      <c r="D96" s="678"/>
      <c r="E96" s="666"/>
      <c r="F96" s="668"/>
      <c r="G96" s="162" t="s">
        <v>842</v>
      </c>
      <c r="H96" s="214" t="s">
        <v>390</v>
      </c>
      <c r="I96" s="188"/>
      <c r="J96" s="188"/>
      <c r="K96" s="188" t="s">
        <v>167</v>
      </c>
      <c r="L96" s="188"/>
      <c r="M96" s="188" t="s">
        <v>328</v>
      </c>
      <c r="N96" s="176" t="s">
        <v>328</v>
      </c>
      <c r="O96" s="176" t="s">
        <v>328</v>
      </c>
      <c r="P96" s="176" t="s">
        <v>328</v>
      </c>
    </row>
    <row r="97" spans="1:16" ht="31.5">
      <c r="A97" s="671"/>
      <c r="B97" s="673"/>
      <c r="C97" s="676"/>
      <c r="D97" s="678"/>
      <c r="E97" s="666"/>
      <c r="F97" s="668"/>
      <c r="G97" s="162" t="s">
        <v>843</v>
      </c>
      <c r="H97" s="214" t="s">
        <v>475</v>
      </c>
      <c r="I97" s="188"/>
      <c r="J97" s="188"/>
      <c r="K97" s="188" t="s">
        <v>167</v>
      </c>
      <c r="L97" s="188"/>
      <c r="M97" s="188" t="s">
        <v>328</v>
      </c>
      <c r="N97" s="188"/>
      <c r="O97" s="191" t="s">
        <v>169</v>
      </c>
      <c r="P97" s="191" t="s">
        <v>328</v>
      </c>
    </row>
    <row r="98" spans="1:16" ht="31.5">
      <c r="A98" s="671"/>
      <c r="B98" s="673"/>
      <c r="C98" s="676"/>
      <c r="D98" s="678"/>
      <c r="E98" s="666"/>
      <c r="F98" s="668"/>
      <c r="G98" s="162" t="s">
        <v>844</v>
      </c>
      <c r="H98" s="214" t="s">
        <v>476</v>
      </c>
      <c r="I98" s="188"/>
      <c r="J98" s="188"/>
      <c r="K98" s="188" t="s">
        <v>167</v>
      </c>
      <c r="L98" s="188"/>
      <c r="M98" s="188" t="s">
        <v>328</v>
      </c>
      <c r="N98" s="188"/>
      <c r="O98" s="191" t="s">
        <v>328</v>
      </c>
      <c r="P98" s="191"/>
    </row>
    <row r="99" spans="1:16" ht="31.5">
      <c r="A99" s="671"/>
      <c r="B99" s="673"/>
      <c r="C99" s="676"/>
      <c r="D99" s="678"/>
      <c r="E99" s="666"/>
      <c r="F99" s="668"/>
      <c r="G99" s="162" t="s">
        <v>845</v>
      </c>
      <c r="H99" s="214" t="s">
        <v>391</v>
      </c>
      <c r="I99" s="188"/>
      <c r="J99" s="188"/>
      <c r="K99" s="188" t="s">
        <v>167</v>
      </c>
      <c r="L99" s="188"/>
      <c r="M99" s="188" t="s">
        <v>328</v>
      </c>
      <c r="N99" s="188" t="s">
        <v>328</v>
      </c>
      <c r="O99" s="191" t="s">
        <v>328</v>
      </c>
      <c r="P99" s="191" t="s">
        <v>328</v>
      </c>
    </row>
    <row r="100" spans="1:16" ht="31.5">
      <c r="A100" s="671"/>
      <c r="B100" s="673"/>
      <c r="C100" s="676"/>
      <c r="D100" s="678"/>
      <c r="E100" s="666"/>
      <c r="F100" s="668"/>
      <c r="G100" s="162" t="s">
        <v>846</v>
      </c>
      <c r="H100" s="214" t="s">
        <v>392</v>
      </c>
      <c r="I100" s="188" t="s">
        <v>167</v>
      </c>
      <c r="J100" s="188"/>
      <c r="K100" s="188" t="s">
        <v>329</v>
      </c>
      <c r="L100" s="188"/>
      <c r="M100" s="188" t="s">
        <v>328</v>
      </c>
      <c r="N100" s="188"/>
      <c r="O100" s="191" t="s">
        <v>328</v>
      </c>
      <c r="P100" s="191" t="s">
        <v>328</v>
      </c>
    </row>
    <row r="101" spans="1:16" ht="31.5">
      <c r="A101" s="671"/>
      <c r="B101" s="673"/>
      <c r="C101" s="676"/>
      <c r="D101" s="678"/>
      <c r="E101" s="674"/>
      <c r="F101" s="669"/>
      <c r="G101" s="162" t="s">
        <v>847</v>
      </c>
      <c r="H101" s="214" t="s">
        <v>393</v>
      </c>
      <c r="I101" s="188" t="s">
        <v>167</v>
      </c>
      <c r="J101" s="188"/>
      <c r="K101" s="188" t="s">
        <v>329</v>
      </c>
      <c r="L101" s="188"/>
      <c r="M101" s="188" t="s">
        <v>328</v>
      </c>
      <c r="N101" s="188"/>
      <c r="O101" s="191"/>
      <c r="P101" s="191"/>
    </row>
    <row r="102" spans="1:16" ht="31.5">
      <c r="A102" s="671"/>
      <c r="B102" s="673"/>
      <c r="C102" s="676"/>
      <c r="D102" s="678"/>
      <c r="E102" s="665" t="s">
        <v>347</v>
      </c>
      <c r="F102" s="667" t="s">
        <v>501</v>
      </c>
      <c r="G102" s="162" t="s">
        <v>848</v>
      </c>
      <c r="H102" s="166" t="s">
        <v>415</v>
      </c>
      <c r="I102" s="188"/>
      <c r="J102" s="188"/>
      <c r="K102" s="188" t="s">
        <v>167</v>
      </c>
      <c r="L102" s="188"/>
      <c r="M102" s="188" t="s">
        <v>328</v>
      </c>
      <c r="N102" s="188"/>
      <c r="O102" s="191"/>
      <c r="P102" s="191"/>
    </row>
    <row r="103" spans="1:16" ht="31.5">
      <c r="A103" s="671"/>
      <c r="B103" s="673"/>
      <c r="C103" s="676"/>
      <c r="D103" s="678"/>
      <c r="E103" s="666"/>
      <c r="F103" s="669"/>
      <c r="G103" s="162" t="s">
        <v>849</v>
      </c>
      <c r="H103" s="166" t="s">
        <v>416</v>
      </c>
      <c r="I103" s="188" t="s">
        <v>167</v>
      </c>
      <c r="J103" s="188"/>
      <c r="K103" s="188"/>
      <c r="L103" s="188"/>
      <c r="M103" s="188" t="s">
        <v>328</v>
      </c>
      <c r="N103" s="188"/>
      <c r="O103" s="191"/>
      <c r="P103" s="191"/>
    </row>
    <row r="104" spans="1:16">
      <c r="A104" s="671"/>
      <c r="B104" s="673"/>
      <c r="C104" s="676"/>
      <c r="D104" s="678"/>
      <c r="E104" s="665" t="s">
        <v>348</v>
      </c>
      <c r="F104" s="667" t="s">
        <v>418</v>
      </c>
      <c r="G104" s="162" t="s">
        <v>850</v>
      </c>
      <c r="H104" s="166" t="s">
        <v>420</v>
      </c>
      <c r="I104" s="188"/>
      <c r="J104" s="188"/>
      <c r="K104" s="188" t="s">
        <v>167</v>
      </c>
      <c r="L104" s="188"/>
      <c r="M104" s="188" t="s">
        <v>328</v>
      </c>
      <c r="N104" s="188"/>
      <c r="O104" s="191"/>
      <c r="P104" s="191"/>
    </row>
    <row r="105" spans="1:16" ht="31.5">
      <c r="A105" s="671"/>
      <c r="B105" s="673"/>
      <c r="C105" s="676"/>
      <c r="D105" s="678"/>
      <c r="E105" s="666"/>
      <c r="F105" s="668"/>
      <c r="G105" s="162" t="s">
        <v>851</v>
      </c>
      <c r="H105" s="229" t="s">
        <v>394</v>
      </c>
      <c r="I105" s="188"/>
      <c r="J105" s="188"/>
      <c r="K105" s="188" t="s">
        <v>167</v>
      </c>
      <c r="L105" s="188"/>
      <c r="M105" s="188" t="s">
        <v>328</v>
      </c>
      <c r="N105" s="188"/>
      <c r="O105" s="191"/>
      <c r="P105" s="191"/>
    </row>
    <row r="106" spans="1:16" ht="31.5">
      <c r="A106" s="671"/>
      <c r="B106" s="673"/>
      <c r="C106" s="676"/>
      <c r="D106" s="678"/>
      <c r="E106" s="666"/>
      <c r="F106" s="668"/>
      <c r="G106" s="162" t="s">
        <v>852</v>
      </c>
      <c r="H106" s="214" t="s">
        <v>421</v>
      </c>
      <c r="I106" s="188" t="s">
        <v>167</v>
      </c>
      <c r="J106" s="188"/>
      <c r="K106" s="188" t="s">
        <v>329</v>
      </c>
      <c r="L106" s="188"/>
      <c r="M106" s="188" t="s">
        <v>328</v>
      </c>
      <c r="N106" s="188"/>
      <c r="O106" s="191"/>
      <c r="P106" s="191"/>
    </row>
    <row r="107" spans="1:16" ht="47.25">
      <c r="A107" s="671"/>
      <c r="B107" s="673"/>
      <c r="C107" s="676"/>
      <c r="D107" s="678"/>
      <c r="E107" s="666"/>
      <c r="F107" s="668"/>
      <c r="G107" s="162" t="s">
        <v>853</v>
      </c>
      <c r="H107" s="229" t="s">
        <v>395</v>
      </c>
      <c r="I107" s="188"/>
      <c r="J107" s="188"/>
      <c r="K107" s="188" t="s">
        <v>167</v>
      </c>
      <c r="L107" s="188"/>
      <c r="M107" s="188" t="s">
        <v>328</v>
      </c>
      <c r="N107" s="188"/>
      <c r="O107" s="191"/>
      <c r="P107" s="191" t="s">
        <v>328</v>
      </c>
    </row>
    <row r="108" spans="1:16" ht="31.5">
      <c r="A108" s="671"/>
      <c r="B108" s="673"/>
      <c r="C108" s="676"/>
      <c r="D108" s="678"/>
      <c r="E108" s="666"/>
      <c r="F108" s="668"/>
      <c r="G108" s="162" t="s">
        <v>854</v>
      </c>
      <c r="H108" s="229" t="s">
        <v>419</v>
      </c>
      <c r="I108" s="188"/>
      <c r="J108" s="188"/>
      <c r="K108" s="188" t="s">
        <v>167</v>
      </c>
      <c r="L108" s="188"/>
      <c r="M108" s="188" t="s">
        <v>328</v>
      </c>
      <c r="N108" s="188"/>
      <c r="O108" s="191"/>
      <c r="P108" s="191"/>
    </row>
    <row r="109" spans="1:16">
      <c r="A109" s="671"/>
      <c r="B109" s="673"/>
      <c r="C109" s="676"/>
      <c r="D109" s="678"/>
      <c r="E109" s="674"/>
      <c r="F109" s="669"/>
      <c r="G109" s="162" t="s">
        <v>855</v>
      </c>
      <c r="H109" s="214" t="s">
        <v>396</v>
      </c>
      <c r="I109" s="188"/>
      <c r="J109" s="188"/>
      <c r="K109" s="188" t="s">
        <v>167</v>
      </c>
      <c r="L109" s="188"/>
      <c r="M109" s="188" t="s">
        <v>328</v>
      </c>
      <c r="N109" s="188"/>
      <c r="O109" s="191"/>
      <c r="P109" s="191"/>
    </row>
    <row r="110" spans="1:16" ht="31.5">
      <c r="A110" s="671"/>
      <c r="B110" s="673"/>
      <c r="C110" s="676"/>
      <c r="D110" s="678"/>
      <c r="E110" s="665" t="s">
        <v>349</v>
      </c>
      <c r="F110" s="667" t="s">
        <v>422</v>
      </c>
      <c r="G110" s="206" t="s">
        <v>856</v>
      </c>
      <c r="H110" s="166" t="s">
        <v>428</v>
      </c>
      <c r="I110" s="188"/>
      <c r="J110" s="188"/>
      <c r="K110" s="188" t="s">
        <v>167</v>
      </c>
      <c r="L110" s="188"/>
      <c r="M110" s="188" t="s">
        <v>328</v>
      </c>
      <c r="N110" s="188"/>
      <c r="O110" s="191"/>
      <c r="P110" s="191"/>
    </row>
    <row r="111" spans="1:16" ht="31.5">
      <c r="A111" s="671"/>
      <c r="B111" s="673"/>
      <c r="C111" s="676"/>
      <c r="D111" s="678"/>
      <c r="E111" s="666"/>
      <c r="F111" s="668"/>
      <c r="G111" s="206" t="s">
        <v>857</v>
      </c>
      <c r="H111" s="225" t="s">
        <v>423</v>
      </c>
      <c r="I111" s="188"/>
      <c r="J111" s="188"/>
      <c r="K111" s="188" t="s">
        <v>167</v>
      </c>
      <c r="L111" s="188"/>
      <c r="M111" s="188" t="s">
        <v>328</v>
      </c>
      <c r="N111" s="188"/>
      <c r="O111" s="191"/>
      <c r="P111" s="191"/>
    </row>
    <row r="112" spans="1:16" ht="47.25">
      <c r="A112" s="671"/>
      <c r="B112" s="673"/>
      <c r="C112" s="676"/>
      <c r="D112" s="678"/>
      <c r="E112" s="666"/>
      <c r="F112" s="668"/>
      <c r="G112" s="206" t="s">
        <v>858</v>
      </c>
      <c r="H112" s="214" t="s">
        <v>397</v>
      </c>
      <c r="I112" s="188"/>
      <c r="J112" s="188"/>
      <c r="K112" s="188" t="s">
        <v>167</v>
      </c>
      <c r="L112" s="188"/>
      <c r="M112" s="188" t="s">
        <v>328</v>
      </c>
      <c r="N112" s="188"/>
      <c r="O112" s="191"/>
      <c r="P112" s="191" t="s">
        <v>328</v>
      </c>
    </row>
    <row r="113" spans="1:16">
      <c r="A113" s="671"/>
      <c r="B113" s="673"/>
      <c r="C113" s="676"/>
      <c r="D113" s="678"/>
      <c r="E113" s="674"/>
      <c r="F113" s="669"/>
      <c r="G113" s="206" t="s">
        <v>859</v>
      </c>
      <c r="H113" s="214" t="s">
        <v>398</v>
      </c>
      <c r="I113" s="188"/>
      <c r="J113" s="188"/>
      <c r="K113" s="188" t="s">
        <v>167</v>
      </c>
      <c r="L113" s="188"/>
      <c r="M113" s="188" t="s">
        <v>328</v>
      </c>
      <c r="N113" s="188"/>
      <c r="O113" s="191"/>
      <c r="P113" s="191"/>
    </row>
    <row r="114" spans="1:16" ht="31.5">
      <c r="A114" s="671"/>
      <c r="B114" s="673"/>
      <c r="C114" s="676"/>
      <c r="D114" s="678"/>
      <c r="E114" s="665" t="s">
        <v>764</v>
      </c>
      <c r="F114" s="667" t="s">
        <v>399</v>
      </c>
      <c r="G114" s="162" t="s">
        <v>860</v>
      </c>
      <c r="H114" s="214" t="s">
        <v>425</v>
      </c>
      <c r="I114" s="188"/>
      <c r="J114" s="188"/>
      <c r="K114" s="188" t="s">
        <v>167</v>
      </c>
      <c r="L114" s="188"/>
      <c r="M114" s="188" t="s">
        <v>328</v>
      </c>
      <c r="N114" s="188"/>
      <c r="O114" s="191"/>
      <c r="P114" s="191"/>
    </row>
    <row r="115" spans="1:16" ht="47.25">
      <c r="A115" s="671"/>
      <c r="B115" s="673"/>
      <c r="C115" s="676"/>
      <c r="D115" s="678"/>
      <c r="E115" s="666"/>
      <c r="F115" s="668"/>
      <c r="G115" s="162" t="s">
        <v>861</v>
      </c>
      <c r="H115" s="214" t="s">
        <v>400</v>
      </c>
      <c r="I115" s="188"/>
      <c r="J115" s="188"/>
      <c r="K115" s="188" t="s">
        <v>167</v>
      </c>
      <c r="L115" s="188"/>
      <c r="M115" s="188" t="s">
        <v>329</v>
      </c>
      <c r="N115" s="188"/>
      <c r="O115" s="191"/>
      <c r="P115" s="191" t="s">
        <v>328</v>
      </c>
    </row>
    <row r="116" spans="1:16" ht="47.25">
      <c r="A116" s="671"/>
      <c r="B116" s="673"/>
      <c r="C116" s="676"/>
      <c r="D116" s="678"/>
      <c r="E116" s="666"/>
      <c r="F116" s="668"/>
      <c r="G116" s="162" t="s">
        <v>862</v>
      </c>
      <c r="H116" s="214" t="s">
        <v>401</v>
      </c>
      <c r="I116" s="188"/>
      <c r="J116" s="188"/>
      <c r="K116" s="188" t="s">
        <v>167</v>
      </c>
      <c r="L116" s="188"/>
      <c r="M116" s="188" t="s">
        <v>328</v>
      </c>
      <c r="N116" s="188"/>
      <c r="O116" s="191"/>
      <c r="P116" s="191"/>
    </row>
    <row r="117" spans="1:16" ht="78.75">
      <c r="A117" s="671"/>
      <c r="B117" s="673"/>
      <c r="C117" s="676"/>
      <c r="D117" s="678"/>
      <c r="E117" s="666"/>
      <c r="F117" s="668"/>
      <c r="G117" s="162" t="s">
        <v>863</v>
      </c>
      <c r="H117" s="214" t="s">
        <v>740</v>
      </c>
      <c r="I117" s="188"/>
      <c r="J117" s="188"/>
      <c r="K117" s="188" t="s">
        <v>167</v>
      </c>
      <c r="L117" s="188"/>
      <c r="M117" s="188" t="s">
        <v>329</v>
      </c>
      <c r="N117" s="188"/>
      <c r="O117" s="191"/>
      <c r="P117" s="191" t="s">
        <v>328</v>
      </c>
    </row>
    <row r="118" spans="1:16" ht="63">
      <c r="A118" s="671"/>
      <c r="B118" s="673"/>
      <c r="C118" s="676"/>
      <c r="D118" s="678"/>
      <c r="E118" s="666"/>
      <c r="F118" s="668"/>
      <c r="G118" s="162" t="s">
        <v>864</v>
      </c>
      <c r="H118" s="214" t="s">
        <v>426</v>
      </c>
      <c r="I118" s="188" t="s">
        <v>167</v>
      </c>
      <c r="J118" s="188"/>
      <c r="K118" s="188" t="s">
        <v>329</v>
      </c>
      <c r="L118" s="188"/>
      <c r="M118" s="188" t="s">
        <v>328</v>
      </c>
      <c r="N118" s="188"/>
      <c r="O118" s="191"/>
      <c r="P118" s="191"/>
    </row>
    <row r="119" spans="1:16" ht="34.5" customHeight="1">
      <c r="A119" s="671"/>
      <c r="B119" s="673"/>
      <c r="C119" s="676"/>
      <c r="D119" s="678"/>
      <c r="E119" s="666"/>
      <c r="F119" s="668"/>
      <c r="G119" s="162" t="s">
        <v>865</v>
      </c>
      <c r="H119" s="214" t="s">
        <v>402</v>
      </c>
      <c r="I119" s="188" t="s">
        <v>167</v>
      </c>
      <c r="J119" s="188"/>
      <c r="K119" s="188" t="s">
        <v>329</v>
      </c>
      <c r="L119" s="188"/>
      <c r="M119" s="188" t="s">
        <v>328</v>
      </c>
      <c r="N119" s="188"/>
      <c r="O119" s="191"/>
      <c r="P119" s="191" t="s">
        <v>328</v>
      </c>
    </row>
    <row r="120" spans="1:16" ht="34.5" customHeight="1">
      <c r="A120" s="671"/>
      <c r="B120" s="673"/>
      <c r="C120" s="676"/>
      <c r="D120" s="678"/>
      <c r="E120" s="666"/>
      <c r="F120" s="668"/>
      <c r="G120" s="162" t="s">
        <v>866</v>
      </c>
      <c r="H120" s="214" t="s">
        <v>424</v>
      </c>
      <c r="I120" s="188"/>
      <c r="J120" s="188"/>
      <c r="K120" s="188" t="s">
        <v>167</v>
      </c>
      <c r="L120" s="188"/>
      <c r="M120" s="188" t="s">
        <v>328</v>
      </c>
      <c r="N120" s="188"/>
      <c r="O120" s="191"/>
      <c r="P120" s="191"/>
    </row>
    <row r="121" spans="1:16" ht="34.5" customHeight="1">
      <c r="A121" s="671"/>
      <c r="B121" s="673"/>
      <c r="C121" s="676"/>
      <c r="D121" s="678"/>
      <c r="E121" s="674"/>
      <c r="F121" s="669"/>
      <c r="G121" s="162" t="s">
        <v>867</v>
      </c>
      <c r="H121" s="214" t="s">
        <v>396</v>
      </c>
      <c r="I121" s="188"/>
      <c r="J121" s="188"/>
      <c r="K121" s="188" t="s">
        <v>167</v>
      </c>
      <c r="L121" s="188"/>
      <c r="M121" s="188" t="s">
        <v>328</v>
      </c>
      <c r="N121" s="188"/>
      <c r="O121" s="191"/>
      <c r="P121" s="191"/>
    </row>
    <row r="122" spans="1:16" ht="31.5">
      <c r="A122" s="671"/>
      <c r="B122" s="673"/>
      <c r="C122" s="676"/>
      <c r="D122" s="678"/>
      <c r="E122" s="665" t="s">
        <v>765</v>
      </c>
      <c r="F122" s="667" t="s">
        <v>430</v>
      </c>
      <c r="G122" s="162" t="s">
        <v>868</v>
      </c>
      <c r="H122" s="214" t="s">
        <v>739</v>
      </c>
      <c r="I122" s="188" t="s">
        <v>167</v>
      </c>
      <c r="J122" s="188"/>
      <c r="K122" s="188" t="s">
        <v>329</v>
      </c>
      <c r="L122" s="188"/>
      <c r="M122" s="188"/>
      <c r="N122" s="188"/>
      <c r="O122" s="191"/>
      <c r="P122" s="191" t="s">
        <v>328</v>
      </c>
    </row>
    <row r="123" spans="1:16" ht="31.5">
      <c r="A123" s="671"/>
      <c r="B123" s="673"/>
      <c r="C123" s="676"/>
      <c r="D123" s="678"/>
      <c r="E123" s="666"/>
      <c r="F123" s="668"/>
      <c r="G123" s="162" t="s">
        <v>869</v>
      </c>
      <c r="H123" s="214" t="s">
        <v>427</v>
      </c>
      <c r="I123" s="188"/>
      <c r="J123" s="188"/>
      <c r="K123" s="188" t="s">
        <v>167</v>
      </c>
      <c r="L123" s="188"/>
      <c r="M123" s="188"/>
      <c r="N123" s="188"/>
      <c r="O123" s="191"/>
      <c r="P123" s="191" t="s">
        <v>328</v>
      </c>
    </row>
    <row r="124" spans="1:16" ht="47.25">
      <c r="A124" s="671"/>
      <c r="B124" s="673"/>
      <c r="C124" s="676"/>
      <c r="D124" s="678"/>
      <c r="E124" s="666"/>
      <c r="F124" s="668"/>
      <c r="G124" s="162" t="s">
        <v>870</v>
      </c>
      <c r="H124" s="214" t="s">
        <v>432</v>
      </c>
      <c r="I124" s="188"/>
      <c r="J124" s="188"/>
      <c r="K124" s="188" t="s">
        <v>167</v>
      </c>
      <c r="L124" s="188"/>
      <c r="M124" s="188" t="s">
        <v>328</v>
      </c>
      <c r="N124" s="188"/>
      <c r="O124" s="191" t="s">
        <v>328</v>
      </c>
      <c r="P124" s="191" t="s">
        <v>328</v>
      </c>
    </row>
    <row r="125" spans="1:16" ht="31.5">
      <c r="A125" s="671"/>
      <c r="B125" s="673"/>
      <c r="C125" s="676"/>
      <c r="D125" s="678"/>
      <c r="E125" s="666"/>
      <c r="F125" s="668"/>
      <c r="G125" s="162" t="s">
        <v>871</v>
      </c>
      <c r="H125" s="214" t="s">
        <v>403</v>
      </c>
      <c r="I125" s="188" t="s">
        <v>167</v>
      </c>
      <c r="J125" s="188"/>
      <c r="K125" s="188" t="s">
        <v>328</v>
      </c>
      <c r="L125" s="188"/>
      <c r="M125" s="188" t="s">
        <v>328</v>
      </c>
      <c r="N125" s="188"/>
      <c r="O125" s="191"/>
      <c r="P125" s="191"/>
    </row>
    <row r="126" spans="1:16" ht="51" customHeight="1">
      <c r="A126" s="671"/>
      <c r="B126" s="673"/>
      <c r="C126" s="676"/>
      <c r="D126" s="678"/>
      <c r="E126" s="666"/>
      <c r="F126" s="668"/>
      <c r="G126" s="162" t="s">
        <v>872</v>
      </c>
      <c r="H126" s="214" t="s">
        <v>431</v>
      </c>
      <c r="I126" s="188" t="s">
        <v>167</v>
      </c>
      <c r="J126" s="188"/>
      <c r="K126" s="188" t="s">
        <v>328</v>
      </c>
      <c r="L126" s="188"/>
      <c r="M126" s="188" t="s">
        <v>328</v>
      </c>
      <c r="N126" s="188"/>
      <c r="O126" s="191"/>
      <c r="P126" s="191"/>
    </row>
    <row r="127" spans="1:16" ht="31.5">
      <c r="A127" s="671"/>
      <c r="B127" s="673"/>
      <c r="C127" s="676"/>
      <c r="D127" s="687"/>
      <c r="E127" s="666"/>
      <c r="F127" s="669"/>
      <c r="G127" s="162" t="s">
        <v>873</v>
      </c>
      <c r="H127" s="166" t="s">
        <v>429</v>
      </c>
      <c r="I127" s="188" t="s">
        <v>167</v>
      </c>
      <c r="J127" s="188"/>
      <c r="K127" s="188" t="s">
        <v>328</v>
      </c>
      <c r="L127" s="188"/>
      <c r="M127" s="188" t="s">
        <v>328</v>
      </c>
      <c r="N127" s="188"/>
      <c r="O127" s="191"/>
      <c r="P127" s="191"/>
    </row>
    <row r="128" spans="1:16" ht="45.75" customHeight="1">
      <c r="A128" s="671"/>
      <c r="B128" s="673"/>
      <c r="C128" s="675" t="s">
        <v>179</v>
      </c>
      <c r="D128" s="677" t="s">
        <v>180</v>
      </c>
      <c r="E128" s="675" t="s">
        <v>606</v>
      </c>
      <c r="F128" s="677" t="s">
        <v>180</v>
      </c>
      <c r="G128" s="162" t="s">
        <v>694</v>
      </c>
      <c r="H128" s="173" t="s">
        <v>433</v>
      </c>
      <c r="I128" s="188" t="s">
        <v>167</v>
      </c>
      <c r="J128" s="188"/>
      <c r="K128" s="188" t="s">
        <v>328</v>
      </c>
      <c r="L128" s="188"/>
      <c r="M128" s="188" t="s">
        <v>328</v>
      </c>
      <c r="N128" s="188"/>
      <c r="O128" s="188"/>
      <c r="P128" s="188"/>
    </row>
    <row r="129" spans="1:16" ht="36" customHeight="1">
      <c r="A129" s="671"/>
      <c r="B129" s="673"/>
      <c r="C129" s="676"/>
      <c r="D129" s="678"/>
      <c r="E129" s="676"/>
      <c r="F129" s="678"/>
      <c r="G129" s="162" t="s">
        <v>874</v>
      </c>
      <c r="H129" s="229" t="s">
        <v>434</v>
      </c>
      <c r="I129" s="188" t="s">
        <v>167</v>
      </c>
      <c r="J129" s="188"/>
      <c r="K129" s="188" t="s">
        <v>328</v>
      </c>
      <c r="L129" s="188"/>
      <c r="M129" s="188" t="s">
        <v>328</v>
      </c>
      <c r="N129" s="188"/>
      <c r="O129" s="188"/>
      <c r="P129" s="188"/>
    </row>
    <row r="130" spans="1:16" ht="36" customHeight="1">
      <c r="A130" s="671"/>
      <c r="B130" s="673"/>
      <c r="C130" s="676"/>
      <c r="D130" s="687"/>
      <c r="E130" s="676"/>
      <c r="F130" s="687"/>
      <c r="G130" s="162" t="s">
        <v>875</v>
      </c>
      <c r="H130" s="229" t="s">
        <v>435</v>
      </c>
      <c r="I130" s="188" t="s">
        <v>167</v>
      </c>
      <c r="J130" s="188"/>
      <c r="K130" s="188" t="s">
        <v>328</v>
      </c>
      <c r="L130" s="188"/>
      <c r="M130" s="188" t="s">
        <v>328</v>
      </c>
      <c r="N130" s="188"/>
      <c r="O130" s="188"/>
      <c r="P130" s="188" t="s">
        <v>328</v>
      </c>
    </row>
    <row r="131" spans="1:16" ht="31.5">
      <c r="A131" s="671"/>
      <c r="B131" s="673"/>
      <c r="C131" s="675" t="s">
        <v>261</v>
      </c>
      <c r="D131" s="677" t="s">
        <v>440</v>
      </c>
      <c r="E131" s="665" t="s">
        <v>607</v>
      </c>
      <c r="F131" s="683" t="s">
        <v>350</v>
      </c>
      <c r="G131" s="162" t="s">
        <v>695</v>
      </c>
      <c r="H131" s="173" t="s">
        <v>436</v>
      </c>
      <c r="I131" s="188"/>
      <c r="J131" s="188"/>
      <c r="K131" s="188" t="s">
        <v>167</v>
      </c>
      <c r="L131" s="188"/>
      <c r="M131" s="188" t="s">
        <v>328</v>
      </c>
      <c r="N131" s="188"/>
      <c r="O131" s="188"/>
      <c r="P131" s="188" t="s">
        <v>328</v>
      </c>
    </row>
    <row r="132" spans="1:16" ht="31.5">
      <c r="A132" s="671"/>
      <c r="B132" s="673"/>
      <c r="C132" s="676"/>
      <c r="D132" s="678"/>
      <c r="E132" s="666"/>
      <c r="F132" s="684"/>
      <c r="G132" s="162" t="s">
        <v>876</v>
      </c>
      <c r="H132" s="173" t="s">
        <v>442</v>
      </c>
      <c r="I132" s="188"/>
      <c r="J132" s="188"/>
      <c r="K132" s="188" t="s">
        <v>167</v>
      </c>
      <c r="L132" s="188"/>
      <c r="M132" s="188" t="s">
        <v>328</v>
      </c>
      <c r="N132" s="188"/>
      <c r="O132" s="188"/>
      <c r="P132" s="188" t="s">
        <v>328</v>
      </c>
    </row>
    <row r="133" spans="1:16" ht="31.5">
      <c r="A133" s="671"/>
      <c r="B133" s="673"/>
      <c r="C133" s="676"/>
      <c r="D133" s="678"/>
      <c r="E133" s="666"/>
      <c r="F133" s="684"/>
      <c r="G133" s="162" t="s">
        <v>877</v>
      </c>
      <c r="H133" s="148" t="s">
        <v>437</v>
      </c>
      <c r="I133" s="188"/>
      <c r="J133" s="188"/>
      <c r="K133" s="188" t="s">
        <v>167</v>
      </c>
      <c r="L133" s="188"/>
      <c r="M133" s="188" t="s">
        <v>328</v>
      </c>
      <c r="N133" s="188"/>
      <c r="O133" s="188"/>
      <c r="P133" s="188" t="s">
        <v>328</v>
      </c>
    </row>
    <row r="134" spans="1:16" ht="31.5">
      <c r="A134" s="671"/>
      <c r="B134" s="673"/>
      <c r="C134" s="676"/>
      <c r="D134" s="678"/>
      <c r="E134" s="665" t="s">
        <v>766</v>
      </c>
      <c r="F134" s="683" t="s">
        <v>439</v>
      </c>
      <c r="G134" s="162" t="s">
        <v>878</v>
      </c>
      <c r="H134" s="173" t="s">
        <v>438</v>
      </c>
      <c r="I134" s="188"/>
      <c r="J134" s="188"/>
      <c r="K134" s="188" t="s">
        <v>167</v>
      </c>
      <c r="L134" s="188"/>
      <c r="M134" s="188" t="s">
        <v>329</v>
      </c>
      <c r="N134" s="188" t="s">
        <v>328</v>
      </c>
      <c r="O134" s="188"/>
      <c r="P134" s="188" t="s">
        <v>328</v>
      </c>
    </row>
    <row r="135" spans="1:16" ht="31.5">
      <c r="A135" s="671"/>
      <c r="B135" s="673"/>
      <c r="C135" s="676"/>
      <c r="D135" s="678"/>
      <c r="E135" s="666"/>
      <c r="F135" s="684"/>
      <c r="G135" s="162" t="s">
        <v>879</v>
      </c>
      <c r="H135" s="173" t="s">
        <v>441</v>
      </c>
      <c r="I135" s="188"/>
      <c r="J135" s="188"/>
      <c r="K135" s="188" t="s">
        <v>167</v>
      </c>
      <c r="L135" s="188"/>
      <c r="M135" s="188" t="s">
        <v>328</v>
      </c>
      <c r="N135" s="188"/>
      <c r="O135" s="188"/>
      <c r="P135" s="188" t="s">
        <v>328</v>
      </c>
    </row>
    <row r="136" spans="1:16" ht="31.5">
      <c r="A136" s="671"/>
      <c r="B136" s="673"/>
      <c r="C136" s="676"/>
      <c r="D136" s="678"/>
      <c r="E136" s="666"/>
      <c r="F136" s="684"/>
      <c r="G136" s="162" t="s">
        <v>880</v>
      </c>
      <c r="H136" s="148" t="s">
        <v>443</v>
      </c>
      <c r="I136" s="188"/>
      <c r="J136" s="188"/>
      <c r="K136" s="188" t="s">
        <v>167</v>
      </c>
      <c r="L136" s="188"/>
      <c r="M136" s="188" t="s">
        <v>328</v>
      </c>
      <c r="N136" s="188"/>
      <c r="O136" s="188"/>
      <c r="P136" s="188" t="s">
        <v>328</v>
      </c>
    </row>
    <row r="137" spans="1:16" ht="31.5">
      <c r="A137" s="671"/>
      <c r="B137" s="673"/>
      <c r="C137" s="676"/>
      <c r="D137" s="678"/>
      <c r="E137" s="665" t="s">
        <v>767</v>
      </c>
      <c r="F137" s="683" t="s">
        <v>351</v>
      </c>
      <c r="G137" s="162" t="s">
        <v>881</v>
      </c>
      <c r="H137" s="173" t="s">
        <v>444</v>
      </c>
      <c r="I137" s="188" t="s">
        <v>167</v>
      </c>
      <c r="J137" s="188"/>
      <c r="K137" s="188" t="s">
        <v>329</v>
      </c>
      <c r="L137" s="188"/>
      <c r="M137" s="188" t="s">
        <v>328</v>
      </c>
      <c r="N137" s="188"/>
      <c r="O137" s="188"/>
      <c r="P137" s="188" t="s">
        <v>328</v>
      </c>
    </row>
    <row r="138" spans="1:16" ht="47.25">
      <c r="A138" s="671"/>
      <c r="B138" s="673"/>
      <c r="C138" s="676"/>
      <c r="D138" s="678"/>
      <c r="E138" s="666"/>
      <c r="F138" s="684"/>
      <c r="G138" s="162" t="s">
        <v>882</v>
      </c>
      <c r="H138" s="173" t="s">
        <v>446</v>
      </c>
      <c r="I138" s="188"/>
      <c r="J138" s="188"/>
      <c r="K138" s="188" t="s">
        <v>167</v>
      </c>
      <c r="L138" s="188"/>
      <c r="M138" s="188" t="s">
        <v>328</v>
      </c>
      <c r="N138" s="188"/>
      <c r="O138" s="188"/>
      <c r="P138" s="188" t="s">
        <v>328</v>
      </c>
    </row>
    <row r="139" spans="1:16" ht="47.25" customHeight="1">
      <c r="A139" s="671"/>
      <c r="B139" s="673"/>
      <c r="C139" s="676"/>
      <c r="D139" s="678"/>
      <c r="E139" s="666"/>
      <c r="F139" s="685"/>
      <c r="G139" s="162" t="s">
        <v>883</v>
      </c>
      <c r="H139" s="148" t="s">
        <v>445</v>
      </c>
      <c r="I139" s="188"/>
      <c r="J139" s="188"/>
      <c r="K139" s="188" t="s">
        <v>167</v>
      </c>
      <c r="L139" s="188"/>
      <c r="M139" s="188" t="s">
        <v>328</v>
      </c>
      <c r="N139" s="188"/>
      <c r="O139" s="188"/>
      <c r="P139" s="188" t="s">
        <v>328</v>
      </c>
    </row>
    <row r="140" spans="1:16">
      <c r="A140" s="671"/>
      <c r="B140" s="673"/>
      <c r="C140" s="675" t="s">
        <v>263</v>
      </c>
      <c r="D140" s="677" t="s">
        <v>264</v>
      </c>
      <c r="E140" s="675" t="s">
        <v>608</v>
      </c>
      <c r="F140" s="677" t="s">
        <v>264</v>
      </c>
      <c r="G140" s="162" t="s">
        <v>696</v>
      </c>
      <c r="H140" s="166" t="s">
        <v>404</v>
      </c>
      <c r="I140" s="188" t="s">
        <v>167</v>
      </c>
      <c r="J140" s="188"/>
      <c r="K140" s="188" t="s">
        <v>329</v>
      </c>
      <c r="L140" s="188"/>
      <c r="M140" s="188" t="s">
        <v>328</v>
      </c>
      <c r="N140" s="188"/>
      <c r="O140" s="188"/>
      <c r="P140" s="188"/>
    </row>
    <row r="141" spans="1:16" ht="36" customHeight="1">
      <c r="A141" s="671"/>
      <c r="B141" s="673"/>
      <c r="C141" s="676"/>
      <c r="D141" s="678"/>
      <c r="E141" s="676"/>
      <c r="F141" s="678"/>
      <c r="G141" s="162" t="s">
        <v>884</v>
      </c>
      <c r="H141" s="166" t="s">
        <v>448</v>
      </c>
      <c r="I141" s="188" t="s">
        <v>167</v>
      </c>
      <c r="J141" s="188"/>
      <c r="K141" s="188" t="s">
        <v>329</v>
      </c>
      <c r="L141" s="188"/>
      <c r="M141" s="188" t="s">
        <v>328</v>
      </c>
      <c r="N141" s="188"/>
      <c r="O141" s="188"/>
      <c r="P141" s="188" t="s">
        <v>328</v>
      </c>
    </row>
    <row r="142" spans="1:16">
      <c r="A142" s="671"/>
      <c r="B142" s="673"/>
      <c r="C142" s="676"/>
      <c r="D142" s="678"/>
      <c r="E142" s="676"/>
      <c r="F142" s="678"/>
      <c r="G142" s="162" t="s">
        <v>885</v>
      </c>
      <c r="H142" s="214" t="s">
        <v>502</v>
      </c>
      <c r="I142" s="188"/>
      <c r="J142" s="188"/>
      <c r="K142" s="188" t="s">
        <v>167</v>
      </c>
      <c r="L142" s="188"/>
      <c r="M142" s="188" t="s">
        <v>328</v>
      </c>
      <c r="N142" s="188"/>
      <c r="O142" s="188"/>
      <c r="P142" s="188" t="s">
        <v>328</v>
      </c>
    </row>
    <row r="143" spans="1:16" ht="47.25">
      <c r="A143" s="671"/>
      <c r="B143" s="673"/>
      <c r="C143" s="676"/>
      <c r="D143" s="678"/>
      <c r="E143" s="676"/>
      <c r="F143" s="678"/>
      <c r="G143" s="162" t="s">
        <v>886</v>
      </c>
      <c r="H143" s="214" t="s">
        <v>447</v>
      </c>
      <c r="I143" s="188"/>
      <c r="J143" s="188"/>
      <c r="K143" s="188" t="s">
        <v>167</v>
      </c>
      <c r="L143" s="188"/>
      <c r="M143" s="188" t="s">
        <v>328</v>
      </c>
      <c r="N143" s="188"/>
      <c r="O143" s="188"/>
      <c r="P143" s="188" t="s">
        <v>328</v>
      </c>
    </row>
    <row r="144" spans="1:16" ht="31.5">
      <c r="A144" s="671"/>
      <c r="B144" s="673"/>
      <c r="C144" s="676"/>
      <c r="D144" s="678"/>
      <c r="E144" s="676"/>
      <c r="F144" s="678"/>
      <c r="G144" s="162" t="s">
        <v>887</v>
      </c>
      <c r="H144" s="214" t="s">
        <v>451</v>
      </c>
      <c r="I144" s="188" t="s">
        <v>167</v>
      </c>
      <c r="J144" s="188"/>
      <c r="K144" s="188" t="s">
        <v>329</v>
      </c>
      <c r="L144" s="188"/>
      <c r="M144" s="188" t="s">
        <v>328</v>
      </c>
      <c r="N144" s="188"/>
      <c r="O144" s="188"/>
      <c r="P144" s="188"/>
    </row>
    <row r="145" spans="1:16" ht="31.5">
      <c r="A145" s="671"/>
      <c r="B145" s="673"/>
      <c r="C145" s="676"/>
      <c r="D145" s="678"/>
      <c r="E145" s="676"/>
      <c r="F145" s="678"/>
      <c r="G145" s="162" t="s">
        <v>888</v>
      </c>
      <c r="H145" s="214" t="s">
        <v>405</v>
      </c>
      <c r="I145" s="188"/>
      <c r="J145" s="188"/>
      <c r="K145" s="188" t="s">
        <v>167</v>
      </c>
      <c r="L145" s="188"/>
      <c r="M145" s="188" t="s">
        <v>328</v>
      </c>
      <c r="N145" s="188"/>
      <c r="O145" s="188"/>
      <c r="P145" s="188"/>
    </row>
    <row r="146" spans="1:16" ht="43.5" customHeight="1">
      <c r="A146" s="671"/>
      <c r="B146" s="673"/>
      <c r="C146" s="676"/>
      <c r="D146" s="678"/>
      <c r="E146" s="676"/>
      <c r="F146" s="678"/>
      <c r="G146" s="162" t="s">
        <v>889</v>
      </c>
      <c r="H146" s="214" t="s">
        <v>449</v>
      </c>
      <c r="I146" s="188" t="s">
        <v>167</v>
      </c>
      <c r="J146" s="188"/>
      <c r="K146" s="188" t="s">
        <v>329</v>
      </c>
      <c r="L146" s="188"/>
      <c r="M146" s="188" t="s">
        <v>328</v>
      </c>
      <c r="N146" s="188"/>
      <c r="O146" s="188" t="s">
        <v>328</v>
      </c>
      <c r="P146" s="188" t="s">
        <v>328</v>
      </c>
    </row>
    <row r="147" spans="1:16" ht="31.5">
      <c r="A147" s="671"/>
      <c r="B147" s="673"/>
      <c r="C147" s="676"/>
      <c r="D147" s="678"/>
      <c r="E147" s="676"/>
      <c r="F147" s="678"/>
      <c r="G147" s="162" t="s">
        <v>890</v>
      </c>
      <c r="H147" s="214" t="s">
        <v>450</v>
      </c>
      <c r="I147" s="188" t="s">
        <v>167</v>
      </c>
      <c r="J147" s="188"/>
      <c r="K147" s="188" t="s">
        <v>329</v>
      </c>
      <c r="L147" s="188"/>
      <c r="M147" s="188" t="s">
        <v>328</v>
      </c>
      <c r="N147" s="188"/>
      <c r="O147" s="188"/>
      <c r="P147" s="188" t="s">
        <v>328</v>
      </c>
    </row>
    <row r="148" spans="1:16">
      <c r="A148" s="671"/>
      <c r="B148" s="673"/>
      <c r="C148" s="675" t="s">
        <v>265</v>
      </c>
      <c r="D148" s="677" t="s">
        <v>266</v>
      </c>
      <c r="E148" s="675" t="s">
        <v>609</v>
      </c>
      <c r="F148" s="677" t="s">
        <v>266</v>
      </c>
      <c r="G148" s="188" t="s">
        <v>697</v>
      </c>
      <c r="H148" s="166" t="s">
        <v>343</v>
      </c>
      <c r="I148" s="188"/>
      <c r="J148" s="188"/>
      <c r="K148" s="188" t="s">
        <v>167</v>
      </c>
      <c r="L148" s="188"/>
      <c r="M148" s="188" t="s">
        <v>328</v>
      </c>
      <c r="N148" s="188"/>
      <c r="O148" s="188"/>
      <c r="P148" s="188"/>
    </row>
    <row r="149" spans="1:16">
      <c r="A149" s="671"/>
      <c r="B149" s="673"/>
      <c r="C149" s="676"/>
      <c r="D149" s="678"/>
      <c r="E149" s="676"/>
      <c r="F149" s="678"/>
      <c r="G149" s="434" t="s">
        <v>891</v>
      </c>
      <c r="H149" s="166" t="s">
        <v>344</v>
      </c>
      <c r="I149" s="188"/>
      <c r="J149" s="188"/>
      <c r="K149" s="188" t="s">
        <v>167</v>
      </c>
      <c r="L149" s="188"/>
      <c r="M149" s="188" t="s">
        <v>328</v>
      </c>
      <c r="N149" s="188"/>
      <c r="O149" s="188"/>
      <c r="P149" s="188"/>
    </row>
    <row r="150" spans="1:16" ht="31.5">
      <c r="A150" s="670">
        <v>8</v>
      </c>
      <c r="B150" s="672" t="s">
        <v>181</v>
      </c>
      <c r="C150" s="192" t="s">
        <v>267</v>
      </c>
      <c r="D150" s="193" t="s">
        <v>268</v>
      </c>
      <c r="E150" s="191" t="s">
        <v>610</v>
      </c>
      <c r="F150" s="193" t="s">
        <v>268</v>
      </c>
      <c r="G150" s="191" t="s">
        <v>699</v>
      </c>
      <c r="H150" s="190" t="s">
        <v>326</v>
      </c>
      <c r="I150" s="201" t="s">
        <v>167</v>
      </c>
      <c r="J150" s="201"/>
      <c r="K150" s="201" t="s">
        <v>169</v>
      </c>
      <c r="L150" s="188"/>
      <c r="M150" s="191" t="s">
        <v>328</v>
      </c>
      <c r="N150" s="191"/>
      <c r="O150" s="191"/>
      <c r="P150" s="191"/>
    </row>
    <row r="151" spans="1:16">
      <c r="A151" s="671"/>
      <c r="B151" s="673"/>
      <c r="C151" s="697" t="s">
        <v>269</v>
      </c>
      <c r="D151" s="688" t="s">
        <v>332</v>
      </c>
      <c r="E151" s="697" t="s">
        <v>611</v>
      </c>
      <c r="F151" s="688" t="s">
        <v>332</v>
      </c>
      <c r="G151" s="191" t="s">
        <v>701</v>
      </c>
      <c r="H151" s="148" t="s">
        <v>452</v>
      </c>
      <c r="I151" s="201" t="s">
        <v>167</v>
      </c>
      <c r="J151" s="201"/>
      <c r="K151" s="201" t="s">
        <v>169</v>
      </c>
      <c r="L151" s="188"/>
      <c r="M151" s="191" t="s">
        <v>328</v>
      </c>
      <c r="N151" s="191"/>
      <c r="O151" s="191"/>
      <c r="P151" s="194"/>
    </row>
    <row r="152" spans="1:16">
      <c r="A152" s="671"/>
      <c r="B152" s="673"/>
      <c r="C152" s="697"/>
      <c r="D152" s="689"/>
      <c r="E152" s="697"/>
      <c r="F152" s="689"/>
      <c r="G152" s="429" t="s">
        <v>892</v>
      </c>
      <c r="H152" s="190" t="s">
        <v>453</v>
      </c>
      <c r="I152" s="201" t="s">
        <v>167</v>
      </c>
      <c r="J152" s="201"/>
      <c r="K152" s="201" t="s">
        <v>169</v>
      </c>
      <c r="L152" s="188"/>
      <c r="M152" s="191" t="s">
        <v>328</v>
      </c>
      <c r="N152" s="191"/>
      <c r="O152" s="191"/>
      <c r="P152" s="194"/>
    </row>
    <row r="153" spans="1:16">
      <c r="A153" s="671"/>
      <c r="B153" s="673"/>
      <c r="C153" s="697"/>
      <c r="D153" s="690"/>
      <c r="E153" s="697"/>
      <c r="F153" s="690"/>
      <c r="G153" s="429" t="s">
        <v>893</v>
      </c>
      <c r="H153" s="190" t="s">
        <v>454</v>
      </c>
      <c r="I153" s="201" t="s">
        <v>167</v>
      </c>
      <c r="J153" s="201"/>
      <c r="K153" s="201" t="s">
        <v>169</v>
      </c>
      <c r="L153" s="188"/>
      <c r="M153" s="191" t="s">
        <v>328</v>
      </c>
      <c r="N153" s="191"/>
      <c r="O153" s="191"/>
      <c r="P153" s="194"/>
    </row>
    <row r="154" spans="1:16" ht="31.5">
      <c r="A154" s="670">
        <v>9</v>
      </c>
      <c r="B154" s="672" t="s">
        <v>182</v>
      </c>
      <c r="C154" s="675" t="s">
        <v>270</v>
      </c>
      <c r="D154" s="677" t="s">
        <v>271</v>
      </c>
      <c r="E154" s="675" t="s">
        <v>612</v>
      </c>
      <c r="F154" s="698" t="s">
        <v>271</v>
      </c>
      <c r="G154" s="188" t="s">
        <v>703</v>
      </c>
      <c r="H154" s="166" t="s">
        <v>455</v>
      </c>
      <c r="I154" s="201" t="s">
        <v>167</v>
      </c>
      <c r="J154" s="201"/>
      <c r="K154" s="201" t="s">
        <v>329</v>
      </c>
      <c r="L154" s="188"/>
      <c r="M154" s="191" t="s">
        <v>328</v>
      </c>
      <c r="N154" s="188"/>
      <c r="O154" s="188"/>
      <c r="P154" s="188"/>
    </row>
    <row r="155" spans="1:16" ht="31.5">
      <c r="A155" s="671"/>
      <c r="B155" s="673"/>
      <c r="C155" s="676"/>
      <c r="D155" s="678"/>
      <c r="E155" s="676"/>
      <c r="F155" s="699"/>
      <c r="G155" s="434" t="s">
        <v>894</v>
      </c>
      <c r="H155" s="166" t="s">
        <v>456</v>
      </c>
      <c r="I155" s="201" t="s">
        <v>167</v>
      </c>
      <c r="J155" s="201"/>
      <c r="K155" s="201" t="s">
        <v>329</v>
      </c>
      <c r="L155" s="188"/>
      <c r="M155" s="191" t="s">
        <v>328</v>
      </c>
      <c r="N155" s="188"/>
      <c r="O155" s="188"/>
      <c r="P155" s="188"/>
    </row>
    <row r="156" spans="1:16">
      <c r="A156" s="671"/>
      <c r="B156" s="673"/>
      <c r="C156" s="675" t="s">
        <v>272</v>
      </c>
      <c r="D156" s="677" t="s">
        <v>300</v>
      </c>
      <c r="E156" s="675" t="s">
        <v>768</v>
      </c>
      <c r="F156" s="698" t="s">
        <v>300</v>
      </c>
      <c r="G156" s="188" t="s">
        <v>895</v>
      </c>
      <c r="H156" s="166" t="s">
        <v>457</v>
      </c>
      <c r="I156" s="188" t="s">
        <v>329</v>
      </c>
      <c r="J156" s="188"/>
      <c r="K156" s="188" t="s">
        <v>328</v>
      </c>
      <c r="L156" s="188"/>
      <c r="M156" s="188" t="s">
        <v>328</v>
      </c>
      <c r="N156" s="188"/>
      <c r="O156" s="188"/>
      <c r="P156" s="188"/>
    </row>
    <row r="157" spans="1:16" ht="31.5">
      <c r="A157" s="682"/>
      <c r="B157" s="686"/>
      <c r="C157" s="691"/>
      <c r="D157" s="687"/>
      <c r="E157" s="691"/>
      <c r="F157" s="700"/>
      <c r="G157" s="434" t="s">
        <v>896</v>
      </c>
      <c r="H157" s="166" t="s">
        <v>369</v>
      </c>
      <c r="I157" s="188"/>
      <c r="J157" s="188"/>
      <c r="K157" s="188" t="s">
        <v>329</v>
      </c>
      <c r="L157" s="188"/>
      <c r="M157" s="188" t="s">
        <v>328</v>
      </c>
      <c r="N157" s="188"/>
      <c r="O157" s="188"/>
      <c r="P157" s="188"/>
    </row>
    <row r="158" spans="1:16" ht="31.5">
      <c r="A158" s="164">
        <v>10</v>
      </c>
      <c r="B158" s="158" t="s">
        <v>183</v>
      </c>
      <c r="C158" s="188" t="s">
        <v>273</v>
      </c>
      <c r="D158" s="189" t="s">
        <v>306</v>
      </c>
      <c r="E158" s="188" t="s">
        <v>614</v>
      </c>
      <c r="F158" s="189" t="s">
        <v>306</v>
      </c>
      <c r="G158" s="188" t="s">
        <v>706</v>
      </c>
      <c r="H158" s="190" t="s">
        <v>322</v>
      </c>
      <c r="I158" s="188" t="s">
        <v>329</v>
      </c>
      <c r="J158" s="188"/>
      <c r="K158" s="188"/>
      <c r="L158" s="188"/>
      <c r="M158" s="188" t="s">
        <v>328</v>
      </c>
      <c r="N158" s="188"/>
      <c r="O158" s="188"/>
      <c r="P158" s="188" t="s">
        <v>328</v>
      </c>
    </row>
    <row r="159" spans="1:16">
      <c r="A159" s="671"/>
      <c r="B159" s="673"/>
      <c r="C159" s="188" t="s">
        <v>185</v>
      </c>
      <c r="D159" s="189" t="s">
        <v>186</v>
      </c>
      <c r="E159" s="191" t="s">
        <v>615</v>
      </c>
      <c r="F159" s="189" t="s">
        <v>186</v>
      </c>
      <c r="G159" s="191" t="s">
        <v>707</v>
      </c>
      <c r="H159" s="202" t="s">
        <v>458</v>
      </c>
      <c r="I159" s="201" t="s">
        <v>167</v>
      </c>
      <c r="J159" s="201" t="s">
        <v>169</v>
      </c>
      <c r="K159" s="201" t="s">
        <v>169</v>
      </c>
      <c r="L159" s="191" t="s">
        <v>328</v>
      </c>
      <c r="M159" s="191"/>
      <c r="N159" s="191"/>
      <c r="O159" s="191"/>
      <c r="P159" s="194"/>
    </row>
    <row r="160" spans="1:16" ht="31.5">
      <c r="A160" s="671"/>
      <c r="B160" s="673"/>
      <c r="C160" s="675" t="s">
        <v>187</v>
      </c>
      <c r="D160" s="677" t="s">
        <v>188</v>
      </c>
      <c r="E160" s="675" t="s">
        <v>616</v>
      </c>
      <c r="F160" s="677" t="s">
        <v>188</v>
      </c>
      <c r="G160" s="191" t="s">
        <v>710</v>
      </c>
      <c r="H160" s="202" t="s">
        <v>321</v>
      </c>
      <c r="I160" s="201" t="s">
        <v>167</v>
      </c>
      <c r="J160" s="201"/>
      <c r="K160" s="201"/>
      <c r="L160" s="191" t="s">
        <v>328</v>
      </c>
      <c r="M160" s="191"/>
      <c r="N160" s="191"/>
      <c r="O160" s="191"/>
      <c r="P160" s="188"/>
    </row>
    <row r="161" spans="1:16" ht="47.25">
      <c r="A161" s="671"/>
      <c r="B161" s="673"/>
      <c r="C161" s="676"/>
      <c r="D161" s="678"/>
      <c r="E161" s="676"/>
      <c r="F161" s="678"/>
      <c r="G161" s="429" t="s">
        <v>709</v>
      </c>
      <c r="H161" s="202" t="s">
        <v>459</v>
      </c>
      <c r="I161" s="201" t="s">
        <v>167</v>
      </c>
      <c r="J161" s="201"/>
      <c r="K161" s="201"/>
      <c r="L161" s="191" t="s">
        <v>328</v>
      </c>
      <c r="M161" s="201"/>
      <c r="N161" s="201"/>
      <c r="O161" s="201"/>
      <c r="P161" s="188"/>
    </row>
    <row r="162" spans="1:16" ht="31.5">
      <c r="A162" s="671"/>
      <c r="B162" s="673"/>
      <c r="C162" s="676"/>
      <c r="D162" s="678"/>
      <c r="E162" s="676"/>
      <c r="F162" s="678"/>
      <c r="G162" s="429" t="s">
        <v>897</v>
      </c>
      <c r="H162" s="202" t="s">
        <v>320</v>
      </c>
      <c r="I162" s="201" t="s">
        <v>167</v>
      </c>
      <c r="J162" s="201"/>
      <c r="K162" s="201"/>
      <c r="L162" s="191" t="s">
        <v>328</v>
      </c>
      <c r="M162" s="201"/>
      <c r="N162" s="201"/>
      <c r="O162" s="201"/>
      <c r="P162" s="188"/>
    </row>
    <row r="163" spans="1:16">
      <c r="A163" s="682"/>
      <c r="B163" s="686"/>
      <c r="C163" s="691"/>
      <c r="D163" s="687"/>
      <c r="E163" s="691"/>
      <c r="F163" s="687"/>
      <c r="G163" s="429" t="s">
        <v>898</v>
      </c>
      <c r="H163" s="148" t="s">
        <v>460</v>
      </c>
      <c r="I163" s="201" t="s">
        <v>167</v>
      </c>
      <c r="J163" s="201"/>
      <c r="K163" s="201"/>
      <c r="L163" s="191" t="s">
        <v>328</v>
      </c>
      <c r="M163" s="191"/>
      <c r="N163" s="191"/>
      <c r="O163" s="191"/>
      <c r="P163" s="188"/>
    </row>
    <row r="164" spans="1:16" ht="36" customHeight="1">
      <c r="A164" s="670">
        <v>12</v>
      </c>
      <c r="B164" s="672" t="s">
        <v>189</v>
      </c>
      <c r="C164" s="675" t="s">
        <v>190</v>
      </c>
      <c r="D164" s="677" t="s">
        <v>191</v>
      </c>
      <c r="E164" s="675" t="s">
        <v>617</v>
      </c>
      <c r="F164" s="710" t="s">
        <v>191</v>
      </c>
      <c r="G164" s="188" t="s">
        <v>711</v>
      </c>
      <c r="H164" s="190" t="s">
        <v>315</v>
      </c>
      <c r="I164" s="201" t="s">
        <v>167</v>
      </c>
      <c r="J164" s="201"/>
      <c r="K164" s="201"/>
      <c r="L164" s="191" t="s">
        <v>328</v>
      </c>
      <c r="M164" s="188"/>
      <c r="N164" s="188"/>
      <c r="O164" s="188"/>
      <c r="P164" s="188"/>
    </row>
    <row r="165" spans="1:16" ht="41.25" customHeight="1">
      <c r="A165" s="671"/>
      <c r="B165" s="673"/>
      <c r="C165" s="676"/>
      <c r="D165" s="678"/>
      <c r="E165" s="691"/>
      <c r="F165" s="711"/>
      <c r="G165" s="434" t="s">
        <v>899</v>
      </c>
      <c r="H165" s="190" t="s">
        <v>319</v>
      </c>
      <c r="I165" s="201" t="s">
        <v>167</v>
      </c>
      <c r="J165" s="201"/>
      <c r="K165" s="201"/>
      <c r="L165" s="191" t="s">
        <v>328</v>
      </c>
      <c r="M165" s="188"/>
      <c r="N165" s="188"/>
      <c r="O165" s="188"/>
      <c r="P165" s="188"/>
    </row>
    <row r="166" spans="1:16" ht="31.5">
      <c r="A166" s="671"/>
      <c r="B166" s="673"/>
      <c r="C166" s="676"/>
      <c r="D166" s="678"/>
      <c r="E166" s="188" t="s">
        <v>618</v>
      </c>
      <c r="F166" s="190" t="s">
        <v>503</v>
      </c>
      <c r="G166" s="188" t="s">
        <v>712</v>
      </c>
      <c r="H166" s="190" t="s">
        <v>461</v>
      </c>
      <c r="I166" s="201" t="s">
        <v>167</v>
      </c>
      <c r="J166" s="191" t="s">
        <v>328</v>
      </c>
      <c r="K166" s="191" t="s">
        <v>328</v>
      </c>
      <c r="L166" s="191" t="s">
        <v>328</v>
      </c>
      <c r="M166" s="191" t="s">
        <v>328</v>
      </c>
      <c r="N166" s="191" t="s">
        <v>328</v>
      </c>
      <c r="O166" s="191"/>
      <c r="P166" s="191"/>
    </row>
    <row r="167" spans="1:16" ht="31.5">
      <c r="A167" s="671"/>
      <c r="B167" s="673"/>
      <c r="C167" s="188" t="s">
        <v>274</v>
      </c>
      <c r="D167" s="189" t="s">
        <v>275</v>
      </c>
      <c r="E167" s="188" t="s">
        <v>619</v>
      </c>
      <c r="F167" s="189" t="s">
        <v>275</v>
      </c>
      <c r="G167" s="188" t="s">
        <v>713</v>
      </c>
      <c r="H167" s="190" t="s">
        <v>318</v>
      </c>
      <c r="I167" s="188" t="s">
        <v>167</v>
      </c>
      <c r="J167" s="188"/>
      <c r="K167" s="188"/>
      <c r="L167" s="188" t="s">
        <v>328</v>
      </c>
      <c r="M167" s="188"/>
      <c r="N167" s="188"/>
      <c r="O167" s="188"/>
      <c r="P167" s="188"/>
    </row>
    <row r="168" spans="1:16" ht="31.5">
      <c r="A168" s="671"/>
      <c r="B168" s="673"/>
      <c r="C168" s="439" t="s">
        <v>276</v>
      </c>
      <c r="D168" s="440" t="s">
        <v>277</v>
      </c>
      <c r="E168" s="441" t="s">
        <v>906</v>
      </c>
      <c r="F168" s="442" t="s">
        <v>907</v>
      </c>
      <c r="G168" s="441" t="s">
        <v>908</v>
      </c>
      <c r="H168" s="442" t="s">
        <v>907</v>
      </c>
      <c r="I168" s="434" t="s">
        <v>167</v>
      </c>
      <c r="J168" s="434"/>
      <c r="K168" s="434"/>
      <c r="L168" s="434" t="s">
        <v>328</v>
      </c>
      <c r="M168" s="434" t="s">
        <v>328</v>
      </c>
      <c r="N168" s="434" t="s">
        <v>328</v>
      </c>
      <c r="O168" s="434"/>
      <c r="P168" s="434"/>
    </row>
    <row r="169" spans="1:16" ht="31.5">
      <c r="A169" s="671"/>
      <c r="B169" s="673"/>
      <c r="C169" s="675" t="s">
        <v>303</v>
      </c>
      <c r="D169" s="677" t="s">
        <v>278</v>
      </c>
      <c r="E169" s="675" t="s">
        <v>769</v>
      </c>
      <c r="F169" s="677" t="s">
        <v>278</v>
      </c>
      <c r="G169" s="188" t="s">
        <v>900</v>
      </c>
      <c r="H169" s="190" t="s">
        <v>463</v>
      </c>
      <c r="I169" s="188" t="s">
        <v>167</v>
      </c>
      <c r="J169" s="188"/>
      <c r="K169" s="188"/>
      <c r="L169" s="188"/>
      <c r="M169" s="188" t="s">
        <v>328</v>
      </c>
      <c r="N169" s="188"/>
      <c r="O169" s="188"/>
      <c r="P169" s="188"/>
    </row>
    <row r="170" spans="1:16" ht="47.25">
      <c r="A170" s="671"/>
      <c r="B170" s="673"/>
      <c r="C170" s="676"/>
      <c r="D170" s="678"/>
      <c r="E170" s="676"/>
      <c r="F170" s="678"/>
      <c r="G170" s="434" t="s">
        <v>901</v>
      </c>
      <c r="H170" s="190" t="s">
        <v>464</v>
      </c>
      <c r="I170" s="188" t="s">
        <v>167</v>
      </c>
      <c r="J170" s="188"/>
      <c r="K170" s="188"/>
      <c r="L170" s="188"/>
      <c r="M170" s="188" t="s">
        <v>328</v>
      </c>
      <c r="N170" s="188"/>
      <c r="O170" s="188"/>
      <c r="P170" s="188"/>
    </row>
    <row r="171" spans="1:16">
      <c r="A171" s="682"/>
      <c r="B171" s="686"/>
      <c r="C171" s="691"/>
      <c r="D171" s="687"/>
      <c r="E171" s="691"/>
      <c r="F171" s="687"/>
      <c r="G171" s="434" t="s">
        <v>902</v>
      </c>
      <c r="H171" s="215" t="s">
        <v>462</v>
      </c>
      <c r="I171" s="188" t="s">
        <v>167</v>
      </c>
      <c r="J171" s="201"/>
      <c r="K171" s="201"/>
      <c r="L171" s="188"/>
      <c r="M171" s="191" t="s">
        <v>328</v>
      </c>
      <c r="N171" s="191"/>
      <c r="O171" s="191"/>
      <c r="P171" s="194"/>
    </row>
    <row r="172" spans="1:16" ht="63">
      <c r="A172" s="661">
        <v>14</v>
      </c>
      <c r="B172" s="662" t="s">
        <v>192</v>
      </c>
      <c r="C172" s="188" t="s">
        <v>279</v>
      </c>
      <c r="D172" s="189" t="s">
        <v>280</v>
      </c>
      <c r="E172" s="188" t="s">
        <v>620</v>
      </c>
      <c r="F172" s="190" t="s">
        <v>317</v>
      </c>
      <c r="G172" s="188" t="s">
        <v>714</v>
      </c>
      <c r="H172" s="430" t="s">
        <v>317</v>
      </c>
      <c r="I172" s="188"/>
      <c r="J172" s="188"/>
      <c r="K172" s="188" t="s">
        <v>167</v>
      </c>
      <c r="L172" s="188"/>
      <c r="M172" s="188"/>
      <c r="N172" s="188"/>
      <c r="O172" s="188"/>
      <c r="P172" s="188" t="s">
        <v>328</v>
      </c>
    </row>
    <row r="173" spans="1:16" ht="47.25">
      <c r="A173" s="661"/>
      <c r="B173" s="662"/>
      <c r="C173" s="188" t="s">
        <v>281</v>
      </c>
      <c r="D173" s="189" t="s">
        <v>282</v>
      </c>
      <c r="E173" s="188" t="s">
        <v>621</v>
      </c>
      <c r="F173" s="190" t="s">
        <v>465</v>
      </c>
      <c r="G173" s="188" t="s">
        <v>715</v>
      </c>
      <c r="H173" s="190" t="s">
        <v>465</v>
      </c>
      <c r="I173" s="188"/>
      <c r="J173" s="188" t="s">
        <v>167</v>
      </c>
      <c r="K173" s="188"/>
      <c r="L173" s="188"/>
      <c r="M173" s="188"/>
      <c r="N173" s="188" t="s">
        <v>328</v>
      </c>
      <c r="O173" s="188"/>
      <c r="P173" s="188"/>
    </row>
    <row r="174" spans="1:16" ht="31.5">
      <c r="A174" s="661"/>
      <c r="B174" s="662"/>
      <c r="C174" s="675" t="s">
        <v>193</v>
      </c>
      <c r="D174" s="677" t="s">
        <v>194</v>
      </c>
      <c r="E174" s="675" t="s">
        <v>622</v>
      </c>
      <c r="F174" s="677" t="s">
        <v>194</v>
      </c>
      <c r="G174" s="168" t="s">
        <v>716</v>
      </c>
      <c r="H174" s="182" t="s">
        <v>466</v>
      </c>
      <c r="I174" s="188" t="s">
        <v>328</v>
      </c>
      <c r="J174" s="188" t="s">
        <v>328</v>
      </c>
      <c r="K174" s="188" t="s">
        <v>328</v>
      </c>
      <c r="L174" s="188" t="s">
        <v>328</v>
      </c>
      <c r="M174" s="188" t="s">
        <v>328</v>
      </c>
      <c r="N174" s="188" t="s">
        <v>328</v>
      </c>
      <c r="O174" s="188" t="s">
        <v>328</v>
      </c>
      <c r="P174" s="188" t="s">
        <v>328</v>
      </c>
    </row>
    <row r="175" spans="1:16" ht="31.5">
      <c r="A175" s="661"/>
      <c r="B175" s="662"/>
      <c r="C175" s="691"/>
      <c r="D175" s="687"/>
      <c r="E175" s="691"/>
      <c r="F175" s="687"/>
      <c r="G175" s="168" t="s">
        <v>903</v>
      </c>
      <c r="H175" s="182" t="s">
        <v>467</v>
      </c>
      <c r="I175" s="188" t="s">
        <v>328</v>
      </c>
      <c r="J175" s="188" t="s">
        <v>328</v>
      </c>
      <c r="K175" s="188" t="s">
        <v>328</v>
      </c>
      <c r="L175" s="188" t="s">
        <v>328</v>
      </c>
      <c r="M175" s="188" t="s">
        <v>328</v>
      </c>
      <c r="N175" s="188" t="s">
        <v>328</v>
      </c>
      <c r="O175" s="188" t="s">
        <v>328</v>
      </c>
      <c r="P175" s="188" t="s">
        <v>328</v>
      </c>
    </row>
    <row r="176" spans="1:16" ht="31.5">
      <c r="A176" s="661">
        <v>15</v>
      </c>
      <c r="B176" s="662" t="s">
        <v>195</v>
      </c>
      <c r="C176" s="191" t="s">
        <v>283</v>
      </c>
      <c r="D176" s="193" t="s">
        <v>747</v>
      </c>
      <c r="E176" s="191" t="s">
        <v>623</v>
      </c>
      <c r="F176" s="432" t="s">
        <v>748</v>
      </c>
      <c r="G176" s="191" t="s">
        <v>717</v>
      </c>
      <c r="H176" s="432" t="s">
        <v>748</v>
      </c>
      <c r="I176" s="191"/>
      <c r="J176" s="191" t="s">
        <v>167</v>
      </c>
      <c r="K176" s="191"/>
      <c r="L176" s="191"/>
      <c r="M176" s="191"/>
      <c r="N176" s="191" t="s">
        <v>328</v>
      </c>
      <c r="O176" s="191"/>
      <c r="P176" s="191"/>
    </row>
    <row r="177" spans="1:16" ht="31.5">
      <c r="A177" s="661"/>
      <c r="B177" s="662"/>
      <c r="C177" s="191" t="s">
        <v>285</v>
      </c>
      <c r="D177" s="189" t="s">
        <v>286</v>
      </c>
      <c r="E177" s="191" t="s">
        <v>624</v>
      </c>
      <c r="F177" s="202" t="s">
        <v>316</v>
      </c>
      <c r="G177" s="191" t="s">
        <v>718</v>
      </c>
      <c r="H177" s="202" t="s">
        <v>316</v>
      </c>
      <c r="I177" s="191" t="s">
        <v>329</v>
      </c>
      <c r="J177" s="191"/>
      <c r="K177" s="191"/>
      <c r="L177" s="191" t="s">
        <v>328</v>
      </c>
      <c r="M177" s="188"/>
      <c r="N177" s="188"/>
      <c r="O177" s="191"/>
      <c r="P177" s="188"/>
    </row>
    <row r="178" spans="1:16" ht="31.5">
      <c r="A178" s="661"/>
      <c r="B178" s="662"/>
      <c r="C178" s="191" t="s">
        <v>287</v>
      </c>
      <c r="D178" s="189" t="s">
        <v>288</v>
      </c>
      <c r="E178" s="191" t="s">
        <v>625</v>
      </c>
      <c r="F178" s="202" t="s">
        <v>469</v>
      </c>
      <c r="G178" s="191" t="s">
        <v>719</v>
      </c>
      <c r="H178" s="202" t="s">
        <v>469</v>
      </c>
      <c r="I178" s="191" t="s">
        <v>167</v>
      </c>
      <c r="J178" s="191" t="s">
        <v>169</v>
      </c>
      <c r="K178" s="191" t="s">
        <v>169</v>
      </c>
      <c r="L178" s="191" t="s">
        <v>328</v>
      </c>
      <c r="M178" s="188"/>
      <c r="N178" s="188"/>
      <c r="O178" s="191"/>
      <c r="P178" s="188"/>
    </row>
    <row r="179" spans="1:16" ht="31.5">
      <c r="A179" s="661">
        <v>16</v>
      </c>
      <c r="B179" s="662" t="s">
        <v>196</v>
      </c>
      <c r="C179" s="675" t="s">
        <v>197</v>
      </c>
      <c r="D179" s="677" t="s">
        <v>198</v>
      </c>
      <c r="E179" s="675" t="s">
        <v>626</v>
      </c>
      <c r="F179" s="677" t="s">
        <v>198</v>
      </c>
      <c r="G179" s="168" t="s">
        <v>720</v>
      </c>
      <c r="H179" s="182" t="s">
        <v>470</v>
      </c>
      <c r="I179" s="188" t="s">
        <v>329</v>
      </c>
      <c r="J179" s="188" t="s">
        <v>328</v>
      </c>
      <c r="K179" s="188" t="s">
        <v>328</v>
      </c>
      <c r="L179" s="188" t="s">
        <v>328</v>
      </c>
      <c r="M179" s="188" t="s">
        <v>328</v>
      </c>
      <c r="N179" s="188" t="s">
        <v>328</v>
      </c>
      <c r="O179" s="188" t="s">
        <v>328</v>
      </c>
      <c r="P179" s="188" t="s">
        <v>328</v>
      </c>
    </row>
    <row r="180" spans="1:16" ht="57" customHeight="1">
      <c r="A180" s="661"/>
      <c r="B180" s="662"/>
      <c r="C180" s="691"/>
      <c r="D180" s="687"/>
      <c r="E180" s="691"/>
      <c r="F180" s="687"/>
      <c r="G180" s="168" t="s">
        <v>904</v>
      </c>
      <c r="H180" s="182" t="s">
        <v>472</v>
      </c>
      <c r="I180" s="188" t="s">
        <v>167</v>
      </c>
      <c r="J180" s="188" t="s">
        <v>328</v>
      </c>
      <c r="K180" s="188" t="s">
        <v>328</v>
      </c>
      <c r="L180" s="188"/>
      <c r="M180" s="188"/>
      <c r="N180" s="188"/>
      <c r="O180" s="188"/>
      <c r="P180" s="188"/>
    </row>
    <row r="181" spans="1:16" ht="31.5">
      <c r="A181" s="661"/>
      <c r="B181" s="662"/>
      <c r="C181" s="675" t="s">
        <v>199</v>
      </c>
      <c r="D181" s="677" t="s">
        <v>200</v>
      </c>
      <c r="E181" s="675" t="s">
        <v>627</v>
      </c>
      <c r="F181" s="677" t="s">
        <v>200</v>
      </c>
      <c r="G181" s="168" t="s">
        <v>732</v>
      </c>
      <c r="H181" s="182" t="s">
        <v>471</v>
      </c>
      <c r="I181" s="188" t="s">
        <v>329</v>
      </c>
      <c r="J181" s="188" t="s">
        <v>328</v>
      </c>
      <c r="K181" s="188" t="s">
        <v>328</v>
      </c>
      <c r="L181" s="188" t="s">
        <v>328</v>
      </c>
      <c r="M181" s="188" t="s">
        <v>328</v>
      </c>
      <c r="N181" s="188" t="s">
        <v>328</v>
      </c>
      <c r="O181" s="188" t="s">
        <v>328</v>
      </c>
      <c r="P181" s="188" t="s">
        <v>328</v>
      </c>
    </row>
    <row r="182" spans="1:16" ht="31.5">
      <c r="A182" s="661"/>
      <c r="B182" s="662"/>
      <c r="C182" s="691"/>
      <c r="D182" s="687"/>
      <c r="E182" s="691"/>
      <c r="F182" s="687"/>
      <c r="G182" s="168" t="s">
        <v>905</v>
      </c>
      <c r="H182" s="182" t="s">
        <v>473</v>
      </c>
      <c r="I182" s="188" t="s">
        <v>167</v>
      </c>
      <c r="J182" s="188" t="s">
        <v>328</v>
      </c>
      <c r="K182" s="188" t="s">
        <v>328</v>
      </c>
      <c r="L182" s="188"/>
      <c r="M182" s="188"/>
      <c r="N182" s="188"/>
      <c r="O182" s="188"/>
      <c r="P182" s="188"/>
    </row>
    <row r="183" spans="1:16" ht="63">
      <c r="A183" s="433">
        <v>17</v>
      </c>
      <c r="B183" s="158" t="s">
        <v>201</v>
      </c>
      <c r="C183" s="434" t="s">
        <v>202</v>
      </c>
      <c r="D183" s="436" t="s">
        <v>203</v>
      </c>
      <c r="E183" s="434" t="s">
        <v>628</v>
      </c>
      <c r="F183" s="436" t="s">
        <v>203</v>
      </c>
      <c r="G183" s="168" t="s">
        <v>733</v>
      </c>
      <c r="H183" s="226" t="s">
        <v>474</v>
      </c>
      <c r="I183" s="188" t="s">
        <v>328</v>
      </c>
      <c r="J183" s="188" t="s">
        <v>328</v>
      </c>
      <c r="K183" s="188" t="s">
        <v>328</v>
      </c>
      <c r="L183" s="188" t="s">
        <v>328</v>
      </c>
      <c r="M183" s="188" t="s">
        <v>328</v>
      </c>
      <c r="N183" s="188" t="s">
        <v>328</v>
      </c>
      <c r="O183" s="188" t="s">
        <v>328</v>
      </c>
      <c r="P183" s="188" t="s">
        <v>328</v>
      </c>
    </row>
  </sheetData>
  <mergeCells count="150">
    <mergeCell ref="E21:E29"/>
    <mergeCell ref="F21:F29"/>
    <mergeCell ref="F31:F36"/>
    <mergeCell ref="E31:E36"/>
    <mergeCell ref="E49:E50"/>
    <mergeCell ref="F49:F50"/>
    <mergeCell ref="F38:F46"/>
    <mergeCell ref="E38:E46"/>
    <mergeCell ref="E47:E48"/>
    <mergeCell ref="F47:F48"/>
    <mergeCell ref="F164:F165"/>
    <mergeCell ref="E169:E171"/>
    <mergeCell ref="F169:F171"/>
    <mergeCell ref="E174:E175"/>
    <mergeCell ref="F174:F175"/>
    <mergeCell ref="E179:E180"/>
    <mergeCell ref="F179:F180"/>
    <mergeCell ref="E181:E182"/>
    <mergeCell ref="F181:F182"/>
    <mergeCell ref="F89:F94"/>
    <mergeCell ref="E89:E94"/>
    <mergeCell ref="E128:E130"/>
    <mergeCell ref="F128:F130"/>
    <mergeCell ref="E104:E109"/>
    <mergeCell ref="F104:F109"/>
    <mergeCell ref="F95:F101"/>
    <mergeCell ref="F102:F103"/>
    <mergeCell ref="E110:E113"/>
    <mergeCell ref="F110:F113"/>
    <mergeCell ref="E102:E103"/>
    <mergeCell ref="E95:E101"/>
    <mergeCell ref="F78:F80"/>
    <mergeCell ref="E78:E80"/>
    <mergeCell ref="F70:F74"/>
    <mergeCell ref="E70:E74"/>
    <mergeCell ref="F51:F54"/>
    <mergeCell ref="E51:E54"/>
    <mergeCell ref="F75:F76"/>
    <mergeCell ref="E75:E76"/>
    <mergeCell ref="E81:E87"/>
    <mergeCell ref="F81:F87"/>
    <mergeCell ref="F55:F59"/>
    <mergeCell ref="E55:E59"/>
    <mergeCell ref="F60:F67"/>
    <mergeCell ref="E60:E67"/>
    <mergeCell ref="F140:F147"/>
    <mergeCell ref="E131:E133"/>
    <mergeCell ref="F131:F133"/>
    <mergeCell ref="E134:E136"/>
    <mergeCell ref="F134:F136"/>
    <mergeCell ref="E137:E139"/>
    <mergeCell ref="F137:F139"/>
    <mergeCell ref="F114:F121"/>
    <mergeCell ref="E122:E127"/>
    <mergeCell ref="F122:F127"/>
    <mergeCell ref="E114:E121"/>
    <mergeCell ref="E140:E147"/>
    <mergeCell ref="C154:C155"/>
    <mergeCell ref="D154:D155"/>
    <mergeCell ref="C160:C163"/>
    <mergeCell ref="C179:C180"/>
    <mergeCell ref="D179:D180"/>
    <mergeCell ref="D169:D171"/>
    <mergeCell ref="E148:E149"/>
    <mergeCell ref="C151:C153"/>
    <mergeCell ref="C164:C166"/>
    <mergeCell ref="D164:D166"/>
    <mergeCell ref="C169:C171"/>
    <mergeCell ref="E164:E165"/>
    <mergeCell ref="F148:F149"/>
    <mergeCell ref="E151:E153"/>
    <mergeCell ref="F151:F153"/>
    <mergeCell ref="E154:E155"/>
    <mergeCell ref="F154:F155"/>
    <mergeCell ref="E156:E157"/>
    <mergeCell ref="F156:F157"/>
    <mergeCell ref="E160:E163"/>
    <mergeCell ref="F160:F163"/>
    <mergeCell ref="A18:A20"/>
    <mergeCell ref="B18:B20"/>
    <mergeCell ref="C51:C54"/>
    <mergeCell ref="D51:D54"/>
    <mergeCell ref="C47:C48"/>
    <mergeCell ref="D47:D48"/>
    <mergeCell ref="B51:B68"/>
    <mergeCell ref="C21:C30"/>
    <mergeCell ref="D21:D30"/>
    <mergeCell ref="D31:D37"/>
    <mergeCell ref="C38:C46"/>
    <mergeCell ref="D38:D46"/>
    <mergeCell ref="C31:C37"/>
    <mergeCell ref="C49:C50"/>
    <mergeCell ref="D49:D50"/>
    <mergeCell ref="C89:C94"/>
    <mergeCell ref="D89:D94"/>
    <mergeCell ref="D69:D80"/>
    <mergeCell ref="C140:C147"/>
    <mergeCell ref="D140:D147"/>
    <mergeCell ref="C128:C130"/>
    <mergeCell ref="D128:D130"/>
    <mergeCell ref="C95:C127"/>
    <mergeCell ref="D95:D127"/>
    <mergeCell ref="A179:A182"/>
    <mergeCell ref="B179:B182"/>
    <mergeCell ref="A164:A171"/>
    <mergeCell ref="B164:B171"/>
    <mergeCell ref="A159:A163"/>
    <mergeCell ref="B159:B163"/>
    <mergeCell ref="D160:D163"/>
    <mergeCell ref="C131:C139"/>
    <mergeCell ref="D131:D139"/>
    <mergeCell ref="D151:D153"/>
    <mergeCell ref="D156:D157"/>
    <mergeCell ref="A172:A175"/>
    <mergeCell ref="C174:C175"/>
    <mergeCell ref="D174:D175"/>
    <mergeCell ref="B172:B175"/>
    <mergeCell ref="A176:A178"/>
    <mergeCell ref="B176:B178"/>
    <mergeCell ref="A95:A149"/>
    <mergeCell ref="B95:B149"/>
    <mergeCell ref="A154:A157"/>
    <mergeCell ref="B154:B157"/>
    <mergeCell ref="C156:C157"/>
    <mergeCell ref="D181:D182"/>
    <mergeCell ref="C181:C182"/>
    <mergeCell ref="A1:D1"/>
    <mergeCell ref="A2:D2"/>
    <mergeCell ref="A6:A17"/>
    <mergeCell ref="B6:B17"/>
    <mergeCell ref="C6:C10"/>
    <mergeCell ref="D6:D10"/>
    <mergeCell ref="C11:C14"/>
    <mergeCell ref="D11:D14"/>
    <mergeCell ref="A150:A153"/>
    <mergeCell ref="B150:B153"/>
    <mergeCell ref="C55:C59"/>
    <mergeCell ref="D55:D59"/>
    <mergeCell ref="C60:C67"/>
    <mergeCell ref="D60:D67"/>
    <mergeCell ref="C148:C149"/>
    <mergeCell ref="D148:D149"/>
    <mergeCell ref="C81:C87"/>
    <mergeCell ref="C69:C80"/>
    <mergeCell ref="A21:A50"/>
    <mergeCell ref="B21:B50"/>
    <mergeCell ref="A69:A94"/>
    <mergeCell ref="B69:B94"/>
    <mergeCell ref="A51:A68"/>
    <mergeCell ref="D81:D8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7"/>
  <sheetViews>
    <sheetView zoomScale="85" zoomScaleNormal="85" workbookViewId="0">
      <selection activeCell="A2" sqref="A2"/>
    </sheetView>
  </sheetViews>
  <sheetFormatPr defaultRowHeight="15.75"/>
  <cols>
    <col min="1" max="1" width="5.5" style="544" customWidth="1"/>
    <col min="2" max="2" width="6.375" style="544" customWidth="1"/>
    <col min="3" max="3" width="4" style="598" customWidth="1"/>
    <col min="4" max="4" width="20.625" style="599" customWidth="1"/>
    <col min="5" max="5" width="7.5" style="600" customWidth="1"/>
    <col min="6" max="6" width="7.375" style="600" customWidth="1"/>
    <col min="7" max="7" width="24.875" style="601" customWidth="1"/>
    <col min="8" max="8" width="6.5" style="601" bestFit="1" customWidth="1"/>
    <col min="9" max="9" width="24.875" style="601" customWidth="1"/>
    <col min="10" max="10" width="8.125" style="600" customWidth="1"/>
    <col min="11" max="11" width="9.25" style="602" customWidth="1"/>
    <col min="12" max="13" width="8.125" style="544" customWidth="1"/>
    <col min="14" max="14" width="7.625" style="603" customWidth="1"/>
    <col min="15" max="16" width="8.5" style="603" customWidth="1"/>
    <col min="17" max="17" width="10.5" style="603" customWidth="1"/>
    <col min="18" max="18" width="10.375" style="603" customWidth="1"/>
    <col min="19" max="19" width="11" style="603" customWidth="1"/>
    <col min="20" max="21" width="8.5" style="603" customWidth="1"/>
    <col min="22" max="256" width="9" style="544"/>
    <col min="257" max="257" width="5.5" style="544" customWidth="1"/>
    <col min="258" max="258" width="6.375" style="544" customWidth="1"/>
    <col min="259" max="259" width="4" style="544" customWidth="1"/>
    <col min="260" max="260" width="20.625" style="544" customWidth="1"/>
    <col min="261" max="261" width="7.5" style="544" customWidth="1"/>
    <col min="262" max="262" width="7.375" style="544" customWidth="1"/>
    <col min="263" max="263" width="24.875" style="544" customWidth="1"/>
    <col min="264" max="264" width="6.5" style="544" bestFit="1" customWidth="1"/>
    <col min="265" max="265" width="24.875" style="544" customWidth="1"/>
    <col min="266" max="266" width="8.125" style="544" customWidth="1"/>
    <col min="267" max="267" width="9.25" style="544" customWidth="1"/>
    <col min="268" max="269" width="8.125" style="544" customWidth="1"/>
    <col min="270" max="270" width="7.625" style="544" customWidth="1"/>
    <col min="271" max="272" width="8.5" style="544" customWidth="1"/>
    <col min="273" max="273" width="10.5" style="544" customWidth="1"/>
    <col min="274" max="274" width="10.375" style="544" customWidth="1"/>
    <col min="275" max="275" width="11" style="544" customWidth="1"/>
    <col min="276" max="277" width="8.5" style="544" customWidth="1"/>
    <col min="278" max="512" width="9" style="544"/>
    <col min="513" max="513" width="5.5" style="544" customWidth="1"/>
    <col min="514" max="514" width="6.375" style="544" customWidth="1"/>
    <col min="515" max="515" width="4" style="544" customWidth="1"/>
    <col min="516" max="516" width="20.625" style="544" customWidth="1"/>
    <col min="517" max="517" width="7.5" style="544" customWidth="1"/>
    <col min="518" max="518" width="7.375" style="544" customWidth="1"/>
    <col min="519" max="519" width="24.875" style="544" customWidth="1"/>
    <col min="520" max="520" width="6.5" style="544" bestFit="1" customWidth="1"/>
    <col min="521" max="521" width="24.875" style="544" customWidth="1"/>
    <col min="522" max="522" width="8.125" style="544" customWidth="1"/>
    <col min="523" max="523" width="9.25" style="544" customWidth="1"/>
    <col min="524" max="525" width="8.125" style="544" customWidth="1"/>
    <col min="526" max="526" width="7.625" style="544" customWidth="1"/>
    <col min="527" max="528" width="8.5" style="544" customWidth="1"/>
    <col min="529" max="529" width="10.5" style="544" customWidth="1"/>
    <col min="530" max="530" width="10.375" style="544" customWidth="1"/>
    <col min="531" max="531" width="11" style="544" customWidth="1"/>
    <col min="532" max="533" width="8.5" style="544" customWidth="1"/>
    <col min="534" max="768" width="9" style="544"/>
    <col min="769" max="769" width="5.5" style="544" customWidth="1"/>
    <col min="770" max="770" width="6.375" style="544" customWidth="1"/>
    <col min="771" max="771" width="4" style="544" customWidth="1"/>
    <col min="772" max="772" width="20.625" style="544" customWidth="1"/>
    <col min="773" max="773" width="7.5" style="544" customWidth="1"/>
    <col min="774" max="774" width="7.375" style="544" customWidth="1"/>
    <col min="775" max="775" width="24.875" style="544" customWidth="1"/>
    <col min="776" max="776" width="6.5" style="544" bestFit="1" customWidth="1"/>
    <col min="777" max="777" width="24.875" style="544" customWidth="1"/>
    <col min="778" max="778" width="8.125" style="544" customWidth="1"/>
    <col min="779" max="779" width="9.25" style="544" customWidth="1"/>
    <col min="780" max="781" width="8.125" style="544" customWidth="1"/>
    <col min="782" max="782" width="7.625" style="544" customWidth="1"/>
    <col min="783" max="784" width="8.5" style="544" customWidth="1"/>
    <col min="785" max="785" width="10.5" style="544" customWidth="1"/>
    <col min="786" max="786" width="10.375" style="544" customWidth="1"/>
    <col min="787" max="787" width="11" style="544" customWidth="1"/>
    <col min="788" max="789" width="8.5" style="544" customWidth="1"/>
    <col min="790" max="1024" width="9" style="544"/>
    <col min="1025" max="1025" width="5.5" style="544" customWidth="1"/>
    <col min="1026" max="1026" width="6.375" style="544" customWidth="1"/>
    <col min="1027" max="1027" width="4" style="544" customWidth="1"/>
    <col min="1028" max="1028" width="20.625" style="544" customWidth="1"/>
    <col min="1029" max="1029" width="7.5" style="544" customWidth="1"/>
    <col min="1030" max="1030" width="7.375" style="544" customWidth="1"/>
    <col min="1031" max="1031" width="24.875" style="544" customWidth="1"/>
    <col min="1032" max="1032" width="6.5" style="544" bestFit="1" customWidth="1"/>
    <col min="1033" max="1033" width="24.875" style="544" customWidth="1"/>
    <col min="1034" max="1034" width="8.125" style="544" customWidth="1"/>
    <col min="1035" max="1035" width="9.25" style="544" customWidth="1"/>
    <col min="1036" max="1037" width="8.125" style="544" customWidth="1"/>
    <col min="1038" max="1038" width="7.625" style="544" customWidth="1"/>
    <col min="1039" max="1040" width="8.5" style="544" customWidth="1"/>
    <col min="1041" max="1041" width="10.5" style="544" customWidth="1"/>
    <col min="1042" max="1042" width="10.375" style="544" customWidth="1"/>
    <col min="1043" max="1043" width="11" style="544" customWidth="1"/>
    <col min="1044" max="1045" width="8.5" style="544" customWidth="1"/>
    <col min="1046" max="1280" width="9" style="544"/>
    <col min="1281" max="1281" width="5.5" style="544" customWidth="1"/>
    <col min="1282" max="1282" width="6.375" style="544" customWidth="1"/>
    <col min="1283" max="1283" width="4" style="544" customWidth="1"/>
    <col min="1284" max="1284" width="20.625" style="544" customWidth="1"/>
    <col min="1285" max="1285" width="7.5" style="544" customWidth="1"/>
    <col min="1286" max="1286" width="7.375" style="544" customWidth="1"/>
    <col min="1287" max="1287" width="24.875" style="544" customWidth="1"/>
    <col min="1288" max="1288" width="6.5" style="544" bestFit="1" customWidth="1"/>
    <col min="1289" max="1289" width="24.875" style="544" customWidth="1"/>
    <col min="1290" max="1290" width="8.125" style="544" customWidth="1"/>
    <col min="1291" max="1291" width="9.25" style="544" customWidth="1"/>
    <col min="1292" max="1293" width="8.125" style="544" customWidth="1"/>
    <col min="1294" max="1294" width="7.625" style="544" customWidth="1"/>
    <col min="1295" max="1296" width="8.5" style="544" customWidth="1"/>
    <col min="1297" max="1297" width="10.5" style="544" customWidth="1"/>
    <col min="1298" max="1298" width="10.375" style="544" customWidth="1"/>
    <col min="1299" max="1299" width="11" style="544" customWidth="1"/>
    <col min="1300" max="1301" width="8.5" style="544" customWidth="1"/>
    <col min="1302" max="1536" width="9" style="544"/>
    <col min="1537" max="1537" width="5.5" style="544" customWidth="1"/>
    <col min="1538" max="1538" width="6.375" style="544" customWidth="1"/>
    <col min="1539" max="1539" width="4" style="544" customWidth="1"/>
    <col min="1540" max="1540" width="20.625" style="544" customWidth="1"/>
    <col min="1541" max="1541" width="7.5" style="544" customWidth="1"/>
    <col min="1542" max="1542" width="7.375" style="544" customWidth="1"/>
    <col min="1543" max="1543" width="24.875" style="544" customWidth="1"/>
    <col min="1544" max="1544" width="6.5" style="544" bestFit="1" customWidth="1"/>
    <col min="1545" max="1545" width="24.875" style="544" customWidth="1"/>
    <col min="1546" max="1546" width="8.125" style="544" customWidth="1"/>
    <col min="1547" max="1547" width="9.25" style="544" customWidth="1"/>
    <col min="1548" max="1549" width="8.125" style="544" customWidth="1"/>
    <col min="1550" max="1550" width="7.625" style="544" customWidth="1"/>
    <col min="1551" max="1552" width="8.5" style="544" customWidth="1"/>
    <col min="1553" max="1553" width="10.5" style="544" customWidth="1"/>
    <col min="1554" max="1554" width="10.375" style="544" customWidth="1"/>
    <col min="1555" max="1555" width="11" style="544" customWidth="1"/>
    <col min="1556" max="1557" width="8.5" style="544" customWidth="1"/>
    <col min="1558" max="1792" width="9" style="544"/>
    <col min="1793" max="1793" width="5.5" style="544" customWidth="1"/>
    <col min="1794" max="1794" width="6.375" style="544" customWidth="1"/>
    <col min="1795" max="1795" width="4" style="544" customWidth="1"/>
    <col min="1796" max="1796" width="20.625" style="544" customWidth="1"/>
    <col min="1797" max="1797" width="7.5" style="544" customWidth="1"/>
    <col min="1798" max="1798" width="7.375" style="544" customWidth="1"/>
    <col min="1799" max="1799" width="24.875" style="544" customWidth="1"/>
    <col min="1800" max="1800" width="6.5" style="544" bestFit="1" customWidth="1"/>
    <col min="1801" max="1801" width="24.875" style="544" customWidth="1"/>
    <col min="1802" max="1802" width="8.125" style="544" customWidth="1"/>
    <col min="1803" max="1803" width="9.25" style="544" customWidth="1"/>
    <col min="1804" max="1805" width="8.125" style="544" customWidth="1"/>
    <col min="1806" max="1806" width="7.625" style="544" customWidth="1"/>
    <col min="1807" max="1808" width="8.5" style="544" customWidth="1"/>
    <col min="1809" max="1809" width="10.5" style="544" customWidth="1"/>
    <col min="1810" max="1810" width="10.375" style="544" customWidth="1"/>
    <col min="1811" max="1811" width="11" style="544" customWidth="1"/>
    <col min="1812" max="1813" width="8.5" style="544" customWidth="1"/>
    <col min="1814" max="2048" width="9" style="544"/>
    <col min="2049" max="2049" width="5.5" style="544" customWidth="1"/>
    <col min="2050" max="2050" width="6.375" style="544" customWidth="1"/>
    <col min="2051" max="2051" width="4" style="544" customWidth="1"/>
    <col min="2052" max="2052" width="20.625" style="544" customWidth="1"/>
    <col min="2053" max="2053" width="7.5" style="544" customWidth="1"/>
    <col min="2054" max="2054" width="7.375" style="544" customWidth="1"/>
    <col min="2055" max="2055" width="24.875" style="544" customWidth="1"/>
    <col min="2056" max="2056" width="6.5" style="544" bestFit="1" customWidth="1"/>
    <col min="2057" max="2057" width="24.875" style="544" customWidth="1"/>
    <col min="2058" max="2058" width="8.125" style="544" customWidth="1"/>
    <col min="2059" max="2059" width="9.25" style="544" customWidth="1"/>
    <col min="2060" max="2061" width="8.125" style="544" customWidth="1"/>
    <col min="2062" max="2062" width="7.625" style="544" customWidth="1"/>
    <col min="2063" max="2064" width="8.5" style="544" customWidth="1"/>
    <col min="2065" max="2065" width="10.5" style="544" customWidth="1"/>
    <col min="2066" max="2066" width="10.375" style="544" customWidth="1"/>
    <col min="2067" max="2067" width="11" style="544" customWidth="1"/>
    <col min="2068" max="2069" width="8.5" style="544" customWidth="1"/>
    <col min="2070" max="2304" width="9" style="544"/>
    <col min="2305" max="2305" width="5.5" style="544" customWidth="1"/>
    <col min="2306" max="2306" width="6.375" style="544" customWidth="1"/>
    <col min="2307" max="2307" width="4" style="544" customWidth="1"/>
    <col min="2308" max="2308" width="20.625" style="544" customWidth="1"/>
    <col min="2309" max="2309" width="7.5" style="544" customWidth="1"/>
    <col min="2310" max="2310" width="7.375" style="544" customWidth="1"/>
    <col min="2311" max="2311" width="24.875" style="544" customWidth="1"/>
    <col min="2312" max="2312" width="6.5" style="544" bestFit="1" customWidth="1"/>
    <col min="2313" max="2313" width="24.875" style="544" customWidth="1"/>
    <col min="2314" max="2314" width="8.125" style="544" customWidth="1"/>
    <col min="2315" max="2315" width="9.25" style="544" customWidth="1"/>
    <col min="2316" max="2317" width="8.125" style="544" customWidth="1"/>
    <col min="2318" max="2318" width="7.625" style="544" customWidth="1"/>
    <col min="2319" max="2320" width="8.5" style="544" customWidth="1"/>
    <col min="2321" max="2321" width="10.5" style="544" customWidth="1"/>
    <col min="2322" max="2322" width="10.375" style="544" customWidth="1"/>
    <col min="2323" max="2323" width="11" style="544" customWidth="1"/>
    <col min="2324" max="2325" width="8.5" style="544" customWidth="1"/>
    <col min="2326" max="2560" width="9" style="544"/>
    <col min="2561" max="2561" width="5.5" style="544" customWidth="1"/>
    <col min="2562" max="2562" width="6.375" style="544" customWidth="1"/>
    <col min="2563" max="2563" width="4" style="544" customWidth="1"/>
    <col min="2564" max="2564" width="20.625" style="544" customWidth="1"/>
    <col min="2565" max="2565" width="7.5" style="544" customWidth="1"/>
    <col min="2566" max="2566" width="7.375" style="544" customWidth="1"/>
    <col min="2567" max="2567" width="24.875" style="544" customWidth="1"/>
    <col min="2568" max="2568" width="6.5" style="544" bestFit="1" customWidth="1"/>
    <col min="2569" max="2569" width="24.875" style="544" customWidth="1"/>
    <col min="2570" max="2570" width="8.125" style="544" customWidth="1"/>
    <col min="2571" max="2571" width="9.25" style="544" customWidth="1"/>
    <col min="2572" max="2573" width="8.125" style="544" customWidth="1"/>
    <col min="2574" max="2574" width="7.625" style="544" customWidth="1"/>
    <col min="2575" max="2576" width="8.5" style="544" customWidth="1"/>
    <col min="2577" max="2577" width="10.5" style="544" customWidth="1"/>
    <col min="2578" max="2578" width="10.375" style="544" customWidth="1"/>
    <col min="2579" max="2579" width="11" style="544" customWidth="1"/>
    <col min="2580" max="2581" width="8.5" style="544" customWidth="1"/>
    <col min="2582" max="2816" width="9" style="544"/>
    <col min="2817" max="2817" width="5.5" style="544" customWidth="1"/>
    <col min="2818" max="2818" width="6.375" style="544" customWidth="1"/>
    <col min="2819" max="2819" width="4" style="544" customWidth="1"/>
    <col min="2820" max="2820" width="20.625" style="544" customWidth="1"/>
    <col min="2821" max="2821" width="7.5" style="544" customWidth="1"/>
    <col min="2822" max="2822" width="7.375" style="544" customWidth="1"/>
    <col min="2823" max="2823" width="24.875" style="544" customWidth="1"/>
    <col min="2824" max="2824" width="6.5" style="544" bestFit="1" customWidth="1"/>
    <col min="2825" max="2825" width="24.875" style="544" customWidth="1"/>
    <col min="2826" max="2826" width="8.125" style="544" customWidth="1"/>
    <col min="2827" max="2827" width="9.25" style="544" customWidth="1"/>
    <col min="2828" max="2829" width="8.125" style="544" customWidth="1"/>
    <col min="2830" max="2830" width="7.625" style="544" customWidth="1"/>
    <col min="2831" max="2832" width="8.5" style="544" customWidth="1"/>
    <col min="2833" max="2833" width="10.5" style="544" customWidth="1"/>
    <col min="2834" max="2834" width="10.375" style="544" customWidth="1"/>
    <col min="2835" max="2835" width="11" style="544" customWidth="1"/>
    <col min="2836" max="2837" width="8.5" style="544" customWidth="1"/>
    <col min="2838" max="3072" width="9" style="544"/>
    <col min="3073" max="3073" width="5.5" style="544" customWidth="1"/>
    <col min="3074" max="3074" width="6.375" style="544" customWidth="1"/>
    <col min="3075" max="3075" width="4" style="544" customWidth="1"/>
    <col min="3076" max="3076" width="20.625" style="544" customWidth="1"/>
    <col min="3077" max="3077" width="7.5" style="544" customWidth="1"/>
    <col min="3078" max="3078" width="7.375" style="544" customWidth="1"/>
    <col min="3079" max="3079" width="24.875" style="544" customWidth="1"/>
    <col min="3080" max="3080" width="6.5" style="544" bestFit="1" customWidth="1"/>
    <col min="3081" max="3081" width="24.875" style="544" customWidth="1"/>
    <col min="3082" max="3082" width="8.125" style="544" customWidth="1"/>
    <col min="3083" max="3083" width="9.25" style="544" customWidth="1"/>
    <col min="3084" max="3085" width="8.125" style="544" customWidth="1"/>
    <col min="3086" max="3086" width="7.625" style="544" customWidth="1"/>
    <col min="3087" max="3088" width="8.5" style="544" customWidth="1"/>
    <col min="3089" max="3089" width="10.5" style="544" customWidth="1"/>
    <col min="3090" max="3090" width="10.375" style="544" customWidth="1"/>
    <col min="3091" max="3091" width="11" style="544" customWidth="1"/>
    <col min="3092" max="3093" width="8.5" style="544" customWidth="1"/>
    <col min="3094" max="3328" width="9" style="544"/>
    <col min="3329" max="3329" width="5.5" style="544" customWidth="1"/>
    <col min="3330" max="3330" width="6.375" style="544" customWidth="1"/>
    <col min="3331" max="3331" width="4" style="544" customWidth="1"/>
    <col min="3332" max="3332" width="20.625" style="544" customWidth="1"/>
    <col min="3333" max="3333" width="7.5" style="544" customWidth="1"/>
    <col min="3334" max="3334" width="7.375" style="544" customWidth="1"/>
    <col min="3335" max="3335" width="24.875" style="544" customWidth="1"/>
    <col min="3336" max="3336" width="6.5" style="544" bestFit="1" customWidth="1"/>
    <col min="3337" max="3337" width="24.875" style="544" customWidth="1"/>
    <col min="3338" max="3338" width="8.125" style="544" customWidth="1"/>
    <col min="3339" max="3339" width="9.25" style="544" customWidth="1"/>
    <col min="3340" max="3341" width="8.125" style="544" customWidth="1"/>
    <col min="3342" max="3342" width="7.625" style="544" customWidth="1"/>
    <col min="3343" max="3344" width="8.5" style="544" customWidth="1"/>
    <col min="3345" max="3345" width="10.5" style="544" customWidth="1"/>
    <col min="3346" max="3346" width="10.375" style="544" customWidth="1"/>
    <col min="3347" max="3347" width="11" style="544" customWidth="1"/>
    <col min="3348" max="3349" width="8.5" style="544" customWidth="1"/>
    <col min="3350" max="3584" width="9" style="544"/>
    <col min="3585" max="3585" width="5.5" style="544" customWidth="1"/>
    <col min="3586" max="3586" width="6.375" style="544" customWidth="1"/>
    <col min="3587" max="3587" width="4" style="544" customWidth="1"/>
    <col min="3588" max="3588" width="20.625" style="544" customWidth="1"/>
    <col min="3589" max="3589" width="7.5" style="544" customWidth="1"/>
    <col min="3590" max="3590" width="7.375" style="544" customWidth="1"/>
    <col min="3591" max="3591" width="24.875" style="544" customWidth="1"/>
    <col min="3592" max="3592" width="6.5" style="544" bestFit="1" customWidth="1"/>
    <col min="3593" max="3593" width="24.875" style="544" customWidth="1"/>
    <col min="3594" max="3594" width="8.125" style="544" customWidth="1"/>
    <col min="3595" max="3595" width="9.25" style="544" customWidth="1"/>
    <col min="3596" max="3597" width="8.125" style="544" customWidth="1"/>
    <col min="3598" max="3598" width="7.625" style="544" customWidth="1"/>
    <col min="3599" max="3600" width="8.5" style="544" customWidth="1"/>
    <col min="3601" max="3601" width="10.5" style="544" customWidth="1"/>
    <col min="3602" max="3602" width="10.375" style="544" customWidth="1"/>
    <col min="3603" max="3603" width="11" style="544" customWidth="1"/>
    <col min="3604" max="3605" width="8.5" style="544" customWidth="1"/>
    <col min="3606" max="3840" width="9" style="544"/>
    <col min="3841" max="3841" width="5.5" style="544" customWidth="1"/>
    <col min="3842" max="3842" width="6.375" style="544" customWidth="1"/>
    <col min="3843" max="3843" width="4" style="544" customWidth="1"/>
    <col min="3844" max="3844" width="20.625" style="544" customWidth="1"/>
    <col min="3845" max="3845" width="7.5" style="544" customWidth="1"/>
    <col min="3846" max="3846" width="7.375" style="544" customWidth="1"/>
    <col min="3847" max="3847" width="24.875" style="544" customWidth="1"/>
    <col min="3848" max="3848" width="6.5" style="544" bestFit="1" customWidth="1"/>
    <col min="3849" max="3849" width="24.875" style="544" customWidth="1"/>
    <col min="3850" max="3850" width="8.125" style="544" customWidth="1"/>
    <col min="3851" max="3851" width="9.25" style="544" customWidth="1"/>
    <col min="3852" max="3853" width="8.125" style="544" customWidth="1"/>
    <col min="3854" max="3854" width="7.625" style="544" customWidth="1"/>
    <col min="3855" max="3856" width="8.5" style="544" customWidth="1"/>
    <col min="3857" max="3857" width="10.5" style="544" customWidth="1"/>
    <col min="3858" max="3858" width="10.375" style="544" customWidth="1"/>
    <col min="3859" max="3859" width="11" style="544" customWidth="1"/>
    <col min="3860" max="3861" width="8.5" style="544" customWidth="1"/>
    <col min="3862" max="4096" width="9" style="544"/>
    <col min="4097" max="4097" width="5.5" style="544" customWidth="1"/>
    <col min="4098" max="4098" width="6.375" style="544" customWidth="1"/>
    <col min="4099" max="4099" width="4" style="544" customWidth="1"/>
    <col min="4100" max="4100" width="20.625" style="544" customWidth="1"/>
    <col min="4101" max="4101" width="7.5" style="544" customWidth="1"/>
    <col min="4102" max="4102" width="7.375" style="544" customWidth="1"/>
    <col min="4103" max="4103" width="24.875" style="544" customWidth="1"/>
    <col min="4104" max="4104" width="6.5" style="544" bestFit="1" customWidth="1"/>
    <col min="4105" max="4105" width="24.875" style="544" customWidth="1"/>
    <col min="4106" max="4106" width="8.125" style="544" customWidth="1"/>
    <col min="4107" max="4107" width="9.25" style="544" customWidth="1"/>
    <col min="4108" max="4109" width="8.125" style="544" customWidth="1"/>
    <col min="4110" max="4110" width="7.625" style="544" customWidth="1"/>
    <col min="4111" max="4112" width="8.5" style="544" customWidth="1"/>
    <col min="4113" max="4113" width="10.5" style="544" customWidth="1"/>
    <col min="4114" max="4114" width="10.375" style="544" customWidth="1"/>
    <col min="4115" max="4115" width="11" style="544" customWidth="1"/>
    <col min="4116" max="4117" width="8.5" style="544" customWidth="1"/>
    <col min="4118" max="4352" width="9" style="544"/>
    <col min="4353" max="4353" width="5.5" style="544" customWidth="1"/>
    <col min="4354" max="4354" width="6.375" style="544" customWidth="1"/>
    <col min="4355" max="4355" width="4" style="544" customWidth="1"/>
    <col min="4356" max="4356" width="20.625" style="544" customWidth="1"/>
    <col min="4357" max="4357" width="7.5" style="544" customWidth="1"/>
    <col min="4358" max="4358" width="7.375" style="544" customWidth="1"/>
    <col min="4359" max="4359" width="24.875" style="544" customWidth="1"/>
    <col min="4360" max="4360" width="6.5" style="544" bestFit="1" customWidth="1"/>
    <col min="4361" max="4361" width="24.875" style="544" customWidth="1"/>
    <col min="4362" max="4362" width="8.125" style="544" customWidth="1"/>
    <col min="4363" max="4363" width="9.25" style="544" customWidth="1"/>
    <col min="4364" max="4365" width="8.125" style="544" customWidth="1"/>
    <col min="4366" max="4366" width="7.625" style="544" customWidth="1"/>
    <col min="4367" max="4368" width="8.5" style="544" customWidth="1"/>
    <col min="4369" max="4369" width="10.5" style="544" customWidth="1"/>
    <col min="4370" max="4370" width="10.375" style="544" customWidth="1"/>
    <col min="4371" max="4371" width="11" style="544" customWidth="1"/>
    <col min="4372" max="4373" width="8.5" style="544" customWidth="1"/>
    <col min="4374" max="4608" width="9" style="544"/>
    <col min="4609" max="4609" width="5.5" style="544" customWidth="1"/>
    <col min="4610" max="4610" width="6.375" style="544" customWidth="1"/>
    <col min="4611" max="4611" width="4" style="544" customWidth="1"/>
    <col min="4612" max="4612" width="20.625" style="544" customWidth="1"/>
    <col min="4613" max="4613" width="7.5" style="544" customWidth="1"/>
    <col min="4614" max="4614" width="7.375" style="544" customWidth="1"/>
    <col min="4615" max="4615" width="24.875" style="544" customWidth="1"/>
    <col min="4616" max="4616" width="6.5" style="544" bestFit="1" customWidth="1"/>
    <col min="4617" max="4617" width="24.875" style="544" customWidth="1"/>
    <col min="4618" max="4618" width="8.125" style="544" customWidth="1"/>
    <col min="4619" max="4619" width="9.25" style="544" customWidth="1"/>
    <col min="4620" max="4621" width="8.125" style="544" customWidth="1"/>
    <col min="4622" max="4622" width="7.625" style="544" customWidth="1"/>
    <col min="4623" max="4624" width="8.5" style="544" customWidth="1"/>
    <col min="4625" max="4625" width="10.5" style="544" customWidth="1"/>
    <col min="4626" max="4626" width="10.375" style="544" customWidth="1"/>
    <col min="4627" max="4627" width="11" style="544" customWidth="1"/>
    <col min="4628" max="4629" width="8.5" style="544" customWidth="1"/>
    <col min="4630" max="4864" width="9" style="544"/>
    <col min="4865" max="4865" width="5.5" style="544" customWidth="1"/>
    <col min="4866" max="4866" width="6.375" style="544" customWidth="1"/>
    <col min="4867" max="4867" width="4" style="544" customWidth="1"/>
    <col min="4868" max="4868" width="20.625" style="544" customWidth="1"/>
    <col min="4869" max="4869" width="7.5" style="544" customWidth="1"/>
    <col min="4870" max="4870" width="7.375" style="544" customWidth="1"/>
    <col min="4871" max="4871" width="24.875" style="544" customWidth="1"/>
    <col min="4872" max="4872" width="6.5" style="544" bestFit="1" customWidth="1"/>
    <col min="4873" max="4873" width="24.875" style="544" customWidth="1"/>
    <col min="4874" max="4874" width="8.125" style="544" customWidth="1"/>
    <col min="4875" max="4875" width="9.25" style="544" customWidth="1"/>
    <col min="4876" max="4877" width="8.125" style="544" customWidth="1"/>
    <col min="4878" max="4878" width="7.625" style="544" customWidth="1"/>
    <col min="4879" max="4880" width="8.5" style="544" customWidth="1"/>
    <col min="4881" max="4881" width="10.5" style="544" customWidth="1"/>
    <col min="4882" max="4882" width="10.375" style="544" customWidth="1"/>
    <col min="4883" max="4883" width="11" style="544" customWidth="1"/>
    <col min="4884" max="4885" width="8.5" style="544" customWidth="1"/>
    <col min="4886" max="5120" width="9" style="544"/>
    <col min="5121" max="5121" width="5.5" style="544" customWidth="1"/>
    <col min="5122" max="5122" width="6.375" style="544" customWidth="1"/>
    <col min="5123" max="5123" width="4" style="544" customWidth="1"/>
    <col min="5124" max="5124" width="20.625" style="544" customWidth="1"/>
    <col min="5125" max="5125" width="7.5" style="544" customWidth="1"/>
    <col min="5126" max="5126" width="7.375" style="544" customWidth="1"/>
    <col min="5127" max="5127" width="24.875" style="544" customWidth="1"/>
    <col min="5128" max="5128" width="6.5" style="544" bestFit="1" customWidth="1"/>
    <col min="5129" max="5129" width="24.875" style="544" customWidth="1"/>
    <col min="5130" max="5130" width="8.125" style="544" customWidth="1"/>
    <col min="5131" max="5131" width="9.25" style="544" customWidth="1"/>
    <col min="5132" max="5133" width="8.125" style="544" customWidth="1"/>
    <col min="5134" max="5134" width="7.625" style="544" customWidth="1"/>
    <col min="5135" max="5136" width="8.5" style="544" customWidth="1"/>
    <col min="5137" max="5137" width="10.5" style="544" customWidth="1"/>
    <col min="5138" max="5138" width="10.375" style="544" customWidth="1"/>
    <col min="5139" max="5139" width="11" style="544" customWidth="1"/>
    <col min="5140" max="5141" width="8.5" style="544" customWidth="1"/>
    <col min="5142" max="5376" width="9" style="544"/>
    <col min="5377" max="5377" width="5.5" style="544" customWidth="1"/>
    <col min="5378" max="5378" width="6.375" style="544" customWidth="1"/>
    <col min="5379" max="5379" width="4" style="544" customWidth="1"/>
    <col min="5380" max="5380" width="20.625" style="544" customWidth="1"/>
    <col min="5381" max="5381" width="7.5" style="544" customWidth="1"/>
    <col min="5382" max="5382" width="7.375" style="544" customWidth="1"/>
    <col min="5383" max="5383" width="24.875" style="544" customWidth="1"/>
    <col min="5384" max="5384" width="6.5" style="544" bestFit="1" customWidth="1"/>
    <col min="5385" max="5385" width="24.875" style="544" customWidth="1"/>
    <col min="5386" max="5386" width="8.125" style="544" customWidth="1"/>
    <col min="5387" max="5387" width="9.25" style="544" customWidth="1"/>
    <col min="5388" max="5389" width="8.125" style="544" customWidth="1"/>
    <col min="5390" max="5390" width="7.625" style="544" customWidth="1"/>
    <col min="5391" max="5392" width="8.5" style="544" customWidth="1"/>
    <col min="5393" max="5393" width="10.5" style="544" customWidth="1"/>
    <col min="5394" max="5394" width="10.375" style="544" customWidth="1"/>
    <col min="5395" max="5395" width="11" style="544" customWidth="1"/>
    <col min="5396" max="5397" width="8.5" style="544" customWidth="1"/>
    <col min="5398" max="5632" width="9" style="544"/>
    <col min="5633" max="5633" width="5.5" style="544" customWidth="1"/>
    <col min="5634" max="5634" width="6.375" style="544" customWidth="1"/>
    <col min="5635" max="5635" width="4" style="544" customWidth="1"/>
    <col min="5636" max="5636" width="20.625" style="544" customWidth="1"/>
    <col min="5637" max="5637" width="7.5" style="544" customWidth="1"/>
    <col min="5638" max="5638" width="7.375" style="544" customWidth="1"/>
    <col min="5639" max="5639" width="24.875" style="544" customWidth="1"/>
    <col min="5640" max="5640" width="6.5" style="544" bestFit="1" customWidth="1"/>
    <col min="5641" max="5641" width="24.875" style="544" customWidth="1"/>
    <col min="5642" max="5642" width="8.125" style="544" customWidth="1"/>
    <col min="5643" max="5643" width="9.25" style="544" customWidth="1"/>
    <col min="5644" max="5645" width="8.125" style="544" customWidth="1"/>
    <col min="5646" max="5646" width="7.625" style="544" customWidth="1"/>
    <col min="5647" max="5648" width="8.5" style="544" customWidth="1"/>
    <col min="5649" max="5649" width="10.5" style="544" customWidth="1"/>
    <col min="5650" max="5650" width="10.375" style="544" customWidth="1"/>
    <col min="5651" max="5651" width="11" style="544" customWidth="1"/>
    <col min="5652" max="5653" width="8.5" style="544" customWidth="1"/>
    <col min="5654" max="5888" width="9" style="544"/>
    <col min="5889" max="5889" width="5.5" style="544" customWidth="1"/>
    <col min="5890" max="5890" width="6.375" style="544" customWidth="1"/>
    <col min="5891" max="5891" width="4" style="544" customWidth="1"/>
    <col min="5892" max="5892" width="20.625" style="544" customWidth="1"/>
    <col min="5893" max="5893" width="7.5" style="544" customWidth="1"/>
    <col min="5894" max="5894" width="7.375" style="544" customWidth="1"/>
    <col min="5895" max="5895" width="24.875" style="544" customWidth="1"/>
    <col min="5896" max="5896" width="6.5" style="544" bestFit="1" customWidth="1"/>
    <col min="5897" max="5897" width="24.875" style="544" customWidth="1"/>
    <col min="5898" max="5898" width="8.125" style="544" customWidth="1"/>
    <col min="5899" max="5899" width="9.25" style="544" customWidth="1"/>
    <col min="5900" max="5901" width="8.125" style="544" customWidth="1"/>
    <col min="5902" max="5902" width="7.625" style="544" customWidth="1"/>
    <col min="5903" max="5904" width="8.5" style="544" customWidth="1"/>
    <col min="5905" max="5905" width="10.5" style="544" customWidth="1"/>
    <col min="5906" max="5906" width="10.375" style="544" customWidth="1"/>
    <col min="5907" max="5907" width="11" style="544" customWidth="1"/>
    <col min="5908" max="5909" width="8.5" style="544" customWidth="1"/>
    <col min="5910" max="6144" width="9" style="544"/>
    <col min="6145" max="6145" width="5.5" style="544" customWidth="1"/>
    <col min="6146" max="6146" width="6.375" style="544" customWidth="1"/>
    <col min="6147" max="6147" width="4" style="544" customWidth="1"/>
    <col min="6148" max="6148" width="20.625" style="544" customWidth="1"/>
    <col min="6149" max="6149" width="7.5" style="544" customWidth="1"/>
    <col min="6150" max="6150" width="7.375" style="544" customWidth="1"/>
    <col min="6151" max="6151" width="24.875" style="544" customWidth="1"/>
    <col min="6152" max="6152" width="6.5" style="544" bestFit="1" customWidth="1"/>
    <col min="6153" max="6153" width="24.875" style="544" customWidth="1"/>
    <col min="6154" max="6154" width="8.125" style="544" customWidth="1"/>
    <col min="6155" max="6155" width="9.25" style="544" customWidth="1"/>
    <col min="6156" max="6157" width="8.125" style="544" customWidth="1"/>
    <col min="6158" max="6158" width="7.625" style="544" customWidth="1"/>
    <col min="6159" max="6160" width="8.5" style="544" customWidth="1"/>
    <col min="6161" max="6161" width="10.5" style="544" customWidth="1"/>
    <col min="6162" max="6162" width="10.375" style="544" customWidth="1"/>
    <col min="6163" max="6163" width="11" style="544" customWidth="1"/>
    <col min="6164" max="6165" width="8.5" style="544" customWidth="1"/>
    <col min="6166" max="6400" width="9" style="544"/>
    <col min="6401" max="6401" width="5.5" style="544" customWidth="1"/>
    <col min="6402" max="6402" width="6.375" style="544" customWidth="1"/>
    <col min="6403" max="6403" width="4" style="544" customWidth="1"/>
    <col min="6404" max="6404" width="20.625" style="544" customWidth="1"/>
    <col min="6405" max="6405" width="7.5" style="544" customWidth="1"/>
    <col min="6406" max="6406" width="7.375" style="544" customWidth="1"/>
    <col min="6407" max="6407" width="24.875" style="544" customWidth="1"/>
    <col min="6408" max="6408" width="6.5" style="544" bestFit="1" customWidth="1"/>
    <col min="6409" max="6409" width="24.875" style="544" customWidth="1"/>
    <col min="6410" max="6410" width="8.125" style="544" customWidth="1"/>
    <col min="6411" max="6411" width="9.25" style="544" customWidth="1"/>
    <col min="6412" max="6413" width="8.125" style="544" customWidth="1"/>
    <col min="6414" max="6414" width="7.625" style="544" customWidth="1"/>
    <col min="6415" max="6416" width="8.5" style="544" customWidth="1"/>
    <col min="6417" max="6417" width="10.5" style="544" customWidth="1"/>
    <col min="6418" max="6418" width="10.375" style="544" customWidth="1"/>
    <col min="6419" max="6419" width="11" style="544" customWidth="1"/>
    <col min="6420" max="6421" width="8.5" style="544" customWidth="1"/>
    <col min="6422" max="6656" width="9" style="544"/>
    <col min="6657" max="6657" width="5.5" style="544" customWidth="1"/>
    <col min="6658" max="6658" width="6.375" style="544" customWidth="1"/>
    <col min="6659" max="6659" width="4" style="544" customWidth="1"/>
    <col min="6660" max="6660" width="20.625" style="544" customWidth="1"/>
    <col min="6661" max="6661" width="7.5" style="544" customWidth="1"/>
    <col min="6662" max="6662" width="7.375" style="544" customWidth="1"/>
    <col min="6663" max="6663" width="24.875" style="544" customWidth="1"/>
    <col min="6664" max="6664" width="6.5" style="544" bestFit="1" customWidth="1"/>
    <col min="6665" max="6665" width="24.875" style="544" customWidth="1"/>
    <col min="6666" max="6666" width="8.125" style="544" customWidth="1"/>
    <col min="6667" max="6667" width="9.25" style="544" customWidth="1"/>
    <col min="6668" max="6669" width="8.125" style="544" customWidth="1"/>
    <col min="6670" max="6670" width="7.625" style="544" customWidth="1"/>
    <col min="6671" max="6672" width="8.5" style="544" customWidth="1"/>
    <col min="6673" max="6673" width="10.5" style="544" customWidth="1"/>
    <col min="6674" max="6674" width="10.375" style="544" customWidth="1"/>
    <col min="6675" max="6675" width="11" style="544" customWidth="1"/>
    <col min="6676" max="6677" width="8.5" style="544" customWidth="1"/>
    <col min="6678" max="6912" width="9" style="544"/>
    <col min="6913" max="6913" width="5.5" style="544" customWidth="1"/>
    <col min="6914" max="6914" width="6.375" style="544" customWidth="1"/>
    <col min="6915" max="6915" width="4" style="544" customWidth="1"/>
    <col min="6916" max="6916" width="20.625" style="544" customWidth="1"/>
    <col min="6917" max="6917" width="7.5" style="544" customWidth="1"/>
    <col min="6918" max="6918" width="7.375" style="544" customWidth="1"/>
    <col min="6919" max="6919" width="24.875" style="544" customWidth="1"/>
    <col min="6920" max="6920" width="6.5" style="544" bestFit="1" customWidth="1"/>
    <col min="6921" max="6921" width="24.875" style="544" customWidth="1"/>
    <col min="6922" max="6922" width="8.125" style="544" customWidth="1"/>
    <col min="6923" max="6923" width="9.25" style="544" customWidth="1"/>
    <col min="6924" max="6925" width="8.125" style="544" customWidth="1"/>
    <col min="6926" max="6926" width="7.625" style="544" customWidth="1"/>
    <col min="6927" max="6928" width="8.5" style="544" customWidth="1"/>
    <col min="6929" max="6929" width="10.5" style="544" customWidth="1"/>
    <col min="6930" max="6930" width="10.375" style="544" customWidth="1"/>
    <col min="6931" max="6931" width="11" style="544" customWidth="1"/>
    <col min="6932" max="6933" width="8.5" style="544" customWidth="1"/>
    <col min="6934" max="7168" width="9" style="544"/>
    <col min="7169" max="7169" width="5.5" style="544" customWidth="1"/>
    <col min="7170" max="7170" width="6.375" style="544" customWidth="1"/>
    <col min="7171" max="7171" width="4" style="544" customWidth="1"/>
    <col min="7172" max="7172" width="20.625" style="544" customWidth="1"/>
    <col min="7173" max="7173" width="7.5" style="544" customWidth="1"/>
    <col min="7174" max="7174" width="7.375" style="544" customWidth="1"/>
    <col min="7175" max="7175" width="24.875" style="544" customWidth="1"/>
    <col min="7176" max="7176" width="6.5" style="544" bestFit="1" customWidth="1"/>
    <col min="7177" max="7177" width="24.875" style="544" customWidth="1"/>
    <col min="7178" max="7178" width="8.125" style="544" customWidth="1"/>
    <col min="7179" max="7179" width="9.25" style="544" customWidth="1"/>
    <col min="7180" max="7181" width="8.125" style="544" customWidth="1"/>
    <col min="7182" max="7182" width="7.625" style="544" customWidth="1"/>
    <col min="7183" max="7184" width="8.5" style="544" customWidth="1"/>
    <col min="7185" max="7185" width="10.5" style="544" customWidth="1"/>
    <col min="7186" max="7186" width="10.375" style="544" customWidth="1"/>
    <col min="7187" max="7187" width="11" style="544" customWidth="1"/>
    <col min="7188" max="7189" width="8.5" style="544" customWidth="1"/>
    <col min="7190" max="7424" width="9" style="544"/>
    <col min="7425" max="7425" width="5.5" style="544" customWidth="1"/>
    <col min="7426" max="7426" width="6.375" style="544" customWidth="1"/>
    <col min="7427" max="7427" width="4" style="544" customWidth="1"/>
    <col min="7428" max="7428" width="20.625" style="544" customWidth="1"/>
    <col min="7429" max="7429" width="7.5" style="544" customWidth="1"/>
    <col min="7430" max="7430" width="7.375" style="544" customWidth="1"/>
    <col min="7431" max="7431" width="24.875" style="544" customWidth="1"/>
    <col min="7432" max="7432" width="6.5" style="544" bestFit="1" customWidth="1"/>
    <col min="7433" max="7433" width="24.875" style="544" customWidth="1"/>
    <col min="7434" max="7434" width="8.125" style="544" customWidth="1"/>
    <col min="7435" max="7435" width="9.25" style="544" customWidth="1"/>
    <col min="7436" max="7437" width="8.125" style="544" customWidth="1"/>
    <col min="7438" max="7438" width="7.625" style="544" customWidth="1"/>
    <col min="7439" max="7440" width="8.5" style="544" customWidth="1"/>
    <col min="7441" max="7441" width="10.5" style="544" customWidth="1"/>
    <col min="7442" max="7442" width="10.375" style="544" customWidth="1"/>
    <col min="7443" max="7443" width="11" style="544" customWidth="1"/>
    <col min="7444" max="7445" width="8.5" style="544" customWidth="1"/>
    <col min="7446" max="7680" width="9" style="544"/>
    <col min="7681" max="7681" width="5.5" style="544" customWidth="1"/>
    <col min="7682" max="7682" width="6.375" style="544" customWidth="1"/>
    <col min="7683" max="7683" width="4" style="544" customWidth="1"/>
    <col min="7684" max="7684" width="20.625" style="544" customWidth="1"/>
    <col min="7685" max="7685" width="7.5" style="544" customWidth="1"/>
    <col min="7686" max="7686" width="7.375" style="544" customWidth="1"/>
    <col min="7687" max="7687" width="24.875" style="544" customWidth="1"/>
    <col min="7688" max="7688" width="6.5" style="544" bestFit="1" customWidth="1"/>
    <col min="7689" max="7689" width="24.875" style="544" customWidth="1"/>
    <col min="7690" max="7690" width="8.125" style="544" customWidth="1"/>
    <col min="7691" max="7691" width="9.25" style="544" customWidth="1"/>
    <col min="7692" max="7693" width="8.125" style="544" customWidth="1"/>
    <col min="7694" max="7694" width="7.625" style="544" customWidth="1"/>
    <col min="7695" max="7696" width="8.5" style="544" customWidth="1"/>
    <col min="7697" max="7697" width="10.5" style="544" customWidth="1"/>
    <col min="7698" max="7698" width="10.375" style="544" customWidth="1"/>
    <col min="7699" max="7699" width="11" style="544" customWidth="1"/>
    <col min="7700" max="7701" width="8.5" style="544" customWidth="1"/>
    <col min="7702" max="7936" width="9" style="544"/>
    <col min="7937" max="7937" width="5.5" style="544" customWidth="1"/>
    <col min="7938" max="7938" width="6.375" style="544" customWidth="1"/>
    <col min="7939" max="7939" width="4" style="544" customWidth="1"/>
    <col min="7940" max="7940" width="20.625" style="544" customWidth="1"/>
    <col min="7941" max="7941" width="7.5" style="544" customWidth="1"/>
    <col min="7942" max="7942" width="7.375" style="544" customWidth="1"/>
    <col min="7943" max="7943" width="24.875" style="544" customWidth="1"/>
    <col min="7944" max="7944" width="6.5" style="544" bestFit="1" customWidth="1"/>
    <col min="7945" max="7945" width="24.875" style="544" customWidth="1"/>
    <col min="7946" max="7946" width="8.125" style="544" customWidth="1"/>
    <col min="7947" max="7947" width="9.25" style="544" customWidth="1"/>
    <col min="7948" max="7949" width="8.125" style="544" customWidth="1"/>
    <col min="7950" max="7950" width="7.625" style="544" customWidth="1"/>
    <col min="7951" max="7952" width="8.5" style="544" customWidth="1"/>
    <col min="7953" max="7953" width="10.5" style="544" customWidth="1"/>
    <col min="7954" max="7954" width="10.375" style="544" customWidth="1"/>
    <col min="7955" max="7955" width="11" style="544" customWidth="1"/>
    <col min="7956" max="7957" width="8.5" style="544" customWidth="1"/>
    <col min="7958" max="8192" width="9" style="544"/>
    <col min="8193" max="8193" width="5.5" style="544" customWidth="1"/>
    <col min="8194" max="8194" width="6.375" style="544" customWidth="1"/>
    <col min="8195" max="8195" width="4" style="544" customWidth="1"/>
    <col min="8196" max="8196" width="20.625" style="544" customWidth="1"/>
    <col min="8197" max="8197" width="7.5" style="544" customWidth="1"/>
    <col min="8198" max="8198" width="7.375" style="544" customWidth="1"/>
    <col min="8199" max="8199" width="24.875" style="544" customWidth="1"/>
    <col min="8200" max="8200" width="6.5" style="544" bestFit="1" customWidth="1"/>
    <col min="8201" max="8201" width="24.875" style="544" customWidth="1"/>
    <col min="8202" max="8202" width="8.125" style="544" customWidth="1"/>
    <col min="8203" max="8203" width="9.25" style="544" customWidth="1"/>
    <col min="8204" max="8205" width="8.125" style="544" customWidth="1"/>
    <col min="8206" max="8206" width="7.625" style="544" customWidth="1"/>
    <col min="8207" max="8208" width="8.5" style="544" customWidth="1"/>
    <col min="8209" max="8209" width="10.5" style="544" customWidth="1"/>
    <col min="8210" max="8210" width="10.375" style="544" customWidth="1"/>
    <col min="8211" max="8211" width="11" style="544" customWidth="1"/>
    <col min="8212" max="8213" width="8.5" style="544" customWidth="1"/>
    <col min="8214" max="8448" width="9" style="544"/>
    <col min="8449" max="8449" width="5.5" style="544" customWidth="1"/>
    <col min="8450" max="8450" width="6.375" style="544" customWidth="1"/>
    <col min="8451" max="8451" width="4" style="544" customWidth="1"/>
    <col min="8452" max="8452" width="20.625" style="544" customWidth="1"/>
    <col min="8453" max="8453" width="7.5" style="544" customWidth="1"/>
    <col min="8454" max="8454" width="7.375" style="544" customWidth="1"/>
    <col min="8455" max="8455" width="24.875" style="544" customWidth="1"/>
    <col min="8456" max="8456" width="6.5" style="544" bestFit="1" customWidth="1"/>
    <col min="8457" max="8457" width="24.875" style="544" customWidth="1"/>
    <col min="8458" max="8458" width="8.125" style="544" customWidth="1"/>
    <col min="8459" max="8459" width="9.25" style="544" customWidth="1"/>
    <col min="8460" max="8461" width="8.125" style="544" customWidth="1"/>
    <col min="8462" max="8462" width="7.625" style="544" customWidth="1"/>
    <col min="8463" max="8464" width="8.5" style="544" customWidth="1"/>
    <col min="8465" max="8465" width="10.5" style="544" customWidth="1"/>
    <col min="8466" max="8466" width="10.375" style="544" customWidth="1"/>
    <col min="8467" max="8467" width="11" style="544" customWidth="1"/>
    <col min="8468" max="8469" width="8.5" style="544" customWidth="1"/>
    <col min="8470" max="8704" width="9" style="544"/>
    <col min="8705" max="8705" width="5.5" style="544" customWidth="1"/>
    <col min="8706" max="8706" width="6.375" style="544" customWidth="1"/>
    <col min="8707" max="8707" width="4" style="544" customWidth="1"/>
    <col min="8708" max="8708" width="20.625" style="544" customWidth="1"/>
    <col min="8709" max="8709" width="7.5" style="544" customWidth="1"/>
    <col min="8710" max="8710" width="7.375" style="544" customWidth="1"/>
    <col min="8711" max="8711" width="24.875" style="544" customWidth="1"/>
    <col min="8712" max="8712" width="6.5" style="544" bestFit="1" customWidth="1"/>
    <col min="8713" max="8713" width="24.875" style="544" customWidth="1"/>
    <col min="8714" max="8714" width="8.125" style="544" customWidth="1"/>
    <col min="8715" max="8715" width="9.25" style="544" customWidth="1"/>
    <col min="8716" max="8717" width="8.125" style="544" customWidth="1"/>
    <col min="8718" max="8718" width="7.625" style="544" customWidth="1"/>
    <col min="8719" max="8720" width="8.5" style="544" customWidth="1"/>
    <col min="8721" max="8721" width="10.5" style="544" customWidth="1"/>
    <col min="8722" max="8722" width="10.375" style="544" customWidth="1"/>
    <col min="8723" max="8723" width="11" style="544" customWidth="1"/>
    <col min="8724" max="8725" width="8.5" style="544" customWidth="1"/>
    <col min="8726" max="8960" width="9" style="544"/>
    <col min="8961" max="8961" width="5.5" style="544" customWidth="1"/>
    <col min="8962" max="8962" width="6.375" style="544" customWidth="1"/>
    <col min="8963" max="8963" width="4" style="544" customWidth="1"/>
    <col min="8964" max="8964" width="20.625" style="544" customWidth="1"/>
    <col min="8965" max="8965" width="7.5" style="544" customWidth="1"/>
    <col min="8966" max="8966" width="7.375" style="544" customWidth="1"/>
    <col min="8967" max="8967" width="24.875" style="544" customWidth="1"/>
    <col min="8968" max="8968" width="6.5" style="544" bestFit="1" customWidth="1"/>
    <col min="8969" max="8969" width="24.875" style="544" customWidth="1"/>
    <col min="8970" max="8970" width="8.125" style="544" customWidth="1"/>
    <col min="8971" max="8971" width="9.25" style="544" customWidth="1"/>
    <col min="8972" max="8973" width="8.125" style="544" customWidth="1"/>
    <col min="8974" max="8974" width="7.625" style="544" customWidth="1"/>
    <col min="8975" max="8976" width="8.5" style="544" customWidth="1"/>
    <col min="8977" max="8977" width="10.5" style="544" customWidth="1"/>
    <col min="8978" max="8978" width="10.375" style="544" customWidth="1"/>
    <col min="8979" max="8979" width="11" style="544" customWidth="1"/>
    <col min="8980" max="8981" width="8.5" style="544" customWidth="1"/>
    <col min="8982" max="9216" width="9" style="544"/>
    <col min="9217" max="9217" width="5.5" style="544" customWidth="1"/>
    <col min="9218" max="9218" width="6.375" style="544" customWidth="1"/>
    <col min="9219" max="9219" width="4" style="544" customWidth="1"/>
    <col min="9220" max="9220" width="20.625" style="544" customWidth="1"/>
    <col min="9221" max="9221" width="7.5" style="544" customWidth="1"/>
    <col min="9222" max="9222" width="7.375" style="544" customWidth="1"/>
    <col min="9223" max="9223" width="24.875" style="544" customWidth="1"/>
    <col min="9224" max="9224" width="6.5" style="544" bestFit="1" customWidth="1"/>
    <col min="9225" max="9225" width="24.875" style="544" customWidth="1"/>
    <col min="9226" max="9226" width="8.125" style="544" customWidth="1"/>
    <col min="9227" max="9227" width="9.25" style="544" customWidth="1"/>
    <col min="9228" max="9229" width="8.125" style="544" customWidth="1"/>
    <col min="9230" max="9230" width="7.625" style="544" customWidth="1"/>
    <col min="9231" max="9232" width="8.5" style="544" customWidth="1"/>
    <col min="9233" max="9233" width="10.5" style="544" customWidth="1"/>
    <col min="9234" max="9234" width="10.375" style="544" customWidth="1"/>
    <col min="9235" max="9235" width="11" style="544" customWidth="1"/>
    <col min="9236" max="9237" width="8.5" style="544" customWidth="1"/>
    <col min="9238" max="9472" width="9" style="544"/>
    <col min="9473" max="9473" width="5.5" style="544" customWidth="1"/>
    <col min="9474" max="9474" width="6.375" style="544" customWidth="1"/>
    <col min="9475" max="9475" width="4" style="544" customWidth="1"/>
    <col min="9476" max="9476" width="20.625" style="544" customWidth="1"/>
    <col min="9477" max="9477" width="7.5" style="544" customWidth="1"/>
    <col min="9478" max="9478" width="7.375" style="544" customWidth="1"/>
    <col min="9479" max="9479" width="24.875" style="544" customWidth="1"/>
    <col min="9480" max="9480" width="6.5" style="544" bestFit="1" customWidth="1"/>
    <col min="9481" max="9481" width="24.875" style="544" customWidth="1"/>
    <col min="9482" max="9482" width="8.125" style="544" customWidth="1"/>
    <col min="9483" max="9483" width="9.25" style="544" customWidth="1"/>
    <col min="9484" max="9485" width="8.125" style="544" customWidth="1"/>
    <col min="9486" max="9486" width="7.625" style="544" customWidth="1"/>
    <col min="9487" max="9488" width="8.5" style="544" customWidth="1"/>
    <col min="9489" max="9489" width="10.5" style="544" customWidth="1"/>
    <col min="9490" max="9490" width="10.375" style="544" customWidth="1"/>
    <col min="9491" max="9491" width="11" style="544" customWidth="1"/>
    <col min="9492" max="9493" width="8.5" style="544" customWidth="1"/>
    <col min="9494" max="9728" width="9" style="544"/>
    <col min="9729" max="9729" width="5.5" style="544" customWidth="1"/>
    <col min="9730" max="9730" width="6.375" style="544" customWidth="1"/>
    <col min="9731" max="9731" width="4" style="544" customWidth="1"/>
    <col min="9732" max="9732" width="20.625" style="544" customWidth="1"/>
    <col min="9733" max="9733" width="7.5" style="544" customWidth="1"/>
    <col min="9734" max="9734" width="7.375" style="544" customWidth="1"/>
    <col min="9735" max="9735" width="24.875" style="544" customWidth="1"/>
    <col min="9736" max="9736" width="6.5" style="544" bestFit="1" customWidth="1"/>
    <col min="9737" max="9737" width="24.875" style="544" customWidth="1"/>
    <col min="9738" max="9738" width="8.125" style="544" customWidth="1"/>
    <col min="9739" max="9739" width="9.25" style="544" customWidth="1"/>
    <col min="9740" max="9741" width="8.125" style="544" customWidth="1"/>
    <col min="9742" max="9742" width="7.625" style="544" customWidth="1"/>
    <col min="9743" max="9744" width="8.5" style="544" customWidth="1"/>
    <col min="9745" max="9745" width="10.5" style="544" customWidth="1"/>
    <col min="9746" max="9746" width="10.375" style="544" customWidth="1"/>
    <col min="9747" max="9747" width="11" style="544" customWidth="1"/>
    <col min="9748" max="9749" width="8.5" style="544" customWidth="1"/>
    <col min="9750" max="9984" width="9" style="544"/>
    <col min="9985" max="9985" width="5.5" style="544" customWidth="1"/>
    <col min="9986" max="9986" width="6.375" style="544" customWidth="1"/>
    <col min="9987" max="9987" width="4" style="544" customWidth="1"/>
    <col min="9988" max="9988" width="20.625" style="544" customWidth="1"/>
    <col min="9989" max="9989" width="7.5" style="544" customWidth="1"/>
    <col min="9990" max="9990" width="7.375" style="544" customWidth="1"/>
    <col min="9991" max="9991" width="24.875" style="544" customWidth="1"/>
    <col min="9992" max="9992" width="6.5" style="544" bestFit="1" customWidth="1"/>
    <col min="9993" max="9993" width="24.875" style="544" customWidth="1"/>
    <col min="9994" max="9994" width="8.125" style="544" customWidth="1"/>
    <col min="9995" max="9995" width="9.25" style="544" customWidth="1"/>
    <col min="9996" max="9997" width="8.125" style="544" customWidth="1"/>
    <col min="9998" max="9998" width="7.625" style="544" customWidth="1"/>
    <col min="9999" max="10000" width="8.5" style="544" customWidth="1"/>
    <col min="10001" max="10001" width="10.5" style="544" customWidth="1"/>
    <col min="10002" max="10002" width="10.375" style="544" customWidth="1"/>
    <col min="10003" max="10003" width="11" style="544" customWidth="1"/>
    <col min="10004" max="10005" width="8.5" style="544" customWidth="1"/>
    <col min="10006" max="10240" width="9" style="544"/>
    <col min="10241" max="10241" width="5.5" style="544" customWidth="1"/>
    <col min="10242" max="10242" width="6.375" style="544" customWidth="1"/>
    <col min="10243" max="10243" width="4" style="544" customWidth="1"/>
    <col min="10244" max="10244" width="20.625" style="544" customWidth="1"/>
    <col min="10245" max="10245" width="7.5" style="544" customWidth="1"/>
    <col min="10246" max="10246" width="7.375" style="544" customWidth="1"/>
    <col min="10247" max="10247" width="24.875" style="544" customWidth="1"/>
    <col min="10248" max="10248" width="6.5" style="544" bestFit="1" customWidth="1"/>
    <col min="10249" max="10249" width="24.875" style="544" customWidth="1"/>
    <col min="10250" max="10250" width="8.125" style="544" customWidth="1"/>
    <col min="10251" max="10251" width="9.25" style="544" customWidth="1"/>
    <col min="10252" max="10253" width="8.125" style="544" customWidth="1"/>
    <col min="10254" max="10254" width="7.625" style="544" customWidth="1"/>
    <col min="10255" max="10256" width="8.5" style="544" customWidth="1"/>
    <col min="10257" max="10257" width="10.5" style="544" customWidth="1"/>
    <col min="10258" max="10258" width="10.375" style="544" customWidth="1"/>
    <col min="10259" max="10259" width="11" style="544" customWidth="1"/>
    <col min="10260" max="10261" width="8.5" style="544" customWidth="1"/>
    <col min="10262" max="10496" width="9" style="544"/>
    <col min="10497" max="10497" width="5.5" style="544" customWidth="1"/>
    <col min="10498" max="10498" width="6.375" style="544" customWidth="1"/>
    <col min="10499" max="10499" width="4" style="544" customWidth="1"/>
    <col min="10500" max="10500" width="20.625" style="544" customWidth="1"/>
    <col min="10501" max="10501" width="7.5" style="544" customWidth="1"/>
    <col min="10502" max="10502" width="7.375" style="544" customWidth="1"/>
    <col min="10503" max="10503" width="24.875" style="544" customWidth="1"/>
    <col min="10504" max="10504" width="6.5" style="544" bestFit="1" customWidth="1"/>
    <col min="10505" max="10505" width="24.875" style="544" customWidth="1"/>
    <col min="10506" max="10506" width="8.125" style="544" customWidth="1"/>
    <col min="10507" max="10507" width="9.25" style="544" customWidth="1"/>
    <col min="10508" max="10509" width="8.125" style="544" customWidth="1"/>
    <col min="10510" max="10510" width="7.625" style="544" customWidth="1"/>
    <col min="10511" max="10512" width="8.5" style="544" customWidth="1"/>
    <col min="10513" max="10513" width="10.5" style="544" customWidth="1"/>
    <col min="10514" max="10514" width="10.375" style="544" customWidth="1"/>
    <col min="10515" max="10515" width="11" style="544" customWidth="1"/>
    <col min="10516" max="10517" width="8.5" style="544" customWidth="1"/>
    <col min="10518" max="10752" width="9" style="544"/>
    <col min="10753" max="10753" width="5.5" style="544" customWidth="1"/>
    <col min="10754" max="10754" width="6.375" style="544" customWidth="1"/>
    <col min="10755" max="10755" width="4" style="544" customWidth="1"/>
    <col min="10756" max="10756" width="20.625" style="544" customWidth="1"/>
    <col min="10757" max="10757" width="7.5" style="544" customWidth="1"/>
    <col min="10758" max="10758" width="7.375" style="544" customWidth="1"/>
    <col min="10759" max="10759" width="24.875" style="544" customWidth="1"/>
    <col min="10760" max="10760" width="6.5" style="544" bestFit="1" customWidth="1"/>
    <col min="10761" max="10761" width="24.875" style="544" customWidth="1"/>
    <col min="10762" max="10762" width="8.125" style="544" customWidth="1"/>
    <col min="10763" max="10763" width="9.25" style="544" customWidth="1"/>
    <col min="10764" max="10765" width="8.125" style="544" customWidth="1"/>
    <col min="10766" max="10766" width="7.625" style="544" customWidth="1"/>
    <col min="10767" max="10768" width="8.5" style="544" customWidth="1"/>
    <col min="10769" max="10769" width="10.5" style="544" customWidth="1"/>
    <col min="10770" max="10770" width="10.375" style="544" customWidth="1"/>
    <col min="10771" max="10771" width="11" style="544" customWidth="1"/>
    <col min="10772" max="10773" width="8.5" style="544" customWidth="1"/>
    <col min="10774" max="11008" width="9" style="544"/>
    <col min="11009" max="11009" width="5.5" style="544" customWidth="1"/>
    <col min="11010" max="11010" width="6.375" style="544" customWidth="1"/>
    <col min="11011" max="11011" width="4" style="544" customWidth="1"/>
    <col min="11012" max="11012" width="20.625" style="544" customWidth="1"/>
    <col min="11013" max="11013" width="7.5" style="544" customWidth="1"/>
    <col min="11014" max="11014" width="7.375" style="544" customWidth="1"/>
    <col min="11015" max="11015" width="24.875" style="544" customWidth="1"/>
    <col min="11016" max="11016" width="6.5" style="544" bestFit="1" customWidth="1"/>
    <col min="11017" max="11017" width="24.875" style="544" customWidth="1"/>
    <col min="11018" max="11018" width="8.125" style="544" customWidth="1"/>
    <col min="11019" max="11019" width="9.25" style="544" customWidth="1"/>
    <col min="11020" max="11021" width="8.125" style="544" customWidth="1"/>
    <col min="11022" max="11022" width="7.625" style="544" customWidth="1"/>
    <col min="11023" max="11024" width="8.5" style="544" customWidth="1"/>
    <col min="11025" max="11025" width="10.5" style="544" customWidth="1"/>
    <col min="11026" max="11026" width="10.375" style="544" customWidth="1"/>
    <col min="11027" max="11027" width="11" style="544" customWidth="1"/>
    <col min="11028" max="11029" width="8.5" style="544" customWidth="1"/>
    <col min="11030" max="11264" width="9" style="544"/>
    <col min="11265" max="11265" width="5.5" style="544" customWidth="1"/>
    <col min="11266" max="11266" width="6.375" style="544" customWidth="1"/>
    <col min="11267" max="11267" width="4" style="544" customWidth="1"/>
    <col min="11268" max="11268" width="20.625" style="544" customWidth="1"/>
    <col min="11269" max="11269" width="7.5" style="544" customWidth="1"/>
    <col min="11270" max="11270" width="7.375" style="544" customWidth="1"/>
    <col min="11271" max="11271" width="24.875" style="544" customWidth="1"/>
    <col min="11272" max="11272" width="6.5" style="544" bestFit="1" customWidth="1"/>
    <col min="11273" max="11273" width="24.875" style="544" customWidth="1"/>
    <col min="11274" max="11274" width="8.125" style="544" customWidth="1"/>
    <col min="11275" max="11275" width="9.25" style="544" customWidth="1"/>
    <col min="11276" max="11277" width="8.125" style="544" customWidth="1"/>
    <col min="11278" max="11278" width="7.625" style="544" customWidth="1"/>
    <col min="11279" max="11280" width="8.5" style="544" customWidth="1"/>
    <col min="11281" max="11281" width="10.5" style="544" customWidth="1"/>
    <col min="11282" max="11282" width="10.375" style="544" customWidth="1"/>
    <col min="11283" max="11283" width="11" style="544" customWidth="1"/>
    <col min="11284" max="11285" width="8.5" style="544" customWidth="1"/>
    <col min="11286" max="11520" width="9" style="544"/>
    <col min="11521" max="11521" width="5.5" style="544" customWidth="1"/>
    <col min="11522" max="11522" width="6.375" style="544" customWidth="1"/>
    <col min="11523" max="11523" width="4" style="544" customWidth="1"/>
    <col min="11524" max="11524" width="20.625" style="544" customWidth="1"/>
    <col min="11525" max="11525" width="7.5" style="544" customWidth="1"/>
    <col min="11526" max="11526" width="7.375" style="544" customWidth="1"/>
    <col min="11527" max="11527" width="24.875" style="544" customWidth="1"/>
    <col min="11528" max="11528" width="6.5" style="544" bestFit="1" customWidth="1"/>
    <col min="11529" max="11529" width="24.875" style="544" customWidth="1"/>
    <col min="11530" max="11530" width="8.125" style="544" customWidth="1"/>
    <col min="11531" max="11531" width="9.25" style="544" customWidth="1"/>
    <col min="11532" max="11533" width="8.125" style="544" customWidth="1"/>
    <col min="11534" max="11534" width="7.625" style="544" customWidth="1"/>
    <col min="11535" max="11536" width="8.5" style="544" customWidth="1"/>
    <col min="11537" max="11537" width="10.5" style="544" customWidth="1"/>
    <col min="11538" max="11538" width="10.375" style="544" customWidth="1"/>
    <col min="11539" max="11539" width="11" style="544" customWidth="1"/>
    <col min="11540" max="11541" width="8.5" style="544" customWidth="1"/>
    <col min="11542" max="11776" width="9" style="544"/>
    <col min="11777" max="11777" width="5.5" style="544" customWidth="1"/>
    <col min="11778" max="11778" width="6.375" style="544" customWidth="1"/>
    <col min="11779" max="11779" width="4" style="544" customWidth="1"/>
    <col min="11780" max="11780" width="20.625" style="544" customWidth="1"/>
    <col min="11781" max="11781" width="7.5" style="544" customWidth="1"/>
    <col min="11782" max="11782" width="7.375" style="544" customWidth="1"/>
    <col min="11783" max="11783" width="24.875" style="544" customWidth="1"/>
    <col min="11784" max="11784" width="6.5" style="544" bestFit="1" customWidth="1"/>
    <col min="11785" max="11785" width="24.875" style="544" customWidth="1"/>
    <col min="11786" max="11786" width="8.125" style="544" customWidth="1"/>
    <col min="11787" max="11787" width="9.25" style="544" customWidth="1"/>
    <col min="11788" max="11789" width="8.125" style="544" customWidth="1"/>
    <col min="11790" max="11790" width="7.625" style="544" customWidth="1"/>
    <col min="11791" max="11792" width="8.5" style="544" customWidth="1"/>
    <col min="11793" max="11793" width="10.5" style="544" customWidth="1"/>
    <col min="11794" max="11794" width="10.375" style="544" customWidth="1"/>
    <col min="11795" max="11795" width="11" style="544" customWidth="1"/>
    <col min="11796" max="11797" width="8.5" style="544" customWidth="1"/>
    <col min="11798" max="12032" width="9" style="544"/>
    <col min="12033" max="12033" width="5.5" style="544" customWidth="1"/>
    <col min="12034" max="12034" width="6.375" style="544" customWidth="1"/>
    <col min="12035" max="12035" width="4" style="544" customWidth="1"/>
    <col min="12036" max="12036" width="20.625" style="544" customWidth="1"/>
    <col min="12037" max="12037" width="7.5" style="544" customWidth="1"/>
    <col min="12038" max="12038" width="7.375" style="544" customWidth="1"/>
    <col min="12039" max="12039" width="24.875" style="544" customWidth="1"/>
    <col min="12040" max="12040" width="6.5" style="544" bestFit="1" customWidth="1"/>
    <col min="12041" max="12041" width="24.875" style="544" customWidth="1"/>
    <col min="12042" max="12042" width="8.125" style="544" customWidth="1"/>
    <col min="12043" max="12043" width="9.25" style="544" customWidth="1"/>
    <col min="12044" max="12045" width="8.125" style="544" customWidth="1"/>
    <col min="12046" max="12046" width="7.625" style="544" customWidth="1"/>
    <col min="12047" max="12048" width="8.5" style="544" customWidth="1"/>
    <col min="12049" max="12049" width="10.5" style="544" customWidth="1"/>
    <col min="12050" max="12050" width="10.375" style="544" customWidth="1"/>
    <col min="12051" max="12051" width="11" style="544" customWidth="1"/>
    <col min="12052" max="12053" width="8.5" style="544" customWidth="1"/>
    <col min="12054" max="12288" width="9" style="544"/>
    <col min="12289" max="12289" width="5.5" style="544" customWidth="1"/>
    <col min="12290" max="12290" width="6.375" style="544" customWidth="1"/>
    <col min="12291" max="12291" width="4" style="544" customWidth="1"/>
    <col min="12292" max="12292" width="20.625" style="544" customWidth="1"/>
    <col min="12293" max="12293" width="7.5" style="544" customWidth="1"/>
    <col min="12294" max="12294" width="7.375" style="544" customWidth="1"/>
    <col min="12295" max="12295" width="24.875" style="544" customWidth="1"/>
    <col min="12296" max="12296" width="6.5" style="544" bestFit="1" customWidth="1"/>
    <col min="12297" max="12297" width="24.875" style="544" customWidth="1"/>
    <col min="12298" max="12298" width="8.125" style="544" customWidth="1"/>
    <col min="12299" max="12299" width="9.25" style="544" customWidth="1"/>
    <col min="12300" max="12301" width="8.125" style="544" customWidth="1"/>
    <col min="12302" max="12302" width="7.625" style="544" customWidth="1"/>
    <col min="12303" max="12304" width="8.5" style="544" customWidth="1"/>
    <col min="12305" max="12305" width="10.5" style="544" customWidth="1"/>
    <col min="12306" max="12306" width="10.375" style="544" customWidth="1"/>
    <col min="12307" max="12307" width="11" style="544" customWidth="1"/>
    <col min="12308" max="12309" width="8.5" style="544" customWidth="1"/>
    <col min="12310" max="12544" width="9" style="544"/>
    <col min="12545" max="12545" width="5.5" style="544" customWidth="1"/>
    <col min="12546" max="12546" width="6.375" style="544" customWidth="1"/>
    <col min="12547" max="12547" width="4" style="544" customWidth="1"/>
    <col min="12548" max="12548" width="20.625" style="544" customWidth="1"/>
    <col min="12549" max="12549" width="7.5" style="544" customWidth="1"/>
    <col min="12550" max="12550" width="7.375" style="544" customWidth="1"/>
    <col min="12551" max="12551" width="24.875" style="544" customWidth="1"/>
    <col min="12552" max="12552" width="6.5" style="544" bestFit="1" customWidth="1"/>
    <col min="12553" max="12553" width="24.875" style="544" customWidth="1"/>
    <col min="12554" max="12554" width="8.125" style="544" customWidth="1"/>
    <col min="12555" max="12555" width="9.25" style="544" customWidth="1"/>
    <col min="12556" max="12557" width="8.125" style="544" customWidth="1"/>
    <col min="12558" max="12558" width="7.625" style="544" customWidth="1"/>
    <col min="12559" max="12560" width="8.5" style="544" customWidth="1"/>
    <col min="12561" max="12561" width="10.5" style="544" customWidth="1"/>
    <col min="12562" max="12562" width="10.375" style="544" customWidth="1"/>
    <col min="12563" max="12563" width="11" style="544" customWidth="1"/>
    <col min="12564" max="12565" width="8.5" style="544" customWidth="1"/>
    <col min="12566" max="12800" width="9" style="544"/>
    <col min="12801" max="12801" width="5.5" style="544" customWidth="1"/>
    <col min="12802" max="12802" width="6.375" style="544" customWidth="1"/>
    <col min="12803" max="12803" width="4" style="544" customWidth="1"/>
    <col min="12804" max="12804" width="20.625" style="544" customWidth="1"/>
    <col min="12805" max="12805" width="7.5" style="544" customWidth="1"/>
    <col min="12806" max="12806" width="7.375" style="544" customWidth="1"/>
    <col min="12807" max="12807" width="24.875" style="544" customWidth="1"/>
    <col min="12808" max="12808" width="6.5" style="544" bestFit="1" customWidth="1"/>
    <col min="12809" max="12809" width="24.875" style="544" customWidth="1"/>
    <col min="12810" max="12810" width="8.125" style="544" customWidth="1"/>
    <col min="12811" max="12811" width="9.25" style="544" customWidth="1"/>
    <col min="12812" max="12813" width="8.125" style="544" customWidth="1"/>
    <col min="12814" max="12814" width="7.625" style="544" customWidth="1"/>
    <col min="12815" max="12816" width="8.5" style="544" customWidth="1"/>
    <col min="12817" max="12817" width="10.5" style="544" customWidth="1"/>
    <col min="12818" max="12818" width="10.375" style="544" customWidth="1"/>
    <col min="12819" max="12819" width="11" style="544" customWidth="1"/>
    <col min="12820" max="12821" width="8.5" style="544" customWidth="1"/>
    <col min="12822" max="13056" width="9" style="544"/>
    <col min="13057" max="13057" width="5.5" style="544" customWidth="1"/>
    <col min="13058" max="13058" width="6.375" style="544" customWidth="1"/>
    <col min="13059" max="13059" width="4" style="544" customWidth="1"/>
    <col min="13060" max="13060" width="20.625" style="544" customWidth="1"/>
    <col min="13061" max="13061" width="7.5" style="544" customWidth="1"/>
    <col min="13062" max="13062" width="7.375" style="544" customWidth="1"/>
    <col min="13063" max="13063" width="24.875" style="544" customWidth="1"/>
    <col min="13064" max="13064" width="6.5" style="544" bestFit="1" customWidth="1"/>
    <col min="13065" max="13065" width="24.875" style="544" customWidth="1"/>
    <col min="13066" max="13066" width="8.125" style="544" customWidth="1"/>
    <col min="13067" max="13067" width="9.25" style="544" customWidth="1"/>
    <col min="13068" max="13069" width="8.125" style="544" customWidth="1"/>
    <col min="13070" max="13070" width="7.625" style="544" customWidth="1"/>
    <col min="13071" max="13072" width="8.5" style="544" customWidth="1"/>
    <col min="13073" max="13073" width="10.5" style="544" customWidth="1"/>
    <col min="13074" max="13074" width="10.375" style="544" customWidth="1"/>
    <col min="13075" max="13075" width="11" style="544" customWidth="1"/>
    <col min="13076" max="13077" width="8.5" style="544" customWidth="1"/>
    <col min="13078" max="13312" width="9" style="544"/>
    <col min="13313" max="13313" width="5.5" style="544" customWidth="1"/>
    <col min="13314" max="13314" width="6.375" style="544" customWidth="1"/>
    <col min="13315" max="13315" width="4" style="544" customWidth="1"/>
    <col min="13316" max="13316" width="20.625" style="544" customWidth="1"/>
    <col min="13317" max="13317" width="7.5" style="544" customWidth="1"/>
    <col min="13318" max="13318" width="7.375" style="544" customWidth="1"/>
    <col min="13319" max="13319" width="24.875" style="544" customWidth="1"/>
    <col min="13320" max="13320" width="6.5" style="544" bestFit="1" customWidth="1"/>
    <col min="13321" max="13321" width="24.875" style="544" customWidth="1"/>
    <col min="13322" max="13322" width="8.125" style="544" customWidth="1"/>
    <col min="13323" max="13323" width="9.25" style="544" customWidth="1"/>
    <col min="13324" max="13325" width="8.125" style="544" customWidth="1"/>
    <col min="13326" max="13326" width="7.625" style="544" customWidth="1"/>
    <col min="13327" max="13328" width="8.5" style="544" customWidth="1"/>
    <col min="13329" max="13329" width="10.5" style="544" customWidth="1"/>
    <col min="13330" max="13330" width="10.375" style="544" customWidth="1"/>
    <col min="13331" max="13331" width="11" style="544" customWidth="1"/>
    <col min="13332" max="13333" width="8.5" style="544" customWidth="1"/>
    <col min="13334" max="13568" width="9" style="544"/>
    <col min="13569" max="13569" width="5.5" style="544" customWidth="1"/>
    <col min="13570" max="13570" width="6.375" style="544" customWidth="1"/>
    <col min="13571" max="13571" width="4" style="544" customWidth="1"/>
    <col min="13572" max="13572" width="20.625" style="544" customWidth="1"/>
    <col min="13573" max="13573" width="7.5" style="544" customWidth="1"/>
    <col min="13574" max="13574" width="7.375" style="544" customWidth="1"/>
    <col min="13575" max="13575" width="24.875" style="544" customWidth="1"/>
    <col min="13576" max="13576" width="6.5" style="544" bestFit="1" customWidth="1"/>
    <col min="13577" max="13577" width="24.875" style="544" customWidth="1"/>
    <col min="13578" max="13578" width="8.125" style="544" customWidth="1"/>
    <col min="13579" max="13579" width="9.25" style="544" customWidth="1"/>
    <col min="13580" max="13581" width="8.125" style="544" customWidth="1"/>
    <col min="13582" max="13582" width="7.625" style="544" customWidth="1"/>
    <col min="13583" max="13584" width="8.5" style="544" customWidth="1"/>
    <col min="13585" max="13585" width="10.5" style="544" customWidth="1"/>
    <col min="13586" max="13586" width="10.375" style="544" customWidth="1"/>
    <col min="13587" max="13587" width="11" style="544" customWidth="1"/>
    <col min="13588" max="13589" width="8.5" style="544" customWidth="1"/>
    <col min="13590" max="13824" width="9" style="544"/>
    <col min="13825" max="13825" width="5.5" style="544" customWidth="1"/>
    <col min="13826" max="13826" width="6.375" style="544" customWidth="1"/>
    <col min="13827" max="13827" width="4" style="544" customWidth="1"/>
    <col min="13828" max="13828" width="20.625" style="544" customWidth="1"/>
    <col min="13829" max="13829" width="7.5" style="544" customWidth="1"/>
    <col min="13830" max="13830" width="7.375" style="544" customWidth="1"/>
    <col min="13831" max="13831" width="24.875" style="544" customWidth="1"/>
    <col min="13832" max="13832" width="6.5" style="544" bestFit="1" customWidth="1"/>
    <col min="13833" max="13833" width="24.875" style="544" customWidth="1"/>
    <col min="13834" max="13834" width="8.125" style="544" customWidth="1"/>
    <col min="13835" max="13835" width="9.25" style="544" customWidth="1"/>
    <col min="13836" max="13837" width="8.125" style="544" customWidth="1"/>
    <col min="13838" max="13838" width="7.625" style="544" customWidth="1"/>
    <col min="13839" max="13840" width="8.5" style="544" customWidth="1"/>
    <col min="13841" max="13841" width="10.5" style="544" customWidth="1"/>
    <col min="13842" max="13842" width="10.375" style="544" customWidth="1"/>
    <col min="13843" max="13843" width="11" style="544" customWidth="1"/>
    <col min="13844" max="13845" width="8.5" style="544" customWidth="1"/>
    <col min="13846" max="14080" width="9" style="544"/>
    <col min="14081" max="14081" width="5.5" style="544" customWidth="1"/>
    <col min="14082" max="14082" width="6.375" style="544" customWidth="1"/>
    <col min="14083" max="14083" width="4" style="544" customWidth="1"/>
    <col min="14084" max="14084" width="20.625" style="544" customWidth="1"/>
    <col min="14085" max="14085" width="7.5" style="544" customWidth="1"/>
    <col min="14086" max="14086" width="7.375" style="544" customWidth="1"/>
    <col min="14087" max="14087" width="24.875" style="544" customWidth="1"/>
    <col min="14088" max="14088" width="6.5" style="544" bestFit="1" customWidth="1"/>
    <col min="14089" max="14089" width="24.875" style="544" customWidth="1"/>
    <col min="14090" max="14090" width="8.125" style="544" customWidth="1"/>
    <col min="14091" max="14091" width="9.25" style="544" customWidth="1"/>
    <col min="14092" max="14093" width="8.125" style="544" customWidth="1"/>
    <col min="14094" max="14094" width="7.625" style="544" customWidth="1"/>
    <col min="14095" max="14096" width="8.5" style="544" customWidth="1"/>
    <col min="14097" max="14097" width="10.5" style="544" customWidth="1"/>
    <col min="14098" max="14098" width="10.375" style="544" customWidth="1"/>
    <col min="14099" max="14099" width="11" style="544" customWidth="1"/>
    <col min="14100" max="14101" width="8.5" style="544" customWidth="1"/>
    <col min="14102" max="14336" width="9" style="544"/>
    <col min="14337" max="14337" width="5.5" style="544" customWidth="1"/>
    <col min="14338" max="14338" width="6.375" style="544" customWidth="1"/>
    <col min="14339" max="14339" width="4" style="544" customWidth="1"/>
    <col min="14340" max="14340" width="20.625" style="544" customWidth="1"/>
    <col min="14341" max="14341" width="7.5" style="544" customWidth="1"/>
    <col min="14342" max="14342" width="7.375" style="544" customWidth="1"/>
    <col min="14343" max="14343" width="24.875" style="544" customWidth="1"/>
    <col min="14344" max="14344" width="6.5" style="544" bestFit="1" customWidth="1"/>
    <col min="14345" max="14345" width="24.875" style="544" customWidth="1"/>
    <col min="14346" max="14346" width="8.125" style="544" customWidth="1"/>
    <col min="14347" max="14347" width="9.25" style="544" customWidth="1"/>
    <col min="14348" max="14349" width="8.125" style="544" customWidth="1"/>
    <col min="14350" max="14350" width="7.625" style="544" customWidth="1"/>
    <col min="14351" max="14352" width="8.5" style="544" customWidth="1"/>
    <col min="14353" max="14353" width="10.5" style="544" customWidth="1"/>
    <col min="14354" max="14354" width="10.375" style="544" customWidth="1"/>
    <col min="14355" max="14355" width="11" style="544" customWidth="1"/>
    <col min="14356" max="14357" width="8.5" style="544" customWidth="1"/>
    <col min="14358" max="14592" width="9" style="544"/>
    <col min="14593" max="14593" width="5.5" style="544" customWidth="1"/>
    <col min="14594" max="14594" width="6.375" style="544" customWidth="1"/>
    <col min="14595" max="14595" width="4" style="544" customWidth="1"/>
    <col min="14596" max="14596" width="20.625" style="544" customWidth="1"/>
    <col min="14597" max="14597" width="7.5" style="544" customWidth="1"/>
    <col min="14598" max="14598" width="7.375" style="544" customWidth="1"/>
    <col min="14599" max="14599" width="24.875" style="544" customWidth="1"/>
    <col min="14600" max="14600" width="6.5" style="544" bestFit="1" customWidth="1"/>
    <col min="14601" max="14601" width="24.875" style="544" customWidth="1"/>
    <col min="14602" max="14602" width="8.125" style="544" customWidth="1"/>
    <col min="14603" max="14603" width="9.25" style="544" customWidth="1"/>
    <col min="14604" max="14605" width="8.125" style="544" customWidth="1"/>
    <col min="14606" max="14606" width="7.625" style="544" customWidth="1"/>
    <col min="14607" max="14608" width="8.5" style="544" customWidth="1"/>
    <col min="14609" max="14609" width="10.5" style="544" customWidth="1"/>
    <col min="14610" max="14610" width="10.375" style="544" customWidth="1"/>
    <col min="14611" max="14611" width="11" style="544" customWidth="1"/>
    <col min="14612" max="14613" width="8.5" style="544" customWidth="1"/>
    <col min="14614" max="14848" width="9" style="544"/>
    <col min="14849" max="14849" width="5.5" style="544" customWidth="1"/>
    <col min="14850" max="14850" width="6.375" style="544" customWidth="1"/>
    <col min="14851" max="14851" width="4" style="544" customWidth="1"/>
    <col min="14852" max="14852" width="20.625" style="544" customWidth="1"/>
    <col min="14853" max="14853" width="7.5" style="544" customWidth="1"/>
    <col min="14854" max="14854" width="7.375" style="544" customWidth="1"/>
    <col min="14855" max="14855" width="24.875" style="544" customWidth="1"/>
    <col min="14856" max="14856" width="6.5" style="544" bestFit="1" customWidth="1"/>
    <col min="14857" max="14857" width="24.875" style="544" customWidth="1"/>
    <col min="14858" max="14858" width="8.125" style="544" customWidth="1"/>
    <col min="14859" max="14859" width="9.25" style="544" customWidth="1"/>
    <col min="14860" max="14861" width="8.125" style="544" customWidth="1"/>
    <col min="14862" max="14862" width="7.625" style="544" customWidth="1"/>
    <col min="14863" max="14864" width="8.5" style="544" customWidth="1"/>
    <col min="14865" max="14865" width="10.5" style="544" customWidth="1"/>
    <col min="14866" max="14866" width="10.375" style="544" customWidth="1"/>
    <col min="14867" max="14867" width="11" style="544" customWidth="1"/>
    <col min="14868" max="14869" width="8.5" style="544" customWidth="1"/>
    <col min="14870" max="15104" width="9" style="544"/>
    <col min="15105" max="15105" width="5.5" style="544" customWidth="1"/>
    <col min="15106" max="15106" width="6.375" style="544" customWidth="1"/>
    <col min="15107" max="15107" width="4" style="544" customWidth="1"/>
    <col min="15108" max="15108" width="20.625" style="544" customWidth="1"/>
    <col min="15109" max="15109" width="7.5" style="544" customWidth="1"/>
    <col min="15110" max="15110" width="7.375" style="544" customWidth="1"/>
    <col min="15111" max="15111" width="24.875" style="544" customWidth="1"/>
    <col min="15112" max="15112" width="6.5" style="544" bestFit="1" customWidth="1"/>
    <col min="15113" max="15113" width="24.875" style="544" customWidth="1"/>
    <col min="15114" max="15114" width="8.125" style="544" customWidth="1"/>
    <col min="15115" max="15115" width="9.25" style="544" customWidth="1"/>
    <col min="15116" max="15117" width="8.125" style="544" customWidth="1"/>
    <col min="15118" max="15118" width="7.625" style="544" customWidth="1"/>
    <col min="15119" max="15120" width="8.5" style="544" customWidth="1"/>
    <col min="15121" max="15121" width="10.5" style="544" customWidth="1"/>
    <col min="15122" max="15122" width="10.375" style="544" customWidth="1"/>
    <col min="15123" max="15123" width="11" style="544" customWidth="1"/>
    <col min="15124" max="15125" width="8.5" style="544" customWidth="1"/>
    <col min="15126" max="15360" width="9" style="544"/>
    <col min="15361" max="15361" width="5.5" style="544" customWidth="1"/>
    <col min="15362" max="15362" width="6.375" style="544" customWidth="1"/>
    <col min="15363" max="15363" width="4" style="544" customWidth="1"/>
    <col min="15364" max="15364" width="20.625" style="544" customWidth="1"/>
    <col min="15365" max="15365" width="7.5" style="544" customWidth="1"/>
    <col min="15366" max="15366" width="7.375" style="544" customWidth="1"/>
    <col min="15367" max="15367" width="24.875" style="544" customWidth="1"/>
    <col min="15368" max="15368" width="6.5" style="544" bestFit="1" customWidth="1"/>
    <col min="15369" max="15369" width="24.875" style="544" customWidth="1"/>
    <col min="15370" max="15370" width="8.125" style="544" customWidth="1"/>
    <col min="15371" max="15371" width="9.25" style="544" customWidth="1"/>
    <col min="15372" max="15373" width="8.125" style="544" customWidth="1"/>
    <col min="15374" max="15374" width="7.625" style="544" customWidth="1"/>
    <col min="15375" max="15376" width="8.5" style="544" customWidth="1"/>
    <col min="15377" max="15377" width="10.5" style="544" customWidth="1"/>
    <col min="15378" max="15378" width="10.375" style="544" customWidth="1"/>
    <col min="15379" max="15379" width="11" style="544" customWidth="1"/>
    <col min="15380" max="15381" width="8.5" style="544" customWidth="1"/>
    <col min="15382" max="15616" width="9" style="544"/>
    <col min="15617" max="15617" width="5.5" style="544" customWidth="1"/>
    <col min="15618" max="15618" width="6.375" style="544" customWidth="1"/>
    <col min="15619" max="15619" width="4" style="544" customWidth="1"/>
    <col min="15620" max="15620" width="20.625" style="544" customWidth="1"/>
    <col min="15621" max="15621" width="7.5" style="544" customWidth="1"/>
    <col min="15622" max="15622" width="7.375" style="544" customWidth="1"/>
    <col min="15623" max="15623" width="24.875" style="544" customWidth="1"/>
    <col min="15624" max="15624" width="6.5" style="544" bestFit="1" customWidth="1"/>
    <col min="15625" max="15625" width="24.875" style="544" customWidth="1"/>
    <col min="15626" max="15626" width="8.125" style="544" customWidth="1"/>
    <col min="15627" max="15627" width="9.25" style="544" customWidth="1"/>
    <col min="15628" max="15629" width="8.125" style="544" customWidth="1"/>
    <col min="15630" max="15630" width="7.625" style="544" customWidth="1"/>
    <col min="15631" max="15632" width="8.5" style="544" customWidth="1"/>
    <col min="15633" max="15633" width="10.5" style="544" customWidth="1"/>
    <col min="15634" max="15634" width="10.375" style="544" customWidth="1"/>
    <col min="15635" max="15635" width="11" style="544" customWidth="1"/>
    <col min="15636" max="15637" width="8.5" style="544" customWidth="1"/>
    <col min="15638" max="15872" width="9" style="544"/>
    <col min="15873" max="15873" width="5.5" style="544" customWidth="1"/>
    <col min="15874" max="15874" width="6.375" style="544" customWidth="1"/>
    <col min="15875" max="15875" width="4" style="544" customWidth="1"/>
    <col min="15876" max="15876" width="20.625" style="544" customWidth="1"/>
    <col min="15877" max="15877" width="7.5" style="544" customWidth="1"/>
    <col min="15878" max="15878" width="7.375" style="544" customWidth="1"/>
    <col min="15879" max="15879" width="24.875" style="544" customWidth="1"/>
    <col min="15880" max="15880" width="6.5" style="544" bestFit="1" customWidth="1"/>
    <col min="15881" max="15881" width="24.875" style="544" customWidth="1"/>
    <col min="15882" max="15882" width="8.125" style="544" customWidth="1"/>
    <col min="15883" max="15883" width="9.25" style="544" customWidth="1"/>
    <col min="15884" max="15885" width="8.125" style="544" customWidth="1"/>
    <col min="15886" max="15886" width="7.625" style="544" customWidth="1"/>
    <col min="15887" max="15888" width="8.5" style="544" customWidth="1"/>
    <col min="15889" max="15889" width="10.5" style="544" customWidth="1"/>
    <col min="15890" max="15890" width="10.375" style="544" customWidth="1"/>
    <col min="15891" max="15891" width="11" style="544" customWidth="1"/>
    <col min="15892" max="15893" width="8.5" style="544" customWidth="1"/>
    <col min="15894" max="16128" width="9" style="544"/>
    <col min="16129" max="16129" width="5.5" style="544" customWidth="1"/>
    <col min="16130" max="16130" width="6.375" style="544" customWidth="1"/>
    <col min="16131" max="16131" width="4" style="544" customWidth="1"/>
    <col min="16132" max="16132" width="20.625" style="544" customWidth="1"/>
    <col min="16133" max="16133" width="7.5" style="544" customWidth="1"/>
    <col min="16134" max="16134" width="7.375" style="544" customWidth="1"/>
    <col min="16135" max="16135" width="24.875" style="544" customWidth="1"/>
    <col min="16136" max="16136" width="6.5" style="544" bestFit="1" customWidth="1"/>
    <col min="16137" max="16137" width="24.875" style="544" customWidth="1"/>
    <col min="16138" max="16138" width="8.125" style="544" customWidth="1"/>
    <col min="16139" max="16139" width="9.25" style="544" customWidth="1"/>
    <col min="16140" max="16141" width="8.125" style="544" customWidth="1"/>
    <col min="16142" max="16142" width="7.625" style="544" customWidth="1"/>
    <col min="16143" max="16144" width="8.5" style="544" customWidth="1"/>
    <col min="16145" max="16145" width="10.5" style="544" customWidth="1"/>
    <col min="16146" max="16146" width="10.375" style="544" customWidth="1"/>
    <col min="16147" max="16147" width="11" style="544" customWidth="1"/>
    <col min="16148" max="16149" width="8.5" style="544" customWidth="1"/>
    <col min="16150" max="16384" width="9" style="544"/>
  </cols>
  <sheetData>
    <row r="1" spans="1:21" ht="43.7" customHeight="1">
      <c r="A1" s="718" t="s">
        <v>950</v>
      </c>
      <c r="B1" s="718"/>
      <c r="C1" s="718"/>
      <c r="D1" s="718"/>
      <c r="E1" s="718"/>
      <c r="F1" s="718"/>
      <c r="G1" s="718"/>
      <c r="H1" s="718"/>
      <c r="I1" s="718"/>
      <c r="J1" s="540"/>
      <c r="K1" s="541"/>
      <c r="L1" s="542"/>
      <c r="M1" s="542"/>
      <c r="N1" s="543"/>
      <c r="O1" s="543"/>
      <c r="P1" s="543"/>
      <c r="Q1" s="543"/>
      <c r="R1" s="543"/>
      <c r="S1" s="543"/>
      <c r="T1" s="543"/>
      <c r="U1" s="543"/>
    </row>
    <row r="2" spans="1:21" ht="19.7" customHeight="1">
      <c r="A2" s="545"/>
      <c r="B2" s="545"/>
      <c r="C2" s="545"/>
      <c r="D2" s="546" t="s">
        <v>126</v>
      </c>
      <c r="E2" s="547"/>
      <c r="F2" s="547"/>
      <c r="G2" s="548"/>
      <c r="H2" s="548"/>
      <c r="I2" s="548"/>
      <c r="J2" s="547"/>
      <c r="K2" s="549"/>
      <c r="L2" s="545"/>
      <c r="M2" s="545"/>
      <c r="N2" s="550" t="s">
        <v>304</v>
      </c>
      <c r="O2" s="550"/>
      <c r="P2" s="551"/>
      <c r="Q2" s="551"/>
      <c r="R2" s="551"/>
      <c r="S2" s="550"/>
      <c r="T2" s="550"/>
      <c r="U2" s="551"/>
    </row>
    <row r="3" spans="1:21">
      <c r="A3" s="552"/>
      <c r="B3" s="552"/>
      <c r="C3" s="552"/>
      <c r="D3" s="553"/>
      <c r="E3" s="554"/>
      <c r="F3" s="554">
        <v>1</v>
      </c>
      <c r="G3" s="554">
        <v>2</v>
      </c>
      <c r="H3" s="554"/>
      <c r="I3" s="554"/>
      <c r="J3" s="554">
        <v>3</v>
      </c>
      <c r="K3" s="554">
        <v>4</v>
      </c>
      <c r="L3" s="554">
        <v>7</v>
      </c>
      <c r="M3" s="554">
        <v>8</v>
      </c>
      <c r="N3" s="554">
        <v>10</v>
      </c>
      <c r="O3" s="554">
        <v>11</v>
      </c>
      <c r="P3" s="554">
        <v>12</v>
      </c>
      <c r="Q3" s="554">
        <v>13</v>
      </c>
      <c r="R3" s="554">
        <v>14</v>
      </c>
      <c r="S3" s="554">
        <v>15</v>
      </c>
      <c r="T3" s="554">
        <v>16</v>
      </c>
      <c r="U3" s="554">
        <v>18</v>
      </c>
    </row>
    <row r="4" spans="1:21" ht="36.950000000000003" customHeight="1">
      <c r="A4" s="719" t="s">
        <v>127</v>
      </c>
      <c r="B4" s="719"/>
      <c r="C4" s="719"/>
      <c r="D4" s="719"/>
      <c r="E4" s="720" t="s">
        <v>69</v>
      </c>
      <c r="F4" s="720" t="s">
        <v>918</v>
      </c>
      <c r="G4" s="721" t="s">
        <v>71</v>
      </c>
      <c r="H4" s="720" t="s">
        <v>919</v>
      </c>
      <c r="I4" s="721" t="s">
        <v>71</v>
      </c>
      <c r="J4" s="720" t="s">
        <v>72</v>
      </c>
      <c r="K4" s="725" t="s">
        <v>73</v>
      </c>
      <c r="L4" s="726" t="s">
        <v>76</v>
      </c>
      <c r="M4" s="728" t="s">
        <v>74</v>
      </c>
      <c r="N4" s="729" t="s">
        <v>920</v>
      </c>
      <c r="O4" s="729" t="s">
        <v>205</v>
      </c>
      <c r="P4" s="729" t="s">
        <v>206</v>
      </c>
      <c r="Q4" s="731" t="s">
        <v>921</v>
      </c>
      <c r="R4" s="731" t="s">
        <v>922</v>
      </c>
      <c r="S4" s="723" t="s">
        <v>923</v>
      </c>
      <c r="T4" s="723" t="s">
        <v>924</v>
      </c>
      <c r="U4" s="723" t="s">
        <v>925</v>
      </c>
    </row>
    <row r="5" spans="1:21" ht="57.6" customHeight="1">
      <c r="A5" s="719"/>
      <c r="B5" s="719"/>
      <c r="C5" s="719"/>
      <c r="D5" s="719"/>
      <c r="E5" s="720"/>
      <c r="F5" s="720"/>
      <c r="G5" s="722"/>
      <c r="H5" s="720"/>
      <c r="I5" s="722"/>
      <c r="J5" s="720"/>
      <c r="K5" s="725"/>
      <c r="L5" s="727"/>
      <c r="M5" s="728"/>
      <c r="N5" s="730"/>
      <c r="O5" s="730"/>
      <c r="P5" s="730"/>
      <c r="Q5" s="730"/>
      <c r="R5" s="730"/>
      <c r="S5" s="724"/>
      <c r="T5" s="724"/>
      <c r="U5" s="724"/>
    </row>
    <row r="6" spans="1:21" ht="66.75" customHeight="1">
      <c r="A6" s="732" t="s">
        <v>77</v>
      </c>
      <c r="B6" s="734">
        <v>0.25</v>
      </c>
      <c r="C6" s="736" t="s">
        <v>25</v>
      </c>
      <c r="D6" s="738" t="s">
        <v>3</v>
      </c>
      <c r="E6" s="740">
        <v>0.5</v>
      </c>
      <c r="F6" s="555" t="s">
        <v>926</v>
      </c>
      <c r="G6" s="556" t="s">
        <v>124</v>
      </c>
      <c r="H6" s="555" t="s">
        <v>643</v>
      </c>
      <c r="I6" s="556" t="s">
        <v>645</v>
      </c>
      <c r="J6" s="557">
        <v>0.7</v>
      </c>
      <c r="K6" s="558">
        <f>J6*$E$6*$B$6</f>
        <v>8.7499999999999994E-2</v>
      </c>
      <c r="L6" s="557" t="s">
        <v>91</v>
      </c>
      <c r="M6" s="559" t="s">
        <v>80</v>
      </c>
      <c r="N6" s="560" t="s">
        <v>167</v>
      </c>
      <c r="O6" s="560" t="s">
        <v>329</v>
      </c>
      <c r="P6" s="561"/>
      <c r="Q6" s="561"/>
      <c r="R6" s="560" t="s">
        <v>328</v>
      </c>
      <c r="S6" s="561"/>
      <c r="T6" s="560" t="s">
        <v>328</v>
      </c>
      <c r="U6" s="561"/>
    </row>
    <row r="7" spans="1:21" ht="66.75" customHeight="1">
      <c r="A7" s="732"/>
      <c r="B7" s="734"/>
      <c r="C7" s="737"/>
      <c r="D7" s="739"/>
      <c r="E7" s="741"/>
      <c r="F7" s="555" t="s">
        <v>927</v>
      </c>
      <c r="G7" s="556" t="s">
        <v>298</v>
      </c>
      <c r="H7" s="555" t="s">
        <v>928</v>
      </c>
      <c r="I7" s="556" t="s">
        <v>646</v>
      </c>
      <c r="J7" s="557">
        <v>0.3</v>
      </c>
      <c r="K7" s="558">
        <f>J7*$E$6*$B$6</f>
        <v>3.7499999999999999E-2</v>
      </c>
      <c r="L7" s="557" t="s">
        <v>929</v>
      </c>
      <c r="M7" s="559" t="s">
        <v>80</v>
      </c>
      <c r="N7" s="560" t="s">
        <v>167</v>
      </c>
      <c r="O7" s="560" t="s">
        <v>329</v>
      </c>
      <c r="P7" s="560" t="s">
        <v>169</v>
      </c>
      <c r="Q7" s="560"/>
      <c r="R7" s="560" t="s">
        <v>328</v>
      </c>
      <c r="S7" s="560"/>
      <c r="T7" s="560"/>
      <c r="U7" s="560" t="s">
        <v>328</v>
      </c>
    </row>
    <row r="8" spans="1:21" ht="61.5" customHeight="1">
      <c r="A8" s="732"/>
      <c r="B8" s="734"/>
      <c r="C8" s="742" t="s">
        <v>29</v>
      </c>
      <c r="D8" s="743" t="s">
        <v>123</v>
      </c>
      <c r="E8" s="744">
        <v>0.5</v>
      </c>
      <c r="F8" s="555" t="s">
        <v>930</v>
      </c>
      <c r="G8" s="556" t="s">
        <v>121</v>
      </c>
      <c r="H8" s="555" t="s">
        <v>647</v>
      </c>
      <c r="I8" s="556" t="s">
        <v>121</v>
      </c>
      <c r="J8" s="557">
        <v>0.5</v>
      </c>
      <c r="K8" s="558">
        <f>J8*$E$8*$B$6</f>
        <v>6.25E-2</v>
      </c>
      <c r="L8" s="557" t="s">
        <v>78</v>
      </c>
      <c r="M8" s="559" t="s">
        <v>89</v>
      </c>
      <c r="N8" s="560" t="s">
        <v>167</v>
      </c>
      <c r="O8" s="560" t="s">
        <v>329</v>
      </c>
      <c r="P8" s="560"/>
      <c r="Q8" s="560"/>
      <c r="R8" s="560" t="s">
        <v>328</v>
      </c>
      <c r="S8" s="560"/>
      <c r="T8" s="560"/>
      <c r="U8" s="561"/>
    </row>
    <row r="9" spans="1:21" ht="57" customHeight="1">
      <c r="A9" s="733"/>
      <c r="B9" s="735"/>
      <c r="C9" s="736"/>
      <c r="D9" s="738" t="e">
        <v>#N/A</v>
      </c>
      <c r="E9" s="744"/>
      <c r="F9" s="555" t="s">
        <v>931</v>
      </c>
      <c r="G9" s="556" t="s">
        <v>158</v>
      </c>
      <c r="H9" s="555" t="s">
        <v>932</v>
      </c>
      <c r="I9" s="556" t="s">
        <v>158</v>
      </c>
      <c r="J9" s="557">
        <v>0.5</v>
      </c>
      <c r="K9" s="558">
        <f>J9*$E$8*$B$6</f>
        <v>6.25E-2</v>
      </c>
      <c r="L9" s="557" t="s">
        <v>933</v>
      </c>
      <c r="M9" s="559" t="s">
        <v>89</v>
      </c>
      <c r="N9" s="560" t="s">
        <v>167</v>
      </c>
      <c r="O9" s="560"/>
      <c r="P9" s="560"/>
      <c r="Q9" s="560" t="s">
        <v>328</v>
      </c>
      <c r="R9" s="560"/>
      <c r="S9" s="560"/>
      <c r="T9" s="561"/>
      <c r="U9" s="561"/>
    </row>
    <row r="10" spans="1:21" ht="25.5" customHeight="1">
      <c r="A10" s="562"/>
      <c r="B10" s="563"/>
      <c r="C10" s="564"/>
      <c r="D10" s="565"/>
      <c r="E10" s="566">
        <f>SUM(E6:E9)</f>
        <v>1</v>
      </c>
      <c r="F10" s="566"/>
      <c r="G10" s="567"/>
      <c r="H10" s="567"/>
      <c r="I10" s="567"/>
      <c r="J10" s="568"/>
      <c r="K10" s="569"/>
      <c r="L10" s="568"/>
      <c r="M10" s="570"/>
      <c r="N10" s="571"/>
      <c r="O10" s="571"/>
      <c r="P10" s="571"/>
      <c r="Q10" s="571"/>
      <c r="R10" s="571"/>
      <c r="S10" s="571"/>
      <c r="T10" s="571"/>
      <c r="U10" s="571"/>
    </row>
    <row r="11" spans="1:21" ht="118.5" customHeight="1">
      <c r="A11" s="745" t="s">
        <v>81</v>
      </c>
      <c r="B11" s="746">
        <v>0.15</v>
      </c>
      <c r="C11" s="572" t="s">
        <v>30</v>
      </c>
      <c r="D11" s="556" t="s">
        <v>130</v>
      </c>
      <c r="E11" s="573">
        <v>1</v>
      </c>
      <c r="F11" s="573" t="s">
        <v>629</v>
      </c>
      <c r="G11" s="556" t="s">
        <v>131</v>
      </c>
      <c r="H11" s="573" t="s">
        <v>650</v>
      </c>
      <c r="I11" s="556" t="s">
        <v>131</v>
      </c>
      <c r="J11" s="557">
        <v>1</v>
      </c>
      <c r="K11" s="558">
        <f>J11*$E$11*$B$11</f>
        <v>0.15</v>
      </c>
      <c r="L11" s="574" t="s">
        <v>82</v>
      </c>
      <c r="M11" s="559" t="s">
        <v>79</v>
      </c>
      <c r="N11" s="560" t="s">
        <v>167</v>
      </c>
      <c r="O11" s="560" t="s">
        <v>329</v>
      </c>
      <c r="P11" s="560" t="s">
        <v>328</v>
      </c>
      <c r="Q11" s="560" t="s">
        <v>328</v>
      </c>
      <c r="R11" s="560" t="s">
        <v>328</v>
      </c>
      <c r="S11" s="560" t="s">
        <v>328</v>
      </c>
      <c r="T11" s="560" t="s">
        <v>328</v>
      </c>
      <c r="U11" s="560" t="s">
        <v>328</v>
      </c>
    </row>
    <row r="12" spans="1:21" s="581" customFormat="1" ht="33.75" customHeight="1">
      <c r="A12" s="732"/>
      <c r="B12" s="734"/>
      <c r="C12" s="575"/>
      <c r="D12" s="576"/>
      <c r="E12" s="577">
        <f>E11</f>
        <v>1</v>
      </c>
      <c r="F12" s="577"/>
      <c r="G12" s="578"/>
      <c r="H12" s="579"/>
      <c r="I12" s="579"/>
      <c r="J12" s="578"/>
      <c r="K12" s="580"/>
      <c r="L12" s="578"/>
      <c r="M12" s="578"/>
      <c r="N12" s="579"/>
      <c r="O12" s="579"/>
      <c r="P12" s="579"/>
      <c r="Q12" s="579"/>
      <c r="R12" s="579"/>
      <c r="S12" s="579"/>
      <c r="T12" s="579"/>
      <c r="U12" s="579"/>
    </row>
    <row r="13" spans="1:21" s="581" customFormat="1" ht="78" customHeight="1">
      <c r="A13" s="733" t="s">
        <v>83</v>
      </c>
      <c r="B13" s="735">
        <v>0.45</v>
      </c>
      <c r="C13" s="749" t="s">
        <v>5</v>
      </c>
      <c r="D13" s="757" t="s">
        <v>6</v>
      </c>
      <c r="E13" s="740">
        <v>0.25</v>
      </c>
      <c r="F13" s="555" t="s">
        <v>934</v>
      </c>
      <c r="G13" s="556" t="s">
        <v>13</v>
      </c>
      <c r="H13" s="555" t="s">
        <v>659</v>
      </c>
      <c r="I13" s="556" t="s">
        <v>13</v>
      </c>
      <c r="J13" s="557">
        <v>1</v>
      </c>
      <c r="K13" s="558">
        <f>J13*$E$13*$B$13</f>
        <v>0.1125</v>
      </c>
      <c r="L13" s="98" t="s">
        <v>935</v>
      </c>
      <c r="M13" s="559" t="s">
        <v>80</v>
      </c>
      <c r="N13" s="560" t="s">
        <v>167</v>
      </c>
      <c r="O13" s="560"/>
      <c r="P13" s="560" t="s">
        <v>329</v>
      </c>
      <c r="Q13" s="560" t="s">
        <v>328</v>
      </c>
      <c r="R13" s="560"/>
      <c r="S13" s="560"/>
      <c r="T13" s="560" t="s">
        <v>328</v>
      </c>
      <c r="U13" s="560" t="s">
        <v>328</v>
      </c>
    </row>
    <row r="14" spans="1:21" s="581" customFormat="1" ht="66.75" hidden="1" customHeight="1">
      <c r="A14" s="747"/>
      <c r="B14" s="748"/>
      <c r="C14" s="750"/>
      <c r="D14" s="758" t="e">
        <v>#N/A</v>
      </c>
      <c r="E14" s="741"/>
      <c r="F14" s="555" t="s">
        <v>39</v>
      </c>
      <c r="G14" s="556" t="s">
        <v>14</v>
      </c>
      <c r="H14" s="555" t="s">
        <v>936</v>
      </c>
      <c r="I14" s="582" t="s">
        <v>14</v>
      </c>
      <c r="J14" s="557">
        <v>0</v>
      </c>
      <c r="K14" s="558">
        <f>J14*$E$13*$B$13</f>
        <v>0</v>
      </c>
      <c r="L14" s="583" t="s">
        <v>652</v>
      </c>
      <c r="M14" s="559" t="s">
        <v>80</v>
      </c>
      <c r="N14" s="560" t="s">
        <v>167</v>
      </c>
      <c r="O14" s="560"/>
      <c r="P14" s="560" t="s">
        <v>329</v>
      </c>
      <c r="Q14" s="560" t="s">
        <v>328</v>
      </c>
      <c r="R14" s="560"/>
      <c r="S14" s="560"/>
      <c r="T14" s="560" t="s">
        <v>328</v>
      </c>
      <c r="U14" s="560" t="s">
        <v>328</v>
      </c>
    </row>
    <row r="15" spans="1:21" s="581" customFormat="1" ht="88.5" hidden="1" customHeight="1">
      <c r="A15" s="747"/>
      <c r="B15" s="748"/>
      <c r="C15" s="750"/>
      <c r="D15" s="758" t="e">
        <v>#N/A</v>
      </c>
      <c r="E15" s="741"/>
      <c r="F15" s="555" t="s">
        <v>40</v>
      </c>
      <c r="G15" s="556" t="s">
        <v>15</v>
      </c>
      <c r="H15" s="555" t="s">
        <v>937</v>
      </c>
      <c r="I15" s="582" t="s">
        <v>15</v>
      </c>
      <c r="J15" s="557">
        <v>0</v>
      </c>
      <c r="K15" s="558">
        <f>J15*$E$13*$B$13</f>
        <v>0</v>
      </c>
      <c r="L15" s="583" t="s">
        <v>652</v>
      </c>
      <c r="M15" s="559" t="s">
        <v>80</v>
      </c>
      <c r="N15" s="560" t="s">
        <v>167</v>
      </c>
      <c r="O15" s="560"/>
      <c r="P15" s="560" t="s">
        <v>329</v>
      </c>
      <c r="Q15" s="560" t="s">
        <v>328</v>
      </c>
      <c r="R15" s="560"/>
      <c r="S15" s="560"/>
      <c r="T15" s="560" t="s">
        <v>328</v>
      </c>
      <c r="U15" s="560" t="s">
        <v>328</v>
      </c>
    </row>
    <row r="16" spans="1:21" ht="64.5" customHeight="1">
      <c r="A16" s="747"/>
      <c r="B16" s="748"/>
      <c r="C16" s="751" t="s">
        <v>7</v>
      </c>
      <c r="D16" s="753" t="s">
        <v>8</v>
      </c>
      <c r="E16" s="740">
        <v>0.25</v>
      </c>
      <c r="F16" s="555" t="s">
        <v>938</v>
      </c>
      <c r="G16" s="556" t="s">
        <v>149</v>
      </c>
      <c r="H16" s="555" t="s">
        <v>660</v>
      </c>
      <c r="I16" s="556" t="s">
        <v>149</v>
      </c>
      <c r="J16" s="557">
        <v>0.7</v>
      </c>
      <c r="K16" s="558">
        <f>J16*$E$16*$B$13</f>
        <v>7.8750000000000001E-2</v>
      </c>
      <c r="L16" s="538" t="s">
        <v>78</v>
      </c>
      <c r="M16" s="559" t="s">
        <v>80</v>
      </c>
      <c r="N16" s="560" t="s">
        <v>167</v>
      </c>
      <c r="O16" s="560" t="s">
        <v>169</v>
      </c>
      <c r="P16" s="560" t="s">
        <v>329</v>
      </c>
      <c r="Q16" s="560" t="s">
        <v>328</v>
      </c>
      <c r="R16" s="560" t="s">
        <v>169</v>
      </c>
      <c r="S16" s="560"/>
      <c r="T16" s="560" t="s">
        <v>328</v>
      </c>
      <c r="U16" s="561"/>
    </row>
    <row r="17" spans="1:21" ht="60.75" customHeight="1">
      <c r="A17" s="747"/>
      <c r="B17" s="748"/>
      <c r="C17" s="752"/>
      <c r="D17" s="754"/>
      <c r="E17" s="755"/>
      <c r="F17" s="555" t="s">
        <v>939</v>
      </c>
      <c r="G17" s="556" t="s">
        <v>155</v>
      </c>
      <c r="H17" s="555" t="s">
        <v>661</v>
      </c>
      <c r="I17" s="265" t="s">
        <v>653</v>
      </c>
      <c r="J17" s="557">
        <v>0.3</v>
      </c>
      <c r="K17" s="558">
        <f>J17*$E$16*$B$13</f>
        <v>3.3750000000000002E-2</v>
      </c>
      <c r="L17" s="538" t="s">
        <v>940</v>
      </c>
      <c r="M17" s="559" t="s">
        <v>80</v>
      </c>
      <c r="N17" s="560" t="s">
        <v>167</v>
      </c>
      <c r="O17" s="560" t="s">
        <v>329</v>
      </c>
      <c r="P17" s="560"/>
      <c r="Q17" s="560"/>
      <c r="R17" s="560" t="s">
        <v>328</v>
      </c>
      <c r="S17" s="560"/>
      <c r="T17" s="560"/>
      <c r="U17" s="561"/>
    </row>
    <row r="18" spans="1:21" ht="113.25" customHeight="1">
      <c r="A18" s="747"/>
      <c r="B18" s="748"/>
      <c r="C18" s="751" t="s">
        <v>16</v>
      </c>
      <c r="D18" s="738" t="s">
        <v>10</v>
      </c>
      <c r="E18" s="740">
        <v>0.2</v>
      </c>
      <c r="F18" s="555" t="s">
        <v>941</v>
      </c>
      <c r="G18" s="556" t="s">
        <v>92</v>
      </c>
      <c r="H18" s="555" t="s">
        <v>662</v>
      </c>
      <c r="I18" s="265" t="s">
        <v>942</v>
      </c>
      <c r="J18" s="557">
        <v>0.5</v>
      </c>
      <c r="K18" s="558">
        <f>J18*$E$18*$B$13</f>
        <v>4.5000000000000005E-2</v>
      </c>
      <c r="L18" s="538" t="s">
        <v>656</v>
      </c>
      <c r="M18" s="559" t="s">
        <v>80</v>
      </c>
      <c r="N18" s="560" t="s">
        <v>167</v>
      </c>
      <c r="O18" s="560" t="s">
        <v>329</v>
      </c>
      <c r="P18" s="560" t="s">
        <v>169</v>
      </c>
      <c r="Q18" s="560" t="s">
        <v>328</v>
      </c>
      <c r="R18" s="560" t="s">
        <v>328</v>
      </c>
      <c r="S18" s="560"/>
      <c r="T18" s="560"/>
      <c r="U18" s="561"/>
    </row>
    <row r="19" spans="1:21" ht="91.5" customHeight="1">
      <c r="A19" s="747"/>
      <c r="B19" s="748"/>
      <c r="C19" s="756"/>
      <c r="D19" s="739"/>
      <c r="E19" s="741"/>
      <c r="F19" s="740" t="s">
        <v>943</v>
      </c>
      <c r="G19" s="759" t="s">
        <v>150</v>
      </c>
      <c r="H19" s="555" t="s">
        <v>663</v>
      </c>
      <c r="I19" s="265" t="s">
        <v>944</v>
      </c>
      <c r="J19" s="557">
        <v>0.25</v>
      </c>
      <c r="K19" s="558">
        <f>J19*$E$18*$B$13</f>
        <v>2.2500000000000003E-2</v>
      </c>
      <c r="L19" s="538" t="s">
        <v>656</v>
      </c>
      <c r="M19" s="559" t="s">
        <v>80</v>
      </c>
      <c r="N19" s="560" t="s">
        <v>167</v>
      </c>
      <c r="O19" s="560" t="s">
        <v>329</v>
      </c>
      <c r="P19" s="560"/>
      <c r="Q19" s="560"/>
      <c r="R19" s="560" t="s">
        <v>328</v>
      </c>
      <c r="S19" s="560"/>
      <c r="T19" s="584" t="s">
        <v>328</v>
      </c>
      <c r="U19" s="561"/>
    </row>
    <row r="20" spans="1:21" ht="54" customHeight="1">
      <c r="A20" s="747"/>
      <c r="B20" s="748"/>
      <c r="C20" s="752"/>
      <c r="D20" s="585"/>
      <c r="E20" s="755"/>
      <c r="F20" s="755"/>
      <c r="G20" s="760"/>
      <c r="H20" s="555" t="s">
        <v>745</v>
      </c>
      <c r="I20" s="265" t="s">
        <v>746</v>
      </c>
      <c r="J20" s="557">
        <v>0.25</v>
      </c>
      <c r="K20" s="558">
        <f>J20*$E$18*$B$13</f>
        <v>2.2500000000000003E-2</v>
      </c>
      <c r="L20" s="538" t="s">
        <v>656</v>
      </c>
      <c r="M20" s="559" t="s">
        <v>80</v>
      </c>
      <c r="N20" s="560" t="s">
        <v>167</v>
      </c>
      <c r="O20" s="560" t="s">
        <v>329</v>
      </c>
      <c r="P20" s="560"/>
      <c r="Q20" s="560"/>
      <c r="R20" s="560" t="s">
        <v>328</v>
      </c>
      <c r="S20" s="560"/>
      <c r="T20" s="584" t="s">
        <v>328</v>
      </c>
      <c r="U20" s="561"/>
    </row>
    <row r="21" spans="1:21" ht="78.75" customHeight="1">
      <c r="A21" s="747"/>
      <c r="B21" s="748"/>
      <c r="C21" s="586" t="s">
        <v>9</v>
      </c>
      <c r="D21" s="587" t="s">
        <v>12</v>
      </c>
      <c r="E21" s="588">
        <v>0.1</v>
      </c>
      <c r="F21" s="555" t="s">
        <v>945</v>
      </c>
      <c r="G21" s="556" t="s">
        <v>296</v>
      </c>
      <c r="H21" s="538" t="s">
        <v>664</v>
      </c>
      <c r="I21" s="265" t="s">
        <v>296</v>
      </c>
      <c r="J21" s="557">
        <v>1</v>
      </c>
      <c r="K21" s="558">
        <f>J21*$E$21*$B$13</f>
        <v>4.5000000000000005E-2</v>
      </c>
      <c r="L21" s="305" t="s">
        <v>545</v>
      </c>
      <c r="M21" s="559" t="s">
        <v>80</v>
      </c>
      <c r="N21" s="560" t="s">
        <v>329</v>
      </c>
      <c r="O21" s="560" t="s">
        <v>328</v>
      </c>
      <c r="P21" s="560" t="s">
        <v>328</v>
      </c>
      <c r="Q21" s="560" t="s">
        <v>328</v>
      </c>
      <c r="R21" s="560" t="s">
        <v>328</v>
      </c>
      <c r="S21" s="560" t="s">
        <v>328</v>
      </c>
      <c r="T21" s="560" t="s">
        <v>328</v>
      </c>
      <c r="U21" s="560" t="s">
        <v>328</v>
      </c>
    </row>
    <row r="22" spans="1:21" ht="57.75" customHeight="1">
      <c r="A22" s="747"/>
      <c r="B22" s="748"/>
      <c r="C22" s="751" t="s">
        <v>11</v>
      </c>
      <c r="D22" s="738" t="s">
        <v>104</v>
      </c>
      <c r="E22" s="740">
        <v>0.2</v>
      </c>
      <c r="F22" s="555" t="s">
        <v>946</v>
      </c>
      <c r="G22" s="556" t="s">
        <v>109</v>
      </c>
      <c r="H22" s="555" t="s">
        <v>665</v>
      </c>
      <c r="I22" s="556" t="s">
        <v>657</v>
      </c>
      <c r="J22" s="557">
        <v>0.5</v>
      </c>
      <c r="K22" s="558">
        <f>J22*$E$22*$B$13</f>
        <v>4.5000000000000005E-2</v>
      </c>
      <c r="L22" s="538" t="s">
        <v>658</v>
      </c>
      <c r="M22" s="559" t="s">
        <v>80</v>
      </c>
      <c r="N22" s="560" t="s">
        <v>167</v>
      </c>
      <c r="O22" s="560"/>
      <c r="P22" s="560" t="s">
        <v>329</v>
      </c>
      <c r="Q22" s="560" t="s">
        <v>328</v>
      </c>
      <c r="R22" s="560"/>
      <c r="S22" s="560"/>
      <c r="T22" s="560" t="s">
        <v>328</v>
      </c>
      <c r="U22" s="560" t="s">
        <v>328</v>
      </c>
    </row>
    <row r="23" spans="1:21" ht="81.75" customHeight="1">
      <c r="A23" s="747"/>
      <c r="B23" s="748"/>
      <c r="C23" s="752"/>
      <c r="D23" s="761"/>
      <c r="E23" s="755"/>
      <c r="F23" s="555" t="s">
        <v>947</v>
      </c>
      <c r="G23" s="556" t="s">
        <v>141</v>
      </c>
      <c r="H23" s="555" t="s">
        <v>666</v>
      </c>
      <c r="I23" s="556" t="s">
        <v>141</v>
      </c>
      <c r="J23" s="557">
        <v>0.5</v>
      </c>
      <c r="K23" s="558">
        <f>J23*$E$22*$B$13</f>
        <v>4.5000000000000005E-2</v>
      </c>
      <c r="L23" s="305" t="s">
        <v>948</v>
      </c>
      <c r="M23" s="559" t="s">
        <v>80</v>
      </c>
      <c r="N23" s="560" t="s">
        <v>167</v>
      </c>
      <c r="O23" s="561"/>
      <c r="P23" s="560" t="s">
        <v>329</v>
      </c>
      <c r="Q23" s="560" t="s">
        <v>328</v>
      </c>
      <c r="R23" s="560"/>
      <c r="S23" s="560"/>
      <c r="T23" s="560" t="s">
        <v>328</v>
      </c>
      <c r="U23" s="561"/>
    </row>
    <row r="24" spans="1:21" s="590" customFormat="1" ht="21.95" customHeight="1">
      <c r="A24" s="745"/>
      <c r="B24" s="746"/>
      <c r="C24" s="575"/>
      <c r="D24" s="576"/>
      <c r="E24" s="589">
        <f>SUM(E13:E23)</f>
        <v>1</v>
      </c>
      <c r="F24" s="589"/>
      <c r="G24" s="578"/>
      <c r="H24" s="579"/>
      <c r="I24" s="579"/>
      <c r="J24" s="578"/>
      <c r="K24" s="580"/>
      <c r="L24" s="578"/>
      <c r="M24" s="578"/>
      <c r="N24" s="579"/>
      <c r="O24" s="579"/>
      <c r="P24" s="579"/>
      <c r="Q24" s="579"/>
      <c r="R24" s="579"/>
      <c r="S24" s="579"/>
      <c r="T24" s="579"/>
      <c r="U24" s="579"/>
    </row>
    <row r="25" spans="1:21" ht="89.25" customHeight="1">
      <c r="A25" s="732" t="s">
        <v>142</v>
      </c>
      <c r="B25" s="734">
        <v>0.15</v>
      </c>
      <c r="C25" s="586" t="s">
        <v>45</v>
      </c>
      <c r="D25" s="591" t="s">
        <v>140</v>
      </c>
      <c r="E25" s="592">
        <v>1</v>
      </c>
      <c r="F25" s="555" t="s">
        <v>949</v>
      </c>
      <c r="G25" s="556" t="s">
        <v>93</v>
      </c>
      <c r="H25" s="555" t="s">
        <v>667</v>
      </c>
      <c r="I25" s="556" t="s">
        <v>93</v>
      </c>
      <c r="J25" s="557">
        <v>1</v>
      </c>
      <c r="K25" s="558">
        <f>J25*$E$25*$B$25</f>
        <v>0.15</v>
      </c>
      <c r="L25" s="593" t="s">
        <v>327</v>
      </c>
      <c r="M25" s="559" t="s">
        <v>80</v>
      </c>
      <c r="N25" s="560" t="s">
        <v>167</v>
      </c>
      <c r="O25" s="560"/>
      <c r="P25" s="560" t="s">
        <v>329</v>
      </c>
      <c r="Q25" s="560"/>
      <c r="R25" s="560"/>
      <c r="S25" s="560"/>
      <c r="T25" s="560" t="s">
        <v>328</v>
      </c>
      <c r="U25" s="561"/>
    </row>
    <row r="26" spans="1:21" ht="45" customHeight="1">
      <c r="A26" s="732"/>
      <c r="B26" s="734"/>
      <c r="C26" s="575"/>
      <c r="D26" s="594">
        <v>13</v>
      </c>
      <c r="E26" s="595">
        <f>E25</f>
        <v>1</v>
      </c>
      <c r="F26" s="595"/>
      <c r="G26" s="594">
        <v>19</v>
      </c>
      <c r="H26" s="594"/>
      <c r="I26" s="594"/>
      <c r="J26" s="594"/>
      <c r="K26" s="566">
        <f>SUM(K6:K25)</f>
        <v>1</v>
      </c>
      <c r="L26" s="594"/>
      <c r="M26" s="594"/>
      <c r="N26" s="594">
        <v>12</v>
      </c>
      <c r="O26" s="594">
        <v>10</v>
      </c>
      <c r="P26" s="594">
        <v>11</v>
      </c>
      <c r="Q26" s="594">
        <v>5</v>
      </c>
      <c r="R26" s="594">
        <v>4</v>
      </c>
      <c r="S26" s="594">
        <v>7</v>
      </c>
      <c r="T26" s="594">
        <v>10</v>
      </c>
      <c r="U26" s="594">
        <v>6</v>
      </c>
    </row>
    <row r="27" spans="1:21" ht="39" customHeight="1">
      <c r="A27" s="596"/>
      <c r="B27" s="597">
        <f>SUM(B6:B26)</f>
        <v>1</v>
      </c>
      <c r="C27" s="596"/>
      <c r="D27" s="596"/>
      <c r="E27" s="596"/>
      <c r="F27" s="596"/>
      <c r="G27" s="596"/>
      <c r="H27" s="596"/>
      <c r="I27" s="596"/>
      <c r="J27" s="596"/>
      <c r="K27" s="596"/>
      <c r="L27" s="596"/>
      <c r="M27" s="596"/>
      <c r="N27" s="596"/>
      <c r="O27" s="596"/>
      <c r="P27" s="596"/>
      <c r="Q27" s="596"/>
      <c r="R27" s="596"/>
      <c r="S27" s="596"/>
      <c r="T27" s="596"/>
      <c r="U27" s="596"/>
    </row>
  </sheetData>
  <mergeCells count="47">
    <mergeCell ref="F19:F20"/>
    <mergeCell ref="G19:G20"/>
    <mergeCell ref="C22:C23"/>
    <mergeCell ref="D22:D23"/>
    <mergeCell ref="E22:E23"/>
    <mergeCell ref="A25:A26"/>
    <mergeCell ref="B25:B26"/>
    <mergeCell ref="E13:E15"/>
    <mergeCell ref="C16:C17"/>
    <mergeCell ref="D16:D17"/>
    <mergeCell ref="E16:E17"/>
    <mergeCell ref="C18:C20"/>
    <mergeCell ref="D18:D19"/>
    <mergeCell ref="E18:E20"/>
    <mergeCell ref="D13:D15"/>
    <mergeCell ref="A11:A12"/>
    <mergeCell ref="B11:B12"/>
    <mergeCell ref="A13:A24"/>
    <mergeCell ref="B13:B24"/>
    <mergeCell ref="C13:C15"/>
    <mergeCell ref="A6:A9"/>
    <mergeCell ref="B6:B9"/>
    <mergeCell ref="C6:C7"/>
    <mergeCell ref="D6:D7"/>
    <mergeCell ref="E6:E7"/>
    <mergeCell ref="C8:C9"/>
    <mergeCell ref="D8:D9"/>
    <mergeCell ref="E8:E9"/>
    <mergeCell ref="U4:U5"/>
    <mergeCell ref="J4:J5"/>
    <mergeCell ref="K4:K5"/>
    <mergeCell ref="L4:L5"/>
    <mergeCell ref="M4:M5"/>
    <mergeCell ref="N4:N5"/>
    <mergeCell ref="O4:O5"/>
    <mergeCell ref="P4:P5"/>
    <mergeCell ref="Q4:Q5"/>
    <mergeCell ref="R4:R5"/>
    <mergeCell ref="S4:S5"/>
    <mergeCell ref="T4:T5"/>
    <mergeCell ref="A1:I1"/>
    <mergeCell ref="A4:D5"/>
    <mergeCell ref="E4:E5"/>
    <mergeCell ref="F4:F5"/>
    <mergeCell ref="G4:G5"/>
    <mergeCell ref="H4:H5"/>
    <mergeCell ref="I4:I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G104"/>
  <sheetViews>
    <sheetView tabSelected="1" topLeftCell="G85" zoomScale="70" zoomScaleNormal="70" workbookViewId="0">
      <selection activeCell="L93" sqref="L93"/>
    </sheetView>
  </sheetViews>
  <sheetFormatPr defaultRowHeight="15.75"/>
  <cols>
    <col min="1" max="2" width="9.625" style="235" bestFit="1" customWidth="1"/>
    <col min="3" max="4" width="9" style="235" bestFit="1" customWidth="1"/>
    <col min="5" max="5" width="5.125" style="362" customWidth="1"/>
    <col min="6" max="6" width="35.375" style="362" customWidth="1"/>
    <col min="7" max="7" width="8.375" style="363" customWidth="1"/>
    <col min="8" max="8" width="35.75" style="364" customWidth="1"/>
    <col min="9" max="9" width="8.375" style="363" bestFit="1" customWidth="1"/>
    <col min="10" max="10" width="35.75" style="364" customWidth="1"/>
    <col min="11" max="11" width="8.75" style="365" bestFit="1" customWidth="1"/>
    <col min="12" max="12" width="8.375" style="235" bestFit="1" customWidth="1"/>
    <col min="13" max="13" width="4.875" style="365" customWidth="1"/>
    <col min="14" max="14" width="10.625" style="232" bestFit="1" customWidth="1"/>
    <col min="15" max="15" width="17.25" style="232" bestFit="1" customWidth="1"/>
    <col min="16" max="16" width="7.5" style="238" bestFit="1" customWidth="1"/>
    <col min="17" max="17" width="24.625" style="238" bestFit="1" customWidth="1"/>
    <col min="18" max="18" width="5.875" style="366" bestFit="1" customWidth="1"/>
    <col min="19" max="19" width="11.375" style="237" bestFit="1" customWidth="1"/>
    <col min="20" max="20" width="7.5" style="237" customWidth="1"/>
    <col min="21" max="21" width="24.625" style="237" bestFit="1" customWidth="1"/>
    <col min="22" max="22" width="5.875" style="237" bestFit="1" customWidth="1"/>
    <col min="23" max="23" width="9" style="237" bestFit="1" customWidth="1"/>
    <col min="24" max="24" width="8.875" style="235" bestFit="1" customWidth="1"/>
    <col min="25" max="16384" width="9" style="235"/>
  </cols>
  <sheetData>
    <row r="1" spans="1:59" ht="35.25" customHeight="1">
      <c r="A1" s="857" t="s">
        <v>514</v>
      </c>
      <c r="B1" s="858"/>
      <c r="C1" s="858"/>
      <c r="D1" s="858"/>
      <c r="E1" s="858"/>
      <c r="F1" s="858"/>
      <c r="G1" s="858"/>
      <c r="H1" s="859"/>
      <c r="I1" s="866"/>
      <c r="J1" s="866"/>
      <c r="K1" s="866"/>
      <c r="L1" s="866"/>
      <c r="M1" s="866"/>
      <c r="N1" s="866"/>
      <c r="O1" s="866"/>
      <c r="P1" s="866"/>
      <c r="Q1" s="866"/>
      <c r="R1" s="866"/>
      <c r="S1" s="866"/>
      <c r="T1" s="866"/>
      <c r="U1" s="866"/>
      <c r="V1" s="866"/>
      <c r="W1" s="866"/>
    </row>
    <row r="2" spans="1:59" ht="35.25" customHeight="1">
      <c r="A2" s="860"/>
      <c r="B2" s="861"/>
      <c r="C2" s="861"/>
      <c r="D2" s="861"/>
      <c r="E2" s="861"/>
      <c r="F2" s="861"/>
      <c r="G2" s="861"/>
      <c r="H2" s="862"/>
      <c r="I2" s="539"/>
      <c r="J2" s="539"/>
      <c r="K2" s="863" t="s">
        <v>917</v>
      </c>
      <c r="L2" s="863"/>
      <c r="M2" s="863"/>
      <c r="N2" s="863"/>
      <c r="O2" s="537"/>
      <c r="P2" s="864"/>
      <c r="Q2" s="864"/>
      <c r="R2" s="864"/>
      <c r="S2" s="865" t="s">
        <v>909</v>
      </c>
      <c r="T2" s="865"/>
      <c r="U2" s="865"/>
      <c r="V2" s="865"/>
      <c r="W2" s="865"/>
    </row>
    <row r="3" spans="1:59" s="237" customFormat="1" ht="33.75" customHeight="1">
      <c r="A3" s="825" t="s">
        <v>515</v>
      </c>
      <c r="B3" s="825" t="s">
        <v>516</v>
      </c>
      <c r="C3" s="825" t="s">
        <v>517</v>
      </c>
      <c r="D3" s="825" t="s">
        <v>518</v>
      </c>
      <c r="E3" s="851" t="s">
        <v>519</v>
      </c>
      <c r="F3" s="851" t="s">
        <v>520</v>
      </c>
      <c r="G3" s="851" t="s">
        <v>301</v>
      </c>
      <c r="H3" s="851" t="s">
        <v>520</v>
      </c>
      <c r="I3" s="851" t="s">
        <v>302</v>
      </c>
      <c r="J3" s="825" t="s">
        <v>521</v>
      </c>
      <c r="K3" s="829" t="s">
        <v>522</v>
      </c>
      <c r="L3" s="831"/>
      <c r="M3" s="854" t="s">
        <v>523</v>
      </c>
      <c r="N3" s="825" t="s">
        <v>524</v>
      </c>
      <c r="O3" s="825" t="s">
        <v>638</v>
      </c>
      <c r="P3" s="816" t="s">
        <v>525</v>
      </c>
      <c r="Q3" s="817"/>
      <c r="R3" s="817"/>
      <c r="S3" s="817"/>
      <c r="T3" s="817"/>
      <c r="U3" s="817"/>
      <c r="V3" s="817"/>
      <c r="W3" s="818"/>
    </row>
    <row r="4" spans="1:59" s="238" customFormat="1" ht="15.6" customHeight="1">
      <c r="A4" s="826"/>
      <c r="B4" s="826"/>
      <c r="C4" s="826"/>
      <c r="D4" s="826"/>
      <c r="E4" s="852"/>
      <c r="F4" s="852"/>
      <c r="G4" s="852"/>
      <c r="H4" s="852"/>
      <c r="I4" s="852"/>
      <c r="J4" s="826"/>
      <c r="K4" s="822" t="s">
        <v>526</v>
      </c>
      <c r="L4" s="825" t="s">
        <v>527</v>
      </c>
      <c r="M4" s="855"/>
      <c r="N4" s="826"/>
      <c r="O4" s="826"/>
      <c r="P4" s="819"/>
      <c r="Q4" s="820"/>
      <c r="R4" s="820"/>
      <c r="S4" s="820"/>
      <c r="T4" s="820"/>
      <c r="U4" s="820"/>
      <c r="V4" s="820"/>
      <c r="W4" s="821"/>
    </row>
    <row r="5" spans="1:59" s="237" customFormat="1" ht="27.6" customHeight="1">
      <c r="A5" s="826"/>
      <c r="B5" s="826"/>
      <c r="C5" s="826"/>
      <c r="D5" s="826"/>
      <c r="E5" s="852"/>
      <c r="F5" s="852"/>
      <c r="G5" s="852"/>
      <c r="H5" s="852"/>
      <c r="I5" s="852"/>
      <c r="J5" s="826"/>
      <c r="K5" s="823"/>
      <c r="L5" s="826"/>
      <c r="M5" s="855"/>
      <c r="N5" s="826"/>
      <c r="O5" s="826"/>
      <c r="P5" s="828" t="s">
        <v>528</v>
      </c>
      <c r="Q5" s="828"/>
      <c r="R5" s="828"/>
      <c r="S5" s="828"/>
      <c r="T5" s="829" t="s">
        <v>529</v>
      </c>
      <c r="U5" s="830"/>
      <c r="V5" s="830"/>
      <c r="W5" s="831"/>
    </row>
    <row r="6" spans="1:59" s="237" customFormat="1" ht="31.5">
      <c r="A6" s="827"/>
      <c r="B6" s="827"/>
      <c r="C6" s="827"/>
      <c r="D6" s="827"/>
      <c r="E6" s="853"/>
      <c r="F6" s="853"/>
      <c r="G6" s="853"/>
      <c r="H6" s="853"/>
      <c r="I6" s="853"/>
      <c r="J6" s="827"/>
      <c r="K6" s="824"/>
      <c r="L6" s="827"/>
      <c r="M6" s="856"/>
      <c r="N6" s="827"/>
      <c r="O6" s="827"/>
      <c r="P6" s="239" t="s">
        <v>530</v>
      </c>
      <c r="Q6" s="239" t="s">
        <v>590</v>
      </c>
      <c r="R6" s="239" t="s">
        <v>531</v>
      </c>
      <c r="S6" s="240" t="s">
        <v>532</v>
      </c>
      <c r="T6" s="240" t="s">
        <v>530</v>
      </c>
      <c r="U6" s="239" t="s">
        <v>590</v>
      </c>
      <c r="V6" s="240" t="s">
        <v>531</v>
      </c>
      <c r="W6" s="240" t="s">
        <v>532</v>
      </c>
    </row>
    <row r="7" spans="1:59" s="241" customFormat="1" hidden="1">
      <c r="A7" s="410">
        <v>1</v>
      </c>
      <c r="B7" s="410">
        <v>2</v>
      </c>
      <c r="C7" s="410">
        <v>3</v>
      </c>
      <c r="D7" s="410">
        <v>4</v>
      </c>
      <c r="E7" s="404">
        <v>5</v>
      </c>
      <c r="F7" s="405">
        <v>6</v>
      </c>
      <c r="G7" s="405">
        <v>7</v>
      </c>
      <c r="H7" s="402">
        <v>8</v>
      </c>
      <c r="I7" s="405">
        <v>7</v>
      </c>
      <c r="J7" s="402">
        <v>8</v>
      </c>
      <c r="K7" s="403">
        <v>9</v>
      </c>
      <c r="L7" s="236">
        <v>10</v>
      </c>
      <c r="M7" s="403">
        <v>11</v>
      </c>
      <c r="N7" s="236">
        <v>12</v>
      </c>
      <c r="O7" s="403">
        <v>13</v>
      </c>
      <c r="P7" s="236">
        <v>14</v>
      </c>
      <c r="Q7" s="403">
        <v>15</v>
      </c>
      <c r="R7" s="236">
        <v>16</v>
      </c>
      <c r="S7" s="403">
        <v>17</v>
      </c>
      <c r="T7" s="236">
        <v>18</v>
      </c>
      <c r="U7" s="403">
        <v>19</v>
      </c>
      <c r="V7" s="236">
        <v>20</v>
      </c>
      <c r="W7" s="403">
        <v>21</v>
      </c>
    </row>
    <row r="8" spans="1:59" s="241" customFormat="1" ht="25.5" hidden="1" customHeight="1">
      <c r="A8" s="161" t="s">
        <v>631</v>
      </c>
      <c r="B8" s="161" t="s">
        <v>632</v>
      </c>
      <c r="C8" s="161" t="s">
        <v>633</v>
      </c>
      <c r="D8" s="161" t="s">
        <v>634</v>
      </c>
      <c r="E8" s="411"/>
      <c r="F8" s="382"/>
      <c r="G8" s="411"/>
      <c r="H8" s="239"/>
      <c r="I8" s="411"/>
      <c r="J8" s="239"/>
      <c r="K8" s="242" t="s">
        <v>76</v>
      </c>
      <c r="L8" s="239" t="s">
        <v>552</v>
      </c>
      <c r="M8" s="242" t="s">
        <v>635</v>
      </c>
      <c r="N8" s="239" t="s">
        <v>636</v>
      </c>
      <c r="O8" s="239" t="s">
        <v>639</v>
      </c>
      <c r="P8" s="239" t="s">
        <v>637</v>
      </c>
      <c r="Q8" s="239" t="s">
        <v>642</v>
      </c>
      <c r="R8" s="239" t="s">
        <v>640</v>
      </c>
      <c r="S8" s="239" t="s">
        <v>641</v>
      </c>
      <c r="T8" s="239" t="s">
        <v>637</v>
      </c>
      <c r="U8" s="239" t="s">
        <v>642</v>
      </c>
      <c r="V8" s="239" t="s">
        <v>640</v>
      </c>
      <c r="W8" s="239" t="s">
        <v>641</v>
      </c>
    </row>
    <row r="9" spans="1:59" ht="23.25" customHeight="1">
      <c r="A9" s="762">
        <v>1</v>
      </c>
      <c r="B9" s="832"/>
      <c r="C9" s="833"/>
      <c r="D9" s="834"/>
      <c r="E9" s="406" t="s">
        <v>533</v>
      </c>
      <c r="F9" s="835" t="s">
        <v>534</v>
      </c>
      <c r="G9" s="836"/>
      <c r="H9" s="836"/>
      <c r="I9" s="836"/>
      <c r="J9" s="836"/>
      <c r="K9" s="836"/>
      <c r="L9" s="836"/>
      <c r="M9" s="837"/>
      <c r="N9" s="243"/>
      <c r="O9" s="243"/>
      <c r="P9" s="407"/>
      <c r="Q9" s="407"/>
      <c r="R9" s="408"/>
      <c r="S9" s="408"/>
      <c r="T9" s="408"/>
      <c r="U9" s="408"/>
      <c r="V9" s="409"/>
      <c r="W9" s="408"/>
    </row>
    <row r="10" spans="1:59" s="244" customFormat="1" ht="24.6" customHeight="1">
      <c r="A10" s="762"/>
      <c r="B10" s="838">
        <v>0.5</v>
      </c>
      <c r="C10" s="367"/>
      <c r="D10" s="367"/>
      <c r="E10" s="245" t="s">
        <v>535</v>
      </c>
      <c r="F10" s="839" t="s">
        <v>536</v>
      </c>
      <c r="G10" s="840"/>
      <c r="H10" s="840"/>
      <c r="I10" s="840"/>
      <c r="J10" s="840"/>
      <c r="K10" s="840"/>
      <c r="L10" s="840"/>
      <c r="M10" s="841"/>
      <c r="N10" s="246"/>
      <c r="O10" s="246"/>
      <c r="P10" s="247"/>
      <c r="Q10" s="247"/>
      <c r="R10" s="248"/>
      <c r="S10" s="248"/>
      <c r="T10" s="247"/>
      <c r="U10" s="247"/>
      <c r="V10" s="387"/>
      <c r="W10" s="248"/>
      <c r="X10" s="237"/>
      <c r="Y10" s="237"/>
      <c r="Z10" s="237"/>
      <c r="AA10" s="237"/>
      <c r="AB10" s="237"/>
      <c r="AC10" s="237"/>
      <c r="AD10" s="237"/>
      <c r="AE10" s="237"/>
      <c r="AF10" s="237"/>
      <c r="AG10" s="237"/>
      <c r="AH10" s="237"/>
      <c r="AI10" s="237"/>
      <c r="AJ10" s="237"/>
      <c r="AK10" s="237"/>
      <c r="AL10" s="237"/>
      <c r="AM10" s="237"/>
      <c r="AN10" s="237"/>
      <c r="AO10" s="237"/>
      <c r="AP10" s="237"/>
      <c r="AQ10" s="237"/>
      <c r="AR10" s="237"/>
      <c r="AS10" s="237"/>
      <c r="AT10" s="237"/>
      <c r="AU10" s="237"/>
      <c r="AV10" s="237"/>
      <c r="AW10" s="237"/>
      <c r="AX10" s="237"/>
      <c r="AY10" s="237"/>
      <c r="AZ10" s="237"/>
      <c r="BA10" s="237"/>
      <c r="BB10" s="237"/>
      <c r="BC10" s="237"/>
      <c r="BD10" s="237"/>
      <c r="BE10" s="237"/>
      <c r="BF10" s="237"/>
      <c r="BG10" s="237"/>
    </row>
    <row r="11" spans="1:59" s="252" customFormat="1" ht="21" customHeight="1">
      <c r="A11" s="762"/>
      <c r="B11" s="838"/>
      <c r="C11" s="811">
        <v>0.3</v>
      </c>
      <c r="D11" s="249"/>
      <c r="E11" s="250" t="s">
        <v>537</v>
      </c>
      <c r="F11" s="842" t="s">
        <v>538</v>
      </c>
      <c r="G11" s="843"/>
      <c r="H11" s="843"/>
      <c r="I11" s="843"/>
      <c r="J11" s="843"/>
      <c r="K11" s="843"/>
      <c r="L11" s="843"/>
      <c r="M11" s="844"/>
      <c r="N11" s="246"/>
      <c r="O11" s="246"/>
      <c r="P11" s="247"/>
      <c r="Q11" s="247"/>
      <c r="R11" s="248"/>
      <c r="S11" s="248"/>
      <c r="T11" s="247"/>
      <c r="U11" s="247"/>
      <c r="V11" s="387"/>
      <c r="W11" s="248"/>
      <c r="X11" s="251"/>
      <c r="Y11" s="237"/>
      <c r="Z11" s="237"/>
      <c r="AA11" s="237"/>
      <c r="AB11" s="237"/>
      <c r="AC11" s="237"/>
      <c r="AD11" s="237"/>
      <c r="AE11" s="237"/>
      <c r="AF11" s="237"/>
      <c r="AG11" s="237"/>
      <c r="AH11" s="237"/>
      <c r="AI11" s="237"/>
      <c r="AJ11" s="237"/>
      <c r="AK11" s="237"/>
      <c r="AL11" s="237"/>
      <c r="AM11" s="237"/>
      <c r="AN11" s="237"/>
      <c r="AO11" s="237"/>
      <c r="AP11" s="237"/>
      <c r="AQ11" s="237"/>
      <c r="AR11" s="237"/>
      <c r="AS11" s="237"/>
      <c r="AT11" s="237"/>
      <c r="AU11" s="237"/>
      <c r="AV11" s="237"/>
      <c r="AW11" s="237"/>
      <c r="AX11" s="237"/>
      <c r="AY11" s="237"/>
      <c r="AZ11" s="237"/>
      <c r="BA11" s="237"/>
      <c r="BB11" s="237"/>
      <c r="BC11" s="237"/>
      <c r="BD11" s="237"/>
      <c r="BE11" s="237"/>
      <c r="BF11" s="237"/>
      <c r="BG11" s="237"/>
    </row>
    <row r="12" spans="1:59" s="237" customFormat="1" ht="37.5" customHeight="1">
      <c r="A12" s="762"/>
      <c r="B12" s="838"/>
      <c r="C12" s="811"/>
      <c r="D12" s="808">
        <v>0.5</v>
      </c>
      <c r="E12" s="846" t="s">
        <v>25</v>
      </c>
      <c r="F12" s="848" t="s">
        <v>539</v>
      </c>
      <c r="G12" s="219" t="s">
        <v>26</v>
      </c>
      <c r="H12" s="220" t="s">
        <v>124</v>
      </c>
      <c r="I12" s="219" t="s">
        <v>643</v>
      </c>
      <c r="J12" s="220" t="s">
        <v>645</v>
      </c>
      <c r="K12" s="254" t="s">
        <v>540</v>
      </c>
      <c r="L12" s="254">
        <v>1672.23</v>
      </c>
      <c r="M12" s="254" t="s">
        <v>80</v>
      </c>
      <c r="N12" s="255">
        <v>0.7</v>
      </c>
      <c r="O12" s="446">
        <f>N12*$D$12*$C$11*$B$10*$A$9</f>
        <v>5.2499999999999998E-2</v>
      </c>
      <c r="P12" s="400">
        <v>1672.23</v>
      </c>
      <c r="Q12" s="401">
        <f>P12-L12</f>
        <v>0</v>
      </c>
      <c r="R12" s="401">
        <f>IF(AND((100+Q12*10)&gt;30,(100+Q12*10)&lt;=120),100+Q12*10,IF((100+Q12*10)&lt;30,0,120))</f>
        <v>100</v>
      </c>
      <c r="S12" s="444">
        <f>R12*O12</f>
        <v>5.25</v>
      </c>
      <c r="T12" s="239"/>
      <c r="U12" s="239"/>
      <c r="V12" s="388"/>
      <c r="W12" s="240"/>
    </row>
    <row r="13" spans="1:59" s="237" customFormat="1" ht="22.5" customHeight="1">
      <c r="A13" s="762"/>
      <c r="B13" s="838"/>
      <c r="C13" s="811"/>
      <c r="D13" s="845"/>
      <c r="E13" s="847"/>
      <c r="F13" s="849"/>
      <c r="G13" s="219" t="s">
        <v>28</v>
      </c>
      <c r="H13" s="220" t="s">
        <v>298</v>
      </c>
      <c r="I13" s="219" t="s">
        <v>644</v>
      </c>
      <c r="J13" s="220" t="s">
        <v>646</v>
      </c>
      <c r="K13" s="254" t="s">
        <v>730</v>
      </c>
      <c r="L13" s="466">
        <v>18.940000000000001</v>
      </c>
      <c r="M13" s="260" t="s">
        <v>80</v>
      </c>
      <c r="N13" s="261">
        <v>0.3</v>
      </c>
      <c r="O13" s="446">
        <f>N13*$D$12*$C$11*$B$10*$A$9</f>
        <v>2.2499999999999999E-2</v>
      </c>
      <c r="P13" s="466">
        <v>18.940000000000001</v>
      </c>
      <c r="Q13" s="257"/>
      <c r="R13" s="257">
        <v>100</v>
      </c>
      <c r="S13" s="444">
        <f t="shared" ref="S13:S75" si="0">R13*O13</f>
        <v>2.25</v>
      </c>
      <c r="T13" s="236"/>
      <c r="U13" s="236"/>
      <c r="V13" s="389"/>
      <c r="W13" s="262"/>
    </row>
    <row r="14" spans="1:59" s="237" customFormat="1" ht="29.25" customHeight="1">
      <c r="A14" s="762"/>
      <c r="B14" s="838"/>
      <c r="C14" s="811"/>
      <c r="D14" s="808">
        <v>0.5</v>
      </c>
      <c r="E14" s="846" t="s">
        <v>29</v>
      </c>
      <c r="F14" s="848" t="s">
        <v>123</v>
      </c>
      <c r="G14" s="219" t="s">
        <v>33</v>
      </c>
      <c r="H14" s="220" t="s">
        <v>121</v>
      </c>
      <c r="I14" s="219" t="s">
        <v>647</v>
      </c>
      <c r="J14" s="220" t="s">
        <v>121</v>
      </c>
      <c r="K14" s="266" t="s">
        <v>78</v>
      </c>
      <c r="L14" s="176">
        <v>99.7</v>
      </c>
      <c r="M14" s="254" t="s">
        <v>80</v>
      </c>
      <c r="N14" s="255">
        <v>0.5</v>
      </c>
      <c r="O14" s="446">
        <f>N14*$D$14*$C$11*$B$10*$A$9</f>
        <v>3.7499999999999999E-2</v>
      </c>
      <c r="P14" s="155">
        <v>99.7</v>
      </c>
      <c r="Q14" s="257"/>
      <c r="R14" s="257">
        <v>100</v>
      </c>
      <c r="S14" s="444">
        <f t="shared" si="0"/>
        <v>3.75</v>
      </c>
      <c r="T14" s="239"/>
      <c r="U14" s="239"/>
      <c r="V14" s="388"/>
      <c r="W14" s="240"/>
    </row>
    <row r="15" spans="1:59" s="237" customFormat="1" ht="29.25" customHeight="1">
      <c r="A15" s="762"/>
      <c r="B15" s="838"/>
      <c r="C15" s="811"/>
      <c r="D15" s="845"/>
      <c r="E15" s="847"/>
      <c r="F15" s="849"/>
      <c r="G15" s="219" t="s">
        <v>35</v>
      </c>
      <c r="H15" s="220" t="s">
        <v>158</v>
      </c>
      <c r="I15" s="219" t="s">
        <v>648</v>
      </c>
      <c r="J15" s="220" t="s">
        <v>158</v>
      </c>
      <c r="K15" s="266" t="s">
        <v>731</v>
      </c>
      <c r="L15" s="267">
        <v>180</v>
      </c>
      <c r="M15" s="253" t="s">
        <v>80</v>
      </c>
      <c r="N15" s="255">
        <v>0.5</v>
      </c>
      <c r="O15" s="446">
        <f>N15*$D$14*$C$11*$B$10*$A$9</f>
        <v>3.7499999999999999E-2</v>
      </c>
      <c r="P15" s="155">
        <v>180</v>
      </c>
      <c r="Q15" s="257"/>
      <c r="R15" s="257">
        <v>100</v>
      </c>
      <c r="S15" s="444">
        <f t="shared" si="0"/>
        <v>3.75</v>
      </c>
      <c r="T15" s="239"/>
      <c r="U15" s="239"/>
      <c r="V15" s="388"/>
      <c r="W15" s="240"/>
    </row>
    <row r="16" spans="1:59">
      <c r="A16" s="762"/>
      <c r="B16" s="838"/>
      <c r="C16" s="249"/>
      <c r="D16" s="249"/>
      <c r="E16" s="250" t="s">
        <v>167</v>
      </c>
      <c r="F16" s="842" t="s">
        <v>541</v>
      </c>
      <c r="G16" s="843"/>
      <c r="H16" s="843"/>
      <c r="I16" s="843"/>
      <c r="J16" s="843"/>
      <c r="K16" s="843"/>
      <c r="L16" s="843"/>
      <c r="M16" s="844"/>
      <c r="N16" s="268"/>
      <c r="O16" s="447"/>
      <c r="P16" s="247"/>
      <c r="Q16" s="373"/>
      <c r="R16" s="303"/>
      <c r="S16" s="456"/>
      <c r="T16" s="247"/>
      <c r="U16" s="247"/>
      <c r="V16" s="387"/>
      <c r="W16" s="269"/>
    </row>
    <row r="17" spans="1:23" s="518" customFormat="1" ht="61.5" customHeight="1">
      <c r="A17" s="762"/>
      <c r="B17" s="838"/>
      <c r="C17" s="506">
        <v>0</v>
      </c>
      <c r="D17" s="507">
        <v>0</v>
      </c>
      <c r="E17" s="508" t="s">
        <v>30</v>
      </c>
      <c r="F17" s="509" t="s">
        <v>130</v>
      </c>
      <c r="G17" s="510" t="s">
        <v>36</v>
      </c>
      <c r="H17" s="511" t="s">
        <v>131</v>
      </c>
      <c r="I17" s="510" t="s">
        <v>650</v>
      </c>
      <c r="J17" s="511" t="s">
        <v>131</v>
      </c>
      <c r="K17" s="512" t="s">
        <v>542</v>
      </c>
      <c r="L17" s="479">
        <v>8.1999999999999993</v>
      </c>
      <c r="M17" s="512" t="s">
        <v>649</v>
      </c>
      <c r="N17" s="513">
        <v>1</v>
      </c>
      <c r="O17" s="514">
        <f>N17*D17*C17*B10*A9</f>
        <v>0</v>
      </c>
      <c r="P17" s="515">
        <v>8.1999999999999993</v>
      </c>
      <c r="Q17" s="477"/>
      <c r="R17" s="257">
        <v>100</v>
      </c>
      <c r="S17" s="478">
        <f t="shared" si="0"/>
        <v>0</v>
      </c>
      <c r="T17" s="479"/>
      <c r="U17" s="516"/>
      <c r="V17" s="517"/>
      <c r="W17" s="481"/>
    </row>
    <row r="18" spans="1:23" ht="15.75" customHeight="1">
      <c r="A18" s="762"/>
      <c r="B18" s="838"/>
      <c r="C18" s="811">
        <v>0.5</v>
      </c>
      <c r="D18" s="249"/>
      <c r="E18" s="273" t="s">
        <v>543</v>
      </c>
      <c r="F18" s="850" t="s">
        <v>544</v>
      </c>
      <c r="G18" s="850"/>
      <c r="H18" s="850"/>
      <c r="I18" s="423"/>
      <c r="J18" s="423"/>
      <c r="K18" s="420"/>
      <c r="L18" s="421"/>
      <c r="M18" s="420"/>
      <c r="N18" s="422"/>
      <c r="O18" s="448"/>
      <c r="P18" s="247"/>
      <c r="Q18" s="373"/>
      <c r="R18" s="303"/>
      <c r="S18" s="456"/>
      <c r="T18" s="247"/>
      <c r="U18" s="247"/>
      <c r="V18" s="391"/>
      <c r="W18" s="276"/>
    </row>
    <row r="19" spans="1:23" s="419" customFormat="1" ht="37.700000000000003" customHeight="1">
      <c r="A19" s="762"/>
      <c r="B19" s="838"/>
      <c r="C19" s="811"/>
      <c r="D19" s="270">
        <v>0.28000000000000003</v>
      </c>
      <c r="E19" s="263" t="s">
        <v>5</v>
      </c>
      <c r="F19" s="306" t="s">
        <v>6</v>
      </c>
      <c r="G19" s="219" t="s">
        <v>38</v>
      </c>
      <c r="H19" s="220" t="s">
        <v>13</v>
      </c>
      <c r="I19" s="219" t="s">
        <v>659</v>
      </c>
      <c r="J19" s="220" t="s">
        <v>13</v>
      </c>
      <c r="K19" s="98" t="s">
        <v>651</v>
      </c>
      <c r="L19" s="267">
        <v>182.08</v>
      </c>
      <c r="M19" s="305" t="s">
        <v>80</v>
      </c>
      <c r="N19" s="255">
        <v>1</v>
      </c>
      <c r="O19" s="449">
        <f>N19*D19*C18*B10*A9</f>
        <v>7.0000000000000007E-2</v>
      </c>
      <c r="P19" s="267">
        <v>182.08</v>
      </c>
      <c r="Q19" s="374"/>
      <c r="R19" s="257">
        <v>100</v>
      </c>
      <c r="S19" s="444">
        <f t="shared" si="0"/>
        <v>7.0000000000000009</v>
      </c>
      <c r="T19" s="239"/>
      <c r="U19" s="239"/>
      <c r="V19" s="390"/>
      <c r="W19" s="272"/>
    </row>
    <row r="20" spans="1:23" s="419" customFormat="1" ht="45.6" customHeight="1">
      <c r="A20" s="762"/>
      <c r="B20" s="838"/>
      <c r="C20" s="811"/>
      <c r="D20" s="808">
        <v>0.28000000000000003</v>
      </c>
      <c r="E20" s="798" t="s">
        <v>7</v>
      </c>
      <c r="F20" s="815" t="s">
        <v>8</v>
      </c>
      <c r="G20" s="219" t="s">
        <v>48</v>
      </c>
      <c r="H20" s="220" t="s">
        <v>149</v>
      </c>
      <c r="I20" s="219" t="s">
        <v>660</v>
      </c>
      <c r="J20" s="220" t="s">
        <v>149</v>
      </c>
      <c r="K20" s="253" t="s">
        <v>78</v>
      </c>
      <c r="L20" s="267">
        <v>5.6</v>
      </c>
      <c r="M20" s="253" t="s">
        <v>80</v>
      </c>
      <c r="N20" s="255">
        <v>0.7</v>
      </c>
      <c r="O20" s="449">
        <f>N20*$D$20*$C$18*$B$10*$A$9</f>
        <v>4.9000000000000002E-2</v>
      </c>
      <c r="P20" s="267">
        <v>5.6</v>
      </c>
      <c r="Q20" s="374"/>
      <c r="R20" s="257">
        <v>100</v>
      </c>
      <c r="S20" s="444">
        <f t="shared" si="0"/>
        <v>4.9000000000000004</v>
      </c>
      <c r="T20" s="239"/>
      <c r="U20" s="239"/>
      <c r="V20" s="390"/>
      <c r="W20" s="272"/>
    </row>
    <row r="21" spans="1:23" s="419" customFormat="1" ht="36" customHeight="1">
      <c r="A21" s="762"/>
      <c r="B21" s="838"/>
      <c r="C21" s="811"/>
      <c r="D21" s="808"/>
      <c r="E21" s="798"/>
      <c r="F21" s="815"/>
      <c r="G21" s="219" t="s">
        <v>154</v>
      </c>
      <c r="H21" s="220" t="s">
        <v>155</v>
      </c>
      <c r="I21" s="219" t="s">
        <v>661</v>
      </c>
      <c r="J21" s="265" t="s">
        <v>653</v>
      </c>
      <c r="K21" s="253" t="s">
        <v>654</v>
      </c>
      <c r="L21" s="267">
        <v>100</v>
      </c>
      <c r="M21" s="305" t="s">
        <v>80</v>
      </c>
      <c r="N21" s="255">
        <v>0.3</v>
      </c>
      <c r="O21" s="449">
        <f>N21*$D$20*$C$18*$B$10*$A$9</f>
        <v>2.1000000000000001E-2</v>
      </c>
      <c r="P21" s="267">
        <v>100</v>
      </c>
      <c r="Q21" s="374"/>
      <c r="R21" s="257">
        <v>100</v>
      </c>
      <c r="S21" s="444">
        <f t="shared" si="0"/>
        <v>2.1</v>
      </c>
      <c r="T21" s="239"/>
      <c r="U21" s="239"/>
      <c r="V21" s="390"/>
      <c r="W21" s="272"/>
    </row>
    <row r="22" spans="1:23" s="419" customFormat="1" ht="57.75" customHeight="1">
      <c r="A22" s="762"/>
      <c r="B22" s="838"/>
      <c r="C22" s="811"/>
      <c r="D22" s="765">
        <v>0.22</v>
      </c>
      <c r="E22" s="798" t="s">
        <v>16</v>
      </c>
      <c r="F22" s="815" t="s">
        <v>10</v>
      </c>
      <c r="G22" s="219" t="s">
        <v>49</v>
      </c>
      <c r="H22" s="220" t="s">
        <v>92</v>
      </c>
      <c r="I22" s="219" t="s">
        <v>662</v>
      </c>
      <c r="J22" s="265" t="s">
        <v>655</v>
      </c>
      <c r="K22" s="253" t="s">
        <v>656</v>
      </c>
      <c r="L22" s="267">
        <v>7</v>
      </c>
      <c r="M22" s="305" t="s">
        <v>80</v>
      </c>
      <c r="N22" s="255">
        <v>0.5</v>
      </c>
      <c r="O22" s="449">
        <f>N22*$D$22*$C$18*$B$10*$A$9</f>
        <v>2.75E-2</v>
      </c>
      <c r="P22" s="267">
        <v>7</v>
      </c>
      <c r="Q22" s="374"/>
      <c r="R22" s="257">
        <v>100</v>
      </c>
      <c r="S22" s="444">
        <f t="shared" si="0"/>
        <v>2.75</v>
      </c>
      <c r="T22" s="239"/>
      <c r="U22" s="239"/>
      <c r="V22" s="390"/>
      <c r="W22" s="272"/>
    </row>
    <row r="23" spans="1:23" s="419" customFormat="1" ht="57.75" customHeight="1">
      <c r="A23" s="762"/>
      <c r="B23" s="838"/>
      <c r="C23" s="811"/>
      <c r="D23" s="766"/>
      <c r="E23" s="798"/>
      <c r="F23" s="815"/>
      <c r="G23" s="804" t="s">
        <v>50</v>
      </c>
      <c r="H23" s="806" t="s">
        <v>150</v>
      </c>
      <c r="I23" s="219" t="s">
        <v>663</v>
      </c>
      <c r="J23" s="265" t="s">
        <v>744</v>
      </c>
      <c r="K23" s="253" t="s">
        <v>656</v>
      </c>
      <c r="L23" s="267">
        <v>3</v>
      </c>
      <c r="M23" s="305" t="s">
        <v>80</v>
      </c>
      <c r="N23" s="255">
        <v>0.25</v>
      </c>
      <c r="O23" s="449">
        <f>N23*$D$22*$C$18*$B$10*$A$9</f>
        <v>1.375E-2</v>
      </c>
      <c r="P23" s="267">
        <v>3</v>
      </c>
      <c r="Q23" s="374"/>
      <c r="R23" s="257">
        <v>100</v>
      </c>
      <c r="S23" s="444">
        <f t="shared" si="0"/>
        <v>1.375</v>
      </c>
      <c r="T23" s="239"/>
      <c r="U23" s="239"/>
      <c r="V23" s="390"/>
      <c r="W23" s="272"/>
    </row>
    <row r="24" spans="1:23" s="419" customFormat="1" ht="55.5" customHeight="1">
      <c r="A24" s="762"/>
      <c r="B24" s="838"/>
      <c r="C24" s="811"/>
      <c r="D24" s="789"/>
      <c r="E24" s="798"/>
      <c r="F24" s="815"/>
      <c r="G24" s="805"/>
      <c r="H24" s="807"/>
      <c r="I24" s="219" t="s">
        <v>745</v>
      </c>
      <c r="J24" s="265" t="s">
        <v>746</v>
      </c>
      <c r="K24" s="253" t="s">
        <v>656</v>
      </c>
      <c r="L24" s="267">
        <v>5</v>
      </c>
      <c r="M24" s="253" t="s">
        <v>80</v>
      </c>
      <c r="N24" s="255">
        <v>0.25</v>
      </c>
      <c r="O24" s="449">
        <f>N24*$D$22*$C$18*$B$10*$A$9</f>
        <v>1.375E-2</v>
      </c>
      <c r="P24" s="267">
        <v>5</v>
      </c>
      <c r="Q24" s="374"/>
      <c r="R24" s="257">
        <v>100</v>
      </c>
      <c r="S24" s="444">
        <f t="shared" si="0"/>
        <v>1.375</v>
      </c>
      <c r="T24" s="239"/>
      <c r="U24" s="239"/>
      <c r="V24" s="390"/>
      <c r="W24" s="272"/>
    </row>
    <row r="25" spans="1:23" s="505" customFormat="1" ht="44.25" customHeight="1">
      <c r="A25" s="762"/>
      <c r="B25" s="838"/>
      <c r="C25" s="811"/>
      <c r="D25" s="496">
        <v>0</v>
      </c>
      <c r="E25" s="497" t="s">
        <v>9</v>
      </c>
      <c r="F25" s="498" t="s">
        <v>12</v>
      </c>
      <c r="G25" s="483" t="s">
        <v>51</v>
      </c>
      <c r="H25" s="485" t="s">
        <v>296</v>
      </c>
      <c r="I25" s="483" t="s">
        <v>664</v>
      </c>
      <c r="J25" s="485" t="s">
        <v>296</v>
      </c>
      <c r="K25" s="499" t="s">
        <v>545</v>
      </c>
      <c r="L25" s="500">
        <v>0</v>
      </c>
      <c r="M25" s="499" t="s">
        <v>80</v>
      </c>
      <c r="N25" s="501">
        <v>1</v>
      </c>
      <c r="O25" s="502">
        <f>N25*$D$25*$C$18*$B$10*$A$9</f>
        <v>0</v>
      </c>
      <c r="P25" s="492">
        <v>0</v>
      </c>
      <c r="Q25" s="503"/>
      <c r="R25" s="257">
        <v>100</v>
      </c>
      <c r="S25" s="491">
        <f t="shared" si="0"/>
        <v>0</v>
      </c>
      <c r="T25" s="504"/>
      <c r="U25" s="504"/>
      <c r="V25" s="493"/>
      <c r="W25" s="494"/>
    </row>
    <row r="26" spans="1:23" s="419" customFormat="1" ht="32.25" customHeight="1">
      <c r="A26" s="762"/>
      <c r="B26" s="838"/>
      <c r="C26" s="811"/>
      <c r="D26" s="808">
        <v>0.22</v>
      </c>
      <c r="E26" s="798" t="s">
        <v>11</v>
      </c>
      <c r="F26" s="809" t="s">
        <v>104</v>
      </c>
      <c r="G26" s="219" t="s">
        <v>54</v>
      </c>
      <c r="H26" s="220" t="s">
        <v>109</v>
      </c>
      <c r="I26" s="219" t="s">
        <v>665</v>
      </c>
      <c r="J26" s="220" t="s">
        <v>657</v>
      </c>
      <c r="K26" s="253" t="s">
        <v>658</v>
      </c>
      <c r="L26" s="267">
        <v>0</v>
      </c>
      <c r="M26" s="253" t="s">
        <v>80</v>
      </c>
      <c r="N26" s="255">
        <v>0.5</v>
      </c>
      <c r="O26" s="449">
        <f>N26*$D$26*$C$18*$B$10*$A$9</f>
        <v>2.75E-2</v>
      </c>
      <c r="P26" s="155">
        <v>0</v>
      </c>
      <c r="Q26" s="374"/>
      <c r="R26" s="257">
        <v>100</v>
      </c>
      <c r="S26" s="444">
        <f t="shared" si="0"/>
        <v>2.75</v>
      </c>
      <c r="T26" s="239"/>
      <c r="U26" s="239"/>
      <c r="V26" s="390"/>
      <c r="W26" s="272"/>
    </row>
    <row r="27" spans="1:23" s="419" customFormat="1" ht="78" customHeight="1">
      <c r="A27" s="762"/>
      <c r="B27" s="838"/>
      <c r="C27" s="811"/>
      <c r="D27" s="808"/>
      <c r="E27" s="798"/>
      <c r="F27" s="809"/>
      <c r="G27" s="219" t="s">
        <v>55</v>
      </c>
      <c r="H27" s="220" t="s">
        <v>141</v>
      </c>
      <c r="I27" s="219" t="s">
        <v>666</v>
      </c>
      <c r="J27" s="220" t="s">
        <v>141</v>
      </c>
      <c r="K27" s="305" t="s">
        <v>545</v>
      </c>
      <c r="L27" s="267">
        <v>0</v>
      </c>
      <c r="M27" s="305" t="s">
        <v>80</v>
      </c>
      <c r="N27" s="255">
        <v>0.5</v>
      </c>
      <c r="O27" s="449">
        <f>N27*$D$26*$C$18*$B$10*$A$9</f>
        <v>2.75E-2</v>
      </c>
      <c r="P27" s="155">
        <v>0</v>
      </c>
      <c r="Q27" s="374"/>
      <c r="R27" s="257">
        <v>100</v>
      </c>
      <c r="S27" s="444">
        <f t="shared" si="0"/>
        <v>2.75</v>
      </c>
      <c r="T27" s="239"/>
      <c r="U27" s="239"/>
      <c r="V27" s="390"/>
      <c r="W27" s="272"/>
    </row>
    <row r="28" spans="1:23" ht="15.75" customHeight="1">
      <c r="A28" s="762"/>
      <c r="B28" s="838"/>
      <c r="C28" s="810">
        <v>0.2</v>
      </c>
      <c r="D28" s="412"/>
      <c r="E28" s="413" t="s">
        <v>546</v>
      </c>
      <c r="F28" s="812" t="s">
        <v>547</v>
      </c>
      <c r="G28" s="813"/>
      <c r="H28" s="813"/>
      <c r="I28" s="813"/>
      <c r="J28" s="813"/>
      <c r="K28" s="813"/>
      <c r="L28" s="813"/>
      <c r="M28" s="814"/>
      <c r="N28" s="414"/>
      <c r="O28" s="450"/>
      <c r="P28" s="415"/>
      <c r="Q28" s="416"/>
      <c r="R28" s="303"/>
      <c r="S28" s="456"/>
      <c r="T28" s="415"/>
      <c r="U28" s="415"/>
      <c r="V28" s="418"/>
      <c r="W28" s="417"/>
    </row>
    <row r="29" spans="1:23" s="283" customFormat="1" ht="40.5" customHeight="1">
      <c r="A29" s="762"/>
      <c r="B29" s="838"/>
      <c r="C29" s="811"/>
      <c r="D29" s="270">
        <v>1</v>
      </c>
      <c r="E29" s="277" t="s">
        <v>45</v>
      </c>
      <c r="F29" s="278" t="s">
        <v>140</v>
      </c>
      <c r="G29" s="219" t="s">
        <v>62</v>
      </c>
      <c r="H29" s="220" t="s">
        <v>93</v>
      </c>
      <c r="I29" s="219" t="s">
        <v>667</v>
      </c>
      <c r="J29" s="220" t="s">
        <v>93</v>
      </c>
      <c r="K29" s="279" t="s">
        <v>327</v>
      </c>
      <c r="L29" s="280">
        <v>48</v>
      </c>
      <c r="M29" s="254" t="s">
        <v>80</v>
      </c>
      <c r="N29" s="281">
        <v>1</v>
      </c>
      <c r="O29" s="451">
        <f>N29*D29*C28*B10*A9</f>
        <v>0.1</v>
      </c>
      <c r="P29" s="282">
        <v>48</v>
      </c>
      <c r="Q29" s="375"/>
      <c r="R29" s="257">
        <v>100</v>
      </c>
      <c r="S29" s="444">
        <f t="shared" si="0"/>
        <v>10</v>
      </c>
      <c r="T29" s="282"/>
      <c r="U29" s="282"/>
      <c r="V29" s="390"/>
      <c r="W29" s="272"/>
    </row>
    <row r="30" spans="1:23" s="283" customFormat="1" ht="15.95" customHeight="1">
      <c r="A30" s="762"/>
      <c r="E30" s="284"/>
      <c r="F30" s="284"/>
      <c r="G30" s="271"/>
      <c r="H30" s="285"/>
      <c r="I30" s="271"/>
      <c r="J30" s="285"/>
      <c r="K30" s="286"/>
      <c r="L30" s="285"/>
      <c r="M30" s="287"/>
      <c r="N30" s="288"/>
      <c r="O30" s="327"/>
      <c r="P30" s="289"/>
      <c r="Q30" s="376"/>
      <c r="R30" s="257"/>
      <c r="S30" s="444"/>
      <c r="T30" s="289"/>
      <c r="U30" s="289"/>
      <c r="V30" s="392"/>
      <c r="W30" s="291"/>
    </row>
    <row r="31" spans="1:23" ht="20.25" customHeight="1">
      <c r="A31" s="762"/>
      <c r="B31" s="779">
        <v>0.5</v>
      </c>
      <c r="C31" s="292"/>
      <c r="D31" s="292"/>
      <c r="E31" s="292" t="s">
        <v>548</v>
      </c>
      <c r="F31" s="795" t="s">
        <v>549</v>
      </c>
      <c r="G31" s="796"/>
      <c r="H31" s="796"/>
      <c r="I31" s="796"/>
      <c r="J31" s="796"/>
      <c r="K31" s="796"/>
      <c r="L31" s="796"/>
      <c r="M31" s="797"/>
      <c r="N31" s="293"/>
      <c r="O31" s="452"/>
      <c r="P31" s="294"/>
      <c r="Q31" s="377"/>
      <c r="R31" s="303"/>
      <c r="S31" s="456"/>
      <c r="T31" s="294"/>
      <c r="U31" s="294"/>
      <c r="V31" s="393"/>
      <c r="W31" s="295"/>
    </row>
    <row r="32" spans="1:23" s="237" customFormat="1" ht="27.75" customHeight="1">
      <c r="A32" s="762"/>
      <c r="B32" s="780"/>
      <c r="C32" s="296">
        <v>0</v>
      </c>
      <c r="D32" s="252"/>
      <c r="E32" s="297" t="s">
        <v>550</v>
      </c>
      <c r="F32" s="769" t="s">
        <v>551</v>
      </c>
      <c r="G32" s="770"/>
      <c r="H32" s="770"/>
      <c r="I32" s="770"/>
      <c r="J32" s="770"/>
      <c r="K32" s="770"/>
      <c r="L32" s="770"/>
      <c r="M32" s="771"/>
      <c r="N32" s="298"/>
      <c r="O32" s="453"/>
      <c r="P32" s="294"/>
      <c r="Q32" s="377"/>
      <c r="R32" s="303"/>
      <c r="S32" s="456"/>
      <c r="T32" s="294"/>
      <c r="U32" s="294"/>
      <c r="V32" s="393"/>
      <c r="W32" s="295"/>
    </row>
    <row r="33" spans="1:23" s="238" customFormat="1" ht="21" customHeight="1">
      <c r="A33" s="762"/>
      <c r="B33" s="780"/>
      <c r="C33" s="772">
        <v>0.12</v>
      </c>
      <c r="D33" s="300"/>
      <c r="E33" s="300" t="s">
        <v>552</v>
      </c>
      <c r="F33" s="776" t="s">
        <v>553</v>
      </c>
      <c r="G33" s="777"/>
      <c r="H33" s="777"/>
      <c r="I33" s="777"/>
      <c r="J33" s="777"/>
      <c r="K33" s="777"/>
      <c r="L33" s="777"/>
      <c r="M33" s="778"/>
      <c r="N33" s="301"/>
      <c r="O33" s="454"/>
      <c r="P33" s="302"/>
      <c r="Q33" s="378"/>
      <c r="R33" s="303"/>
      <c r="S33" s="456"/>
      <c r="T33" s="304"/>
      <c r="U33" s="304"/>
      <c r="V33" s="393"/>
      <c r="W33" s="295"/>
    </row>
    <row r="34" spans="1:23" s="495" customFormat="1" ht="30">
      <c r="A34" s="762"/>
      <c r="B34" s="780"/>
      <c r="C34" s="775"/>
      <c r="D34" s="467">
        <v>0</v>
      </c>
      <c r="E34" s="483" t="s">
        <v>223</v>
      </c>
      <c r="F34" s="484" t="s">
        <v>352</v>
      </c>
      <c r="G34" s="483" t="s">
        <v>668</v>
      </c>
      <c r="H34" s="484" t="s">
        <v>352</v>
      </c>
      <c r="I34" s="483" t="s">
        <v>669</v>
      </c>
      <c r="J34" s="484" t="s">
        <v>352</v>
      </c>
      <c r="K34" s="485" t="s">
        <v>545</v>
      </c>
      <c r="L34" s="486">
        <v>0</v>
      </c>
      <c r="M34" s="487" t="s">
        <v>80</v>
      </c>
      <c r="N34" s="488">
        <v>1</v>
      </c>
      <c r="O34" s="489">
        <f>N34*D34*$C$33*$B$31*$A$9</f>
        <v>0</v>
      </c>
      <c r="P34" s="486">
        <v>0</v>
      </c>
      <c r="Q34" s="490"/>
      <c r="R34" s="257">
        <v>100</v>
      </c>
      <c r="S34" s="491">
        <f t="shared" si="0"/>
        <v>0</v>
      </c>
      <c r="T34" s="492"/>
      <c r="U34" s="492"/>
      <c r="V34" s="493"/>
      <c r="W34" s="494"/>
    </row>
    <row r="35" spans="1:23" s="237" customFormat="1" ht="30">
      <c r="A35" s="762"/>
      <c r="B35" s="780"/>
      <c r="C35" s="775"/>
      <c r="D35" s="274">
        <v>0.43</v>
      </c>
      <c r="E35" s="259" t="s">
        <v>224</v>
      </c>
      <c r="F35" s="368" t="s">
        <v>225</v>
      </c>
      <c r="G35" s="259" t="s">
        <v>670</v>
      </c>
      <c r="H35" s="368" t="s">
        <v>225</v>
      </c>
      <c r="I35" s="259" t="s">
        <v>671</v>
      </c>
      <c r="J35" s="368" t="s">
        <v>225</v>
      </c>
      <c r="K35" s="265" t="s">
        <v>545</v>
      </c>
      <c r="L35" s="280">
        <v>0</v>
      </c>
      <c r="M35" s="254" t="s">
        <v>80</v>
      </c>
      <c r="N35" s="256">
        <v>1</v>
      </c>
      <c r="O35" s="445">
        <f>N35*D35*$C$33*$B$31*$A$9</f>
        <v>2.58E-2</v>
      </c>
      <c r="P35" s="280">
        <v>0</v>
      </c>
      <c r="Q35" s="379"/>
      <c r="R35" s="257">
        <v>100</v>
      </c>
      <c r="S35" s="444">
        <f t="shared" si="0"/>
        <v>2.58</v>
      </c>
      <c r="T35" s="177"/>
      <c r="U35" s="177"/>
      <c r="V35" s="392"/>
      <c r="W35" s="299"/>
    </row>
    <row r="36" spans="1:23" s="237" customFormat="1" ht="34.5" customHeight="1">
      <c r="A36" s="762"/>
      <c r="B36" s="780"/>
      <c r="C36" s="775"/>
      <c r="D36" s="457">
        <v>0.23</v>
      </c>
      <c r="E36" s="459" t="s">
        <v>170</v>
      </c>
      <c r="F36" s="458" t="s">
        <v>171</v>
      </c>
      <c r="G36" s="459" t="s">
        <v>672</v>
      </c>
      <c r="H36" s="458" t="s">
        <v>584</v>
      </c>
      <c r="I36" s="459" t="s">
        <v>673</v>
      </c>
      <c r="J36" s="458" t="s">
        <v>584</v>
      </c>
      <c r="K36" s="265" t="s">
        <v>545</v>
      </c>
      <c r="L36" s="282">
        <v>0</v>
      </c>
      <c r="M36" s="254" t="s">
        <v>80</v>
      </c>
      <c r="N36" s="256">
        <v>1</v>
      </c>
      <c r="O36" s="445">
        <f>N36*D36*$C$33*$B$31*$A$9</f>
        <v>1.38E-2</v>
      </c>
      <c r="P36" s="282">
        <v>0</v>
      </c>
      <c r="Q36" s="379"/>
      <c r="R36" s="257">
        <v>100</v>
      </c>
      <c r="S36" s="444">
        <f t="shared" si="0"/>
        <v>1.38</v>
      </c>
      <c r="T36" s="177"/>
      <c r="U36" s="177"/>
      <c r="V36" s="392"/>
      <c r="W36" s="299"/>
    </row>
    <row r="37" spans="1:23" s="237" customFormat="1" ht="31.5">
      <c r="A37" s="762"/>
      <c r="B37" s="780"/>
      <c r="C37" s="775"/>
      <c r="D37" s="457">
        <v>0.17</v>
      </c>
      <c r="E37" s="459" t="s">
        <v>172</v>
      </c>
      <c r="F37" s="458" t="s">
        <v>173</v>
      </c>
      <c r="G37" s="459" t="s">
        <v>674</v>
      </c>
      <c r="H37" s="460" t="s">
        <v>312</v>
      </c>
      <c r="I37" s="459" t="s">
        <v>675</v>
      </c>
      <c r="J37" s="460" t="s">
        <v>312</v>
      </c>
      <c r="K37" s="265" t="s">
        <v>545</v>
      </c>
      <c r="L37" s="282">
        <v>0</v>
      </c>
      <c r="M37" s="254" t="s">
        <v>80</v>
      </c>
      <c r="N37" s="256">
        <v>1</v>
      </c>
      <c r="O37" s="445">
        <f>N37*D37*$C$33*$B$31*$A$9</f>
        <v>1.0200000000000001E-2</v>
      </c>
      <c r="P37" s="282">
        <v>0</v>
      </c>
      <c r="Q37" s="379"/>
      <c r="R37" s="257">
        <v>100</v>
      </c>
      <c r="S37" s="444">
        <f t="shared" si="0"/>
        <v>1.02</v>
      </c>
      <c r="T37" s="177"/>
      <c r="U37" s="177"/>
      <c r="V37" s="392"/>
      <c r="W37" s="299"/>
    </row>
    <row r="38" spans="1:23" s="366" customFormat="1" ht="45" customHeight="1">
      <c r="A38" s="762"/>
      <c r="B38" s="780"/>
      <c r="C38" s="775"/>
      <c r="D38" s="274">
        <v>0.17</v>
      </c>
      <c r="E38" s="260" t="s">
        <v>226</v>
      </c>
      <c r="F38" s="368" t="s">
        <v>227</v>
      </c>
      <c r="G38" s="260" t="s">
        <v>676</v>
      </c>
      <c r="H38" s="186" t="s">
        <v>362</v>
      </c>
      <c r="I38" s="260" t="s">
        <v>677</v>
      </c>
      <c r="J38" s="186" t="s">
        <v>362</v>
      </c>
      <c r="K38" s="312" t="s">
        <v>545</v>
      </c>
      <c r="L38" s="280">
        <v>0</v>
      </c>
      <c r="M38" s="254" t="s">
        <v>80</v>
      </c>
      <c r="N38" s="256">
        <v>1</v>
      </c>
      <c r="O38" s="445">
        <f>N38*D38*$C$33*$B$31*$A$9</f>
        <v>1.0200000000000001E-2</v>
      </c>
      <c r="P38" s="369">
        <v>0</v>
      </c>
      <c r="Q38" s="380"/>
      <c r="R38" s="257">
        <v>100</v>
      </c>
      <c r="S38" s="444">
        <f t="shared" si="0"/>
        <v>1.02</v>
      </c>
      <c r="T38" s="333"/>
      <c r="U38" s="333"/>
      <c r="V38" s="394"/>
      <c r="W38" s="370"/>
    </row>
    <row r="39" spans="1:23" s="237" customFormat="1" ht="24" customHeight="1">
      <c r="A39" s="762"/>
      <c r="B39" s="780"/>
      <c r="C39" s="772">
        <v>0.06</v>
      </c>
      <c r="D39" s="252"/>
      <c r="E39" s="273" t="s">
        <v>554</v>
      </c>
      <c r="F39" s="776" t="s">
        <v>174</v>
      </c>
      <c r="G39" s="777"/>
      <c r="H39" s="777"/>
      <c r="I39" s="777"/>
      <c r="J39" s="777"/>
      <c r="K39" s="777"/>
      <c r="L39" s="777"/>
      <c r="M39" s="778"/>
      <c r="N39" s="293"/>
      <c r="O39" s="452"/>
      <c r="P39" s="302"/>
      <c r="Q39" s="378"/>
      <c r="R39" s="303">
        <v>100</v>
      </c>
      <c r="S39" s="456"/>
      <c r="T39" s="304"/>
      <c r="U39" s="304"/>
      <c r="V39" s="393"/>
      <c r="W39" s="295"/>
    </row>
    <row r="40" spans="1:23" s="237" customFormat="1" ht="47.25">
      <c r="A40" s="762"/>
      <c r="B40" s="780"/>
      <c r="C40" s="773"/>
      <c r="D40" s="270">
        <v>0.3</v>
      </c>
      <c r="E40" s="216" t="s">
        <v>228</v>
      </c>
      <c r="F40" s="182" t="s">
        <v>229</v>
      </c>
      <c r="G40" s="216" t="s">
        <v>591</v>
      </c>
      <c r="H40" s="182" t="s">
        <v>363</v>
      </c>
      <c r="I40" s="424" t="s">
        <v>678</v>
      </c>
      <c r="J40" s="425" t="s">
        <v>363</v>
      </c>
      <c r="K40" s="265" t="s">
        <v>545</v>
      </c>
      <c r="L40" s="280">
        <v>0</v>
      </c>
      <c r="M40" s="312" t="s">
        <v>80</v>
      </c>
      <c r="N40" s="256">
        <v>1</v>
      </c>
      <c r="O40" s="445">
        <f>N40*D40*$C$39*$B$31*$A$9</f>
        <v>8.9999999999999993E-3</v>
      </c>
      <c r="P40" s="280">
        <v>0</v>
      </c>
      <c r="Q40" s="379"/>
      <c r="R40" s="257">
        <v>100</v>
      </c>
      <c r="S40" s="444">
        <f t="shared" si="0"/>
        <v>0.89999999999999991</v>
      </c>
      <c r="T40" s="177"/>
      <c r="U40" s="177"/>
      <c r="V40" s="392"/>
      <c r="W40" s="299"/>
    </row>
    <row r="41" spans="1:23" s="237" customFormat="1" ht="31.5">
      <c r="A41" s="762"/>
      <c r="B41" s="780"/>
      <c r="C41" s="773"/>
      <c r="D41" s="270">
        <v>0.3</v>
      </c>
      <c r="E41" s="216" t="s">
        <v>230</v>
      </c>
      <c r="F41" s="182" t="s">
        <v>231</v>
      </c>
      <c r="G41" s="216" t="s">
        <v>592</v>
      </c>
      <c r="H41" s="182" t="s">
        <v>338</v>
      </c>
      <c r="I41" s="424" t="s">
        <v>679</v>
      </c>
      <c r="J41" s="425" t="s">
        <v>338</v>
      </c>
      <c r="K41" s="265" t="s">
        <v>545</v>
      </c>
      <c r="L41" s="280">
        <v>0</v>
      </c>
      <c r="M41" s="312" t="s">
        <v>80</v>
      </c>
      <c r="N41" s="256">
        <v>1</v>
      </c>
      <c r="O41" s="445">
        <f>N41*D41*$C$39*$B$31*$A$9</f>
        <v>8.9999999999999993E-3</v>
      </c>
      <c r="P41" s="280"/>
      <c r="Q41" s="379"/>
      <c r="R41" s="257">
        <v>100</v>
      </c>
      <c r="S41" s="444">
        <f t="shared" si="0"/>
        <v>0.89999999999999991</v>
      </c>
      <c r="T41" s="177"/>
      <c r="U41" s="177"/>
      <c r="V41" s="392"/>
      <c r="W41" s="299"/>
    </row>
    <row r="42" spans="1:23" s="237" customFormat="1" ht="52.7" customHeight="1">
      <c r="A42" s="762"/>
      <c r="B42" s="780"/>
      <c r="C42" s="782"/>
      <c r="D42" s="270">
        <v>0.4</v>
      </c>
      <c r="E42" s="371" t="s">
        <v>232</v>
      </c>
      <c r="F42" s="372" t="s">
        <v>233</v>
      </c>
      <c r="G42" s="216" t="s">
        <v>593</v>
      </c>
      <c r="H42" s="185" t="s">
        <v>325</v>
      </c>
      <c r="I42" s="424" t="s">
        <v>680</v>
      </c>
      <c r="J42" s="426" t="s">
        <v>325</v>
      </c>
      <c r="K42" s="468" t="s">
        <v>910</v>
      </c>
      <c r="L42" s="280">
        <v>0</v>
      </c>
      <c r="M42" s="312" t="s">
        <v>80</v>
      </c>
      <c r="N42" s="256">
        <v>1</v>
      </c>
      <c r="O42" s="445">
        <f>N42*D42*$C$39*$B$31*$A$9</f>
        <v>1.2E-2</v>
      </c>
      <c r="P42" s="280">
        <v>0</v>
      </c>
      <c r="Q42" s="379"/>
      <c r="R42" s="257">
        <v>100</v>
      </c>
      <c r="S42" s="444">
        <f t="shared" si="0"/>
        <v>1.2</v>
      </c>
      <c r="T42" s="177"/>
      <c r="U42" s="177"/>
      <c r="V42" s="392"/>
      <c r="W42" s="299"/>
    </row>
    <row r="43" spans="1:23" s="311" customFormat="1" ht="24" customHeight="1">
      <c r="A43" s="762"/>
      <c r="B43" s="780"/>
      <c r="C43" s="772">
        <v>0.1</v>
      </c>
      <c r="D43" s="307"/>
      <c r="E43" s="273" t="s">
        <v>555</v>
      </c>
      <c r="F43" s="769" t="s">
        <v>175</v>
      </c>
      <c r="G43" s="770"/>
      <c r="H43" s="770"/>
      <c r="I43" s="770"/>
      <c r="J43" s="770"/>
      <c r="K43" s="770"/>
      <c r="L43" s="770"/>
      <c r="M43" s="771"/>
      <c r="N43" s="293"/>
      <c r="O43" s="452"/>
      <c r="P43" s="308"/>
      <c r="Q43" s="381"/>
      <c r="R43" s="303"/>
      <c r="S43" s="456"/>
      <c r="T43" s="309"/>
      <c r="U43" s="309"/>
      <c r="V43" s="395"/>
      <c r="W43" s="310"/>
    </row>
    <row r="44" spans="1:23" s="237" customFormat="1" ht="32.25" customHeight="1">
      <c r="A44" s="762"/>
      <c r="B44" s="780"/>
      <c r="C44" s="775"/>
      <c r="D44" s="274">
        <v>0.2</v>
      </c>
      <c r="E44" s="260" t="s">
        <v>234</v>
      </c>
      <c r="F44" s="368" t="s">
        <v>235</v>
      </c>
      <c r="G44" s="260" t="s">
        <v>594</v>
      </c>
      <c r="H44" s="368" t="s">
        <v>235</v>
      </c>
      <c r="I44" s="260" t="s">
        <v>681</v>
      </c>
      <c r="J44" s="368" t="s">
        <v>235</v>
      </c>
      <c r="K44" s="265" t="s">
        <v>545</v>
      </c>
      <c r="L44" s="280">
        <v>0</v>
      </c>
      <c r="M44" s="312" t="s">
        <v>80</v>
      </c>
      <c r="N44" s="256">
        <v>1</v>
      </c>
      <c r="O44" s="445">
        <f>N44*D44*$C$43*$B$31*$A$9</f>
        <v>1.0000000000000002E-2</v>
      </c>
      <c r="P44" s="280">
        <v>0</v>
      </c>
      <c r="Q44" s="379"/>
      <c r="R44" s="257">
        <v>100</v>
      </c>
      <c r="S44" s="444">
        <f t="shared" si="0"/>
        <v>1.0000000000000002</v>
      </c>
      <c r="T44" s="177"/>
      <c r="U44" s="177"/>
      <c r="V44" s="392"/>
      <c r="W44" s="299"/>
    </row>
    <row r="45" spans="1:23" s="237" customFormat="1" ht="33" customHeight="1">
      <c r="A45" s="762"/>
      <c r="B45" s="780"/>
      <c r="C45" s="775"/>
      <c r="D45" s="274">
        <v>0.2</v>
      </c>
      <c r="E45" s="260" t="s">
        <v>236</v>
      </c>
      <c r="F45" s="368" t="s">
        <v>237</v>
      </c>
      <c r="G45" s="260" t="s">
        <v>595</v>
      </c>
      <c r="H45" s="368" t="s">
        <v>237</v>
      </c>
      <c r="I45" s="260" t="s">
        <v>682</v>
      </c>
      <c r="J45" s="368" t="s">
        <v>237</v>
      </c>
      <c r="K45" s="265" t="s">
        <v>545</v>
      </c>
      <c r="L45" s="280">
        <v>0</v>
      </c>
      <c r="M45" s="312" t="s">
        <v>80</v>
      </c>
      <c r="N45" s="256">
        <v>1</v>
      </c>
      <c r="O45" s="445">
        <f>N45*D45*$C$43*$B$31*$A$9</f>
        <v>1.0000000000000002E-2</v>
      </c>
      <c r="P45" s="280">
        <v>0</v>
      </c>
      <c r="Q45" s="379"/>
      <c r="R45" s="257">
        <v>100</v>
      </c>
      <c r="S45" s="444">
        <f t="shared" si="0"/>
        <v>1.0000000000000002</v>
      </c>
      <c r="T45" s="177"/>
      <c r="U45" s="177"/>
      <c r="V45" s="392"/>
      <c r="W45" s="299"/>
    </row>
    <row r="46" spans="1:23" s="237" customFormat="1" ht="48.75" customHeight="1">
      <c r="A46" s="762"/>
      <c r="B46" s="780"/>
      <c r="C46" s="775"/>
      <c r="D46" s="274">
        <v>0.2</v>
      </c>
      <c r="E46" s="260" t="s">
        <v>238</v>
      </c>
      <c r="F46" s="368" t="s">
        <v>364</v>
      </c>
      <c r="G46" s="260" t="s">
        <v>596</v>
      </c>
      <c r="H46" s="368" t="s">
        <v>364</v>
      </c>
      <c r="I46" s="260" t="s">
        <v>683</v>
      </c>
      <c r="J46" s="368" t="s">
        <v>364</v>
      </c>
      <c r="K46" s="265" t="s">
        <v>545</v>
      </c>
      <c r="L46" s="280">
        <v>0</v>
      </c>
      <c r="M46" s="312" t="s">
        <v>80</v>
      </c>
      <c r="N46" s="256">
        <v>1</v>
      </c>
      <c r="O46" s="445">
        <f>N46*D46*$C$43*$B$31*$A$9</f>
        <v>1.0000000000000002E-2</v>
      </c>
      <c r="P46" s="280">
        <v>0</v>
      </c>
      <c r="Q46" s="379"/>
      <c r="R46" s="257">
        <v>100</v>
      </c>
      <c r="S46" s="444">
        <f t="shared" si="0"/>
        <v>1.0000000000000002</v>
      </c>
      <c r="T46" s="177"/>
      <c r="U46" s="177"/>
      <c r="V46" s="392"/>
      <c r="W46" s="299"/>
    </row>
    <row r="47" spans="1:23" s="237" customFormat="1" ht="47.25" customHeight="1">
      <c r="A47" s="762"/>
      <c r="B47" s="780"/>
      <c r="C47" s="775"/>
      <c r="D47" s="274">
        <v>0.2</v>
      </c>
      <c r="E47" s="260" t="s">
        <v>239</v>
      </c>
      <c r="F47" s="368" t="s">
        <v>240</v>
      </c>
      <c r="G47" s="260" t="s">
        <v>597</v>
      </c>
      <c r="H47" s="368" t="s">
        <v>240</v>
      </c>
      <c r="I47" s="260" t="s">
        <v>684</v>
      </c>
      <c r="J47" s="368" t="s">
        <v>240</v>
      </c>
      <c r="K47" s="265" t="s">
        <v>545</v>
      </c>
      <c r="L47" s="280">
        <v>0</v>
      </c>
      <c r="M47" s="312" t="s">
        <v>80</v>
      </c>
      <c r="N47" s="256">
        <v>1</v>
      </c>
      <c r="O47" s="445">
        <f>N47*D47*$C$43*$B$31*$A$9</f>
        <v>1.0000000000000002E-2</v>
      </c>
      <c r="P47" s="280">
        <v>0</v>
      </c>
      <c r="Q47" s="379"/>
      <c r="R47" s="257">
        <v>100</v>
      </c>
      <c r="S47" s="444">
        <f t="shared" si="0"/>
        <v>1.0000000000000002</v>
      </c>
      <c r="T47" s="177"/>
      <c r="U47" s="177"/>
      <c r="V47" s="392"/>
      <c r="W47" s="299"/>
    </row>
    <row r="48" spans="1:23" s="237" customFormat="1" ht="46.5" customHeight="1">
      <c r="A48" s="762"/>
      <c r="B48" s="780"/>
      <c r="C48" s="775"/>
      <c r="D48" s="274">
        <v>0.2</v>
      </c>
      <c r="E48" s="260" t="s">
        <v>241</v>
      </c>
      <c r="F48" s="368" t="s">
        <v>242</v>
      </c>
      <c r="G48" s="260" t="s">
        <v>598</v>
      </c>
      <c r="H48" s="368" t="s">
        <v>242</v>
      </c>
      <c r="I48" s="260" t="s">
        <v>685</v>
      </c>
      <c r="J48" s="368" t="s">
        <v>242</v>
      </c>
      <c r="K48" s="265" t="s">
        <v>545</v>
      </c>
      <c r="L48" s="280">
        <v>0</v>
      </c>
      <c r="M48" s="312" t="s">
        <v>80</v>
      </c>
      <c r="N48" s="256">
        <v>1</v>
      </c>
      <c r="O48" s="445">
        <f>N48*D48*$C$43*$B$31*$A$9</f>
        <v>1.0000000000000002E-2</v>
      </c>
      <c r="P48" s="280">
        <v>0</v>
      </c>
      <c r="Q48" s="379"/>
      <c r="R48" s="257">
        <v>100</v>
      </c>
      <c r="S48" s="444">
        <f t="shared" si="0"/>
        <v>1.0000000000000002</v>
      </c>
      <c r="T48" s="177"/>
      <c r="U48" s="177"/>
      <c r="V48" s="392"/>
      <c r="W48" s="299"/>
    </row>
    <row r="49" spans="1:23" s="237" customFormat="1" ht="21.95" customHeight="1">
      <c r="A49" s="762"/>
      <c r="B49" s="780"/>
      <c r="C49" s="772">
        <v>0.08</v>
      </c>
      <c r="D49" s="252"/>
      <c r="E49" s="273" t="s">
        <v>556</v>
      </c>
      <c r="F49" s="776" t="s">
        <v>176</v>
      </c>
      <c r="G49" s="777"/>
      <c r="H49" s="777"/>
      <c r="I49" s="777"/>
      <c r="J49" s="777"/>
      <c r="K49" s="777"/>
      <c r="L49" s="777"/>
      <c r="M49" s="778"/>
      <c r="N49" s="293"/>
      <c r="O49" s="452"/>
      <c r="P49" s="302"/>
      <c r="Q49" s="378"/>
      <c r="R49" s="303"/>
      <c r="S49" s="456"/>
      <c r="T49" s="304"/>
      <c r="U49" s="304"/>
      <c r="V49" s="393"/>
      <c r="W49" s="295"/>
    </row>
    <row r="50" spans="1:23" s="237" customFormat="1" ht="45">
      <c r="A50" s="762"/>
      <c r="B50" s="780"/>
      <c r="C50" s="773"/>
      <c r="D50" s="274">
        <v>0.25</v>
      </c>
      <c r="E50" s="260" t="s">
        <v>243</v>
      </c>
      <c r="F50" s="368" t="s">
        <v>244</v>
      </c>
      <c r="G50" s="260" t="s">
        <v>599</v>
      </c>
      <c r="H50" s="368" t="s">
        <v>244</v>
      </c>
      <c r="I50" s="260" t="s">
        <v>686</v>
      </c>
      <c r="J50" s="368" t="s">
        <v>244</v>
      </c>
      <c r="K50" s="265" t="s">
        <v>545</v>
      </c>
      <c r="L50" s="280">
        <v>0</v>
      </c>
      <c r="M50" s="312" t="s">
        <v>80</v>
      </c>
      <c r="N50" s="256">
        <v>1</v>
      </c>
      <c r="O50" s="445">
        <f>N50*D50*$C$49*$B$31*$A$9</f>
        <v>0.01</v>
      </c>
      <c r="P50" s="280">
        <v>0</v>
      </c>
      <c r="Q50" s="379"/>
      <c r="R50" s="257">
        <v>100</v>
      </c>
      <c r="S50" s="444">
        <f t="shared" si="0"/>
        <v>1</v>
      </c>
      <c r="T50" s="177"/>
      <c r="U50" s="177"/>
      <c r="V50" s="392"/>
      <c r="W50" s="299"/>
    </row>
    <row r="51" spans="1:23" s="237" customFormat="1" ht="45">
      <c r="A51" s="762"/>
      <c r="B51" s="780"/>
      <c r="C51" s="773"/>
      <c r="D51" s="270">
        <v>0.25</v>
      </c>
      <c r="E51" s="253" t="s">
        <v>245</v>
      </c>
      <c r="F51" s="265" t="s">
        <v>246</v>
      </c>
      <c r="G51" s="253" t="s">
        <v>600</v>
      </c>
      <c r="H51" s="265" t="s">
        <v>246</v>
      </c>
      <c r="I51" s="253" t="s">
        <v>687</v>
      </c>
      <c r="J51" s="265" t="s">
        <v>246</v>
      </c>
      <c r="K51" s="265" t="s">
        <v>545</v>
      </c>
      <c r="L51" s="280">
        <v>0</v>
      </c>
      <c r="M51" s="312" t="s">
        <v>80</v>
      </c>
      <c r="N51" s="256">
        <v>1</v>
      </c>
      <c r="O51" s="445">
        <f>N51*D51*$C$49*$B$31*$A$9</f>
        <v>0.01</v>
      </c>
      <c r="P51" s="280">
        <v>0</v>
      </c>
      <c r="Q51" s="379"/>
      <c r="R51" s="257">
        <v>100</v>
      </c>
      <c r="S51" s="444">
        <f t="shared" si="0"/>
        <v>1</v>
      </c>
      <c r="T51" s="177"/>
      <c r="U51" s="177"/>
      <c r="V51" s="392"/>
      <c r="W51" s="299"/>
    </row>
    <row r="52" spans="1:23" s="237" customFormat="1" ht="30">
      <c r="A52" s="762"/>
      <c r="B52" s="780"/>
      <c r="C52" s="773"/>
      <c r="D52" s="270">
        <v>0.25</v>
      </c>
      <c r="E52" s="253" t="s">
        <v>247</v>
      </c>
      <c r="F52" s="265" t="s">
        <v>585</v>
      </c>
      <c r="G52" s="253" t="s">
        <v>601</v>
      </c>
      <c r="H52" s="265" t="s">
        <v>585</v>
      </c>
      <c r="I52" s="253" t="s">
        <v>688</v>
      </c>
      <c r="J52" s="265" t="s">
        <v>585</v>
      </c>
      <c r="K52" s="265" t="s">
        <v>545</v>
      </c>
      <c r="L52" s="280">
        <v>0</v>
      </c>
      <c r="M52" s="312" t="s">
        <v>80</v>
      </c>
      <c r="N52" s="256">
        <v>1</v>
      </c>
      <c r="O52" s="445">
        <f>N52*D52*$C$49*$B$31*$A$9</f>
        <v>0.01</v>
      </c>
      <c r="P52" s="280">
        <v>0</v>
      </c>
      <c r="Q52" s="379"/>
      <c r="R52" s="257">
        <v>100</v>
      </c>
      <c r="S52" s="444">
        <f t="shared" si="0"/>
        <v>1</v>
      </c>
      <c r="T52" s="177"/>
      <c r="U52" s="177"/>
      <c r="V52" s="392"/>
      <c r="W52" s="299"/>
    </row>
    <row r="53" spans="1:23" s="237" customFormat="1" ht="47.25">
      <c r="A53" s="762"/>
      <c r="B53" s="780"/>
      <c r="C53" s="803"/>
      <c r="D53" s="270">
        <v>0.25</v>
      </c>
      <c r="E53" s="253" t="s">
        <v>249</v>
      </c>
      <c r="F53" s="265" t="s">
        <v>250</v>
      </c>
      <c r="G53" s="216" t="s">
        <v>602</v>
      </c>
      <c r="H53" s="204" t="s">
        <v>722</v>
      </c>
      <c r="I53" s="424" t="s">
        <v>689</v>
      </c>
      <c r="J53" s="427" t="s">
        <v>722</v>
      </c>
      <c r="K53" s="265" t="s">
        <v>545</v>
      </c>
      <c r="L53" s="280">
        <v>0</v>
      </c>
      <c r="M53" s="312" t="s">
        <v>80</v>
      </c>
      <c r="N53" s="256">
        <v>1</v>
      </c>
      <c r="O53" s="445">
        <f>N53*D53*$C$49*$B$31*$A$9</f>
        <v>0.01</v>
      </c>
      <c r="P53" s="280">
        <v>0</v>
      </c>
      <c r="Q53" s="379"/>
      <c r="R53" s="257">
        <v>100</v>
      </c>
      <c r="S53" s="444">
        <f t="shared" si="0"/>
        <v>1</v>
      </c>
      <c r="T53" s="177"/>
      <c r="U53" s="177"/>
      <c r="V53" s="392"/>
      <c r="W53" s="299"/>
    </row>
    <row r="54" spans="1:23" s="237" customFormat="1" ht="27" customHeight="1">
      <c r="A54" s="762"/>
      <c r="B54" s="780"/>
      <c r="C54" s="772">
        <v>0.1</v>
      </c>
      <c r="D54" s="252"/>
      <c r="E54" s="273" t="s">
        <v>557</v>
      </c>
      <c r="F54" s="776" t="s">
        <v>177</v>
      </c>
      <c r="G54" s="777"/>
      <c r="H54" s="777"/>
      <c r="I54" s="777"/>
      <c r="J54" s="777"/>
      <c r="K54" s="777"/>
      <c r="L54" s="777"/>
      <c r="M54" s="778"/>
      <c r="N54" s="293"/>
      <c r="O54" s="452"/>
      <c r="P54" s="302"/>
      <c r="Q54" s="378"/>
      <c r="R54" s="303"/>
      <c r="S54" s="456"/>
      <c r="T54" s="304"/>
      <c r="U54" s="304"/>
      <c r="V54" s="393"/>
      <c r="W54" s="295"/>
    </row>
    <row r="55" spans="1:23" s="237" customFormat="1" ht="37.5" customHeight="1">
      <c r="A55" s="762"/>
      <c r="B55" s="780"/>
      <c r="C55" s="775"/>
      <c r="D55" s="274">
        <v>0.3</v>
      </c>
      <c r="E55" s="260" t="s">
        <v>251</v>
      </c>
      <c r="F55" s="275" t="s">
        <v>252</v>
      </c>
      <c r="G55" s="260" t="s">
        <v>603</v>
      </c>
      <c r="H55" s="275" t="s">
        <v>252</v>
      </c>
      <c r="I55" s="260" t="s">
        <v>690</v>
      </c>
      <c r="J55" s="275" t="s">
        <v>252</v>
      </c>
      <c r="K55" s="265" t="s">
        <v>545</v>
      </c>
      <c r="L55" s="280">
        <v>0</v>
      </c>
      <c r="M55" s="312" t="s">
        <v>80</v>
      </c>
      <c r="N55" s="256">
        <v>1</v>
      </c>
      <c r="O55" s="445">
        <f>N55*D55*$C$54*$B$31*$A$9</f>
        <v>1.4999999999999999E-2</v>
      </c>
      <c r="P55" s="280">
        <v>0</v>
      </c>
      <c r="Q55" s="379"/>
      <c r="R55" s="257">
        <v>100</v>
      </c>
      <c r="S55" s="444">
        <f t="shared" si="0"/>
        <v>1.5</v>
      </c>
      <c r="T55" s="177"/>
      <c r="U55" s="177"/>
      <c r="V55" s="392"/>
      <c r="W55" s="299"/>
    </row>
    <row r="56" spans="1:23" s="237" customFormat="1" ht="37.5" customHeight="1">
      <c r="A56" s="762"/>
      <c r="B56" s="780"/>
      <c r="C56" s="775"/>
      <c r="D56" s="274">
        <v>0.3</v>
      </c>
      <c r="E56" s="260" t="s">
        <v>253</v>
      </c>
      <c r="F56" s="368" t="s">
        <v>254</v>
      </c>
      <c r="G56" s="253" t="s">
        <v>604</v>
      </c>
      <c r="H56" s="368" t="s">
        <v>254</v>
      </c>
      <c r="I56" s="253" t="s">
        <v>691</v>
      </c>
      <c r="J56" s="368" t="s">
        <v>254</v>
      </c>
      <c r="K56" s="265" t="s">
        <v>545</v>
      </c>
      <c r="L56" s="280">
        <v>0</v>
      </c>
      <c r="M56" s="312" t="s">
        <v>80</v>
      </c>
      <c r="N56" s="256">
        <v>1</v>
      </c>
      <c r="O56" s="445">
        <f>N56*D56*$C$54*$B$31*$A$9</f>
        <v>1.4999999999999999E-2</v>
      </c>
      <c r="P56" s="280">
        <v>0</v>
      </c>
      <c r="Q56" s="379"/>
      <c r="R56" s="257">
        <v>100</v>
      </c>
      <c r="S56" s="444">
        <f t="shared" si="0"/>
        <v>1.5</v>
      </c>
      <c r="T56" s="177"/>
      <c r="U56" s="177"/>
      <c r="V56" s="392"/>
      <c r="W56" s="299"/>
    </row>
    <row r="57" spans="1:23" s="237" customFormat="1" ht="63">
      <c r="A57" s="762"/>
      <c r="B57" s="780"/>
      <c r="C57" s="775"/>
      <c r="D57" s="270">
        <v>0.4</v>
      </c>
      <c r="E57" s="260" t="s">
        <v>255</v>
      </c>
      <c r="F57" s="312" t="s">
        <v>256</v>
      </c>
      <c r="G57" s="165" t="s">
        <v>605</v>
      </c>
      <c r="H57" s="173" t="s">
        <v>723</v>
      </c>
      <c r="I57" s="165" t="s">
        <v>692</v>
      </c>
      <c r="J57" s="173" t="s">
        <v>723</v>
      </c>
      <c r="K57" s="468" t="s">
        <v>911</v>
      </c>
      <c r="L57" s="469">
        <v>3</v>
      </c>
      <c r="M57" s="312" t="s">
        <v>80</v>
      </c>
      <c r="N57" s="256">
        <v>1</v>
      </c>
      <c r="O57" s="445">
        <f>N57*D57*$C$54*$B$31*$A$9</f>
        <v>2.0000000000000004E-2</v>
      </c>
      <c r="P57" s="280">
        <v>0</v>
      </c>
      <c r="Q57" s="379"/>
      <c r="R57" s="257">
        <v>100</v>
      </c>
      <c r="S57" s="444">
        <f t="shared" si="0"/>
        <v>2.0000000000000004</v>
      </c>
      <c r="T57" s="177"/>
      <c r="U57" s="177"/>
      <c r="V57" s="392"/>
      <c r="W57" s="299"/>
    </row>
    <row r="58" spans="1:23" s="311" customFormat="1" ht="18.95" customHeight="1">
      <c r="A58" s="762"/>
      <c r="B58" s="780"/>
      <c r="C58" s="772">
        <v>0.1</v>
      </c>
      <c r="D58" s="307"/>
      <c r="E58" s="273" t="s">
        <v>558</v>
      </c>
      <c r="F58" s="776" t="s">
        <v>559</v>
      </c>
      <c r="G58" s="777"/>
      <c r="H58" s="777"/>
      <c r="I58" s="777"/>
      <c r="J58" s="777"/>
      <c r="K58" s="777"/>
      <c r="L58" s="777"/>
      <c r="M58" s="778"/>
      <c r="N58" s="293"/>
      <c r="O58" s="452"/>
      <c r="P58" s="308"/>
      <c r="Q58" s="381"/>
      <c r="R58" s="303"/>
      <c r="S58" s="456"/>
      <c r="T58" s="309"/>
      <c r="U58" s="309"/>
      <c r="V58" s="395"/>
      <c r="W58" s="310"/>
    </row>
    <row r="59" spans="1:23" s="237" customFormat="1" ht="42.75" customHeight="1">
      <c r="A59" s="762"/>
      <c r="B59" s="780"/>
      <c r="C59" s="775"/>
      <c r="D59" s="274">
        <v>0.2</v>
      </c>
      <c r="E59" s="260" t="s">
        <v>259</v>
      </c>
      <c r="F59" s="368" t="s">
        <v>260</v>
      </c>
      <c r="G59" s="253" t="s">
        <v>345</v>
      </c>
      <c r="H59" s="368" t="s">
        <v>260</v>
      </c>
      <c r="I59" s="253" t="s">
        <v>693</v>
      </c>
      <c r="J59" s="368" t="s">
        <v>260</v>
      </c>
      <c r="K59" s="265" t="s">
        <v>545</v>
      </c>
      <c r="L59" s="280">
        <v>0</v>
      </c>
      <c r="M59" s="254" t="s">
        <v>80</v>
      </c>
      <c r="N59" s="256">
        <v>1</v>
      </c>
      <c r="O59" s="445">
        <f>N59*D59*$C$58*$B$31*$A$9</f>
        <v>1.0000000000000002E-2</v>
      </c>
      <c r="P59" s="280">
        <v>0</v>
      </c>
      <c r="Q59" s="379"/>
      <c r="R59" s="257">
        <v>100</v>
      </c>
      <c r="S59" s="444">
        <f t="shared" si="0"/>
        <v>1.0000000000000002</v>
      </c>
      <c r="T59" s="177"/>
      <c r="U59" s="177"/>
      <c r="V59" s="392"/>
      <c r="W59" s="299"/>
    </row>
    <row r="60" spans="1:23" s="237" customFormat="1" ht="66.75" customHeight="1">
      <c r="A60" s="762"/>
      <c r="B60" s="780"/>
      <c r="C60" s="775"/>
      <c r="D60" s="270">
        <v>0.2</v>
      </c>
      <c r="E60" s="253" t="s">
        <v>179</v>
      </c>
      <c r="F60" s="265" t="s">
        <v>180</v>
      </c>
      <c r="G60" s="253" t="s">
        <v>606</v>
      </c>
      <c r="H60" s="265" t="s">
        <v>729</v>
      </c>
      <c r="I60" s="253" t="s">
        <v>694</v>
      </c>
      <c r="J60" s="265" t="s">
        <v>729</v>
      </c>
      <c r="K60" s="265" t="s">
        <v>545</v>
      </c>
      <c r="L60" s="280">
        <v>0</v>
      </c>
      <c r="M60" s="254" t="s">
        <v>80</v>
      </c>
      <c r="N60" s="256">
        <v>1</v>
      </c>
      <c r="O60" s="445">
        <f>N60*D60*$C$58*$B$31*$A$9</f>
        <v>1.0000000000000002E-2</v>
      </c>
      <c r="P60" s="280">
        <v>0</v>
      </c>
      <c r="Q60" s="379"/>
      <c r="R60" s="257">
        <v>100</v>
      </c>
      <c r="S60" s="444">
        <f t="shared" si="0"/>
        <v>1.0000000000000002</v>
      </c>
      <c r="T60" s="177"/>
      <c r="U60" s="177"/>
      <c r="V60" s="392"/>
      <c r="W60" s="299"/>
    </row>
    <row r="61" spans="1:23" s="237" customFormat="1" ht="30">
      <c r="A61" s="762"/>
      <c r="B61" s="780"/>
      <c r="C61" s="775"/>
      <c r="D61" s="274">
        <v>0.2</v>
      </c>
      <c r="E61" s="260" t="s">
        <v>261</v>
      </c>
      <c r="F61" s="368" t="s">
        <v>262</v>
      </c>
      <c r="G61" s="260" t="s">
        <v>607</v>
      </c>
      <c r="H61" s="368" t="s">
        <v>262</v>
      </c>
      <c r="I61" s="260" t="s">
        <v>695</v>
      </c>
      <c r="J61" s="368" t="s">
        <v>262</v>
      </c>
      <c r="K61" s="265" t="s">
        <v>545</v>
      </c>
      <c r="L61" s="280">
        <v>0</v>
      </c>
      <c r="M61" s="254" t="s">
        <v>80</v>
      </c>
      <c r="N61" s="256">
        <v>1</v>
      </c>
      <c r="O61" s="445">
        <f>N61*D61*$C$58*$B$31*$A$9</f>
        <v>1.0000000000000002E-2</v>
      </c>
      <c r="P61" s="280">
        <v>0</v>
      </c>
      <c r="Q61" s="379"/>
      <c r="R61" s="257">
        <v>100</v>
      </c>
      <c r="S61" s="444">
        <f t="shared" si="0"/>
        <v>1.0000000000000002</v>
      </c>
      <c r="T61" s="177"/>
      <c r="U61" s="177"/>
      <c r="V61" s="392"/>
      <c r="W61" s="299"/>
    </row>
    <row r="62" spans="1:23" s="237" customFormat="1" ht="47.25" customHeight="1">
      <c r="A62" s="762"/>
      <c r="B62" s="780"/>
      <c r="C62" s="775"/>
      <c r="D62" s="274">
        <v>0.2</v>
      </c>
      <c r="E62" s="260" t="s">
        <v>263</v>
      </c>
      <c r="F62" s="368" t="s">
        <v>264</v>
      </c>
      <c r="G62" s="264" t="s">
        <v>608</v>
      </c>
      <c r="H62" s="368" t="s">
        <v>264</v>
      </c>
      <c r="I62" s="264" t="s">
        <v>696</v>
      </c>
      <c r="J62" s="368" t="s">
        <v>264</v>
      </c>
      <c r="K62" s="265" t="s">
        <v>545</v>
      </c>
      <c r="L62" s="280">
        <v>0</v>
      </c>
      <c r="M62" s="254" t="s">
        <v>80</v>
      </c>
      <c r="N62" s="256">
        <v>1</v>
      </c>
      <c r="O62" s="445">
        <f>N62*D62*$C$58*$B$31*$A$9</f>
        <v>1.0000000000000002E-2</v>
      </c>
      <c r="P62" s="280">
        <v>0</v>
      </c>
      <c r="Q62" s="379"/>
      <c r="R62" s="257">
        <v>100</v>
      </c>
      <c r="S62" s="444">
        <f t="shared" si="0"/>
        <v>1.0000000000000002</v>
      </c>
      <c r="T62" s="177"/>
      <c r="U62" s="177"/>
      <c r="V62" s="392"/>
      <c r="W62" s="299"/>
    </row>
    <row r="63" spans="1:23" s="237" customFormat="1" ht="45" customHeight="1">
      <c r="A63" s="762"/>
      <c r="B63" s="780"/>
      <c r="C63" s="775"/>
      <c r="D63" s="274">
        <v>0.2</v>
      </c>
      <c r="E63" s="260" t="s">
        <v>265</v>
      </c>
      <c r="F63" s="368" t="s">
        <v>266</v>
      </c>
      <c r="G63" s="253" t="s">
        <v>609</v>
      </c>
      <c r="H63" s="368" t="s">
        <v>266</v>
      </c>
      <c r="I63" s="253" t="s">
        <v>697</v>
      </c>
      <c r="J63" s="368" t="s">
        <v>266</v>
      </c>
      <c r="K63" s="265" t="s">
        <v>545</v>
      </c>
      <c r="L63" s="280">
        <v>0</v>
      </c>
      <c r="M63" s="254" t="s">
        <v>80</v>
      </c>
      <c r="N63" s="256">
        <v>1</v>
      </c>
      <c r="O63" s="445">
        <f>N63*D63*$C$58*$B$31*$A$9</f>
        <v>1.0000000000000002E-2</v>
      </c>
      <c r="P63" s="280">
        <v>0</v>
      </c>
      <c r="Q63" s="379"/>
      <c r="R63" s="257">
        <v>100</v>
      </c>
      <c r="S63" s="444">
        <f t="shared" si="0"/>
        <v>1.0000000000000002</v>
      </c>
      <c r="T63" s="177"/>
      <c r="U63" s="177"/>
      <c r="V63" s="392"/>
      <c r="W63" s="299"/>
    </row>
    <row r="64" spans="1:23" s="311" customFormat="1">
      <c r="A64" s="762"/>
      <c r="B64" s="780"/>
      <c r="C64" s="772">
        <v>0.05</v>
      </c>
      <c r="D64" s="307"/>
      <c r="E64" s="273" t="s">
        <v>560</v>
      </c>
      <c r="F64" s="776" t="s">
        <v>561</v>
      </c>
      <c r="G64" s="777"/>
      <c r="H64" s="777"/>
      <c r="I64" s="777"/>
      <c r="J64" s="777"/>
      <c r="K64" s="777"/>
      <c r="L64" s="777"/>
      <c r="M64" s="778"/>
      <c r="N64" s="293"/>
      <c r="O64" s="452"/>
      <c r="P64" s="313"/>
      <c r="Q64" s="381"/>
      <c r="R64" s="303"/>
      <c r="S64" s="456"/>
      <c r="T64" s="309"/>
      <c r="U64" s="309"/>
      <c r="V64" s="395"/>
      <c r="W64" s="310"/>
    </row>
    <row r="65" spans="1:23" s="482" customFormat="1" ht="30">
      <c r="A65" s="762"/>
      <c r="B65" s="780"/>
      <c r="C65" s="775"/>
      <c r="D65" s="507">
        <v>0</v>
      </c>
      <c r="E65" s="470" t="s">
        <v>267</v>
      </c>
      <c r="F65" s="471" t="s">
        <v>268</v>
      </c>
      <c r="G65" s="519" t="s">
        <v>610</v>
      </c>
      <c r="H65" s="520" t="s">
        <v>268</v>
      </c>
      <c r="I65" s="519" t="s">
        <v>699</v>
      </c>
      <c r="J65" s="520" t="s">
        <v>698</v>
      </c>
      <c r="K65" s="471" t="s">
        <v>545</v>
      </c>
      <c r="L65" s="472">
        <v>0</v>
      </c>
      <c r="M65" s="473" t="s">
        <v>80</v>
      </c>
      <c r="N65" s="474">
        <v>1</v>
      </c>
      <c r="O65" s="475">
        <f>N65*D65*C$64*$B$31*$A$9</f>
        <v>0</v>
      </c>
      <c r="P65" s="472">
        <v>0</v>
      </c>
      <c r="Q65" s="476"/>
      <c r="R65" s="476">
        <v>100</v>
      </c>
      <c r="S65" s="478">
        <f t="shared" si="0"/>
        <v>0</v>
      </c>
      <c r="T65" s="479"/>
      <c r="U65" s="479"/>
      <c r="V65" s="480"/>
      <c r="W65" s="481"/>
    </row>
    <row r="66" spans="1:23" s="237" customFormat="1" ht="50.25" customHeight="1">
      <c r="A66" s="762"/>
      <c r="B66" s="780"/>
      <c r="C66" s="775"/>
      <c r="D66" s="270">
        <v>1</v>
      </c>
      <c r="E66" s="253" t="s">
        <v>269</v>
      </c>
      <c r="F66" s="265" t="s">
        <v>332</v>
      </c>
      <c r="G66" s="253" t="s">
        <v>611</v>
      </c>
      <c r="H66" s="265" t="s">
        <v>332</v>
      </c>
      <c r="I66" s="253" t="s">
        <v>701</v>
      </c>
      <c r="J66" s="166" t="s">
        <v>700</v>
      </c>
      <c r="K66" s="265" t="s">
        <v>545</v>
      </c>
      <c r="L66" s="280">
        <v>0</v>
      </c>
      <c r="M66" s="254" t="s">
        <v>80</v>
      </c>
      <c r="N66" s="256">
        <v>1</v>
      </c>
      <c r="O66" s="445">
        <f>N66*D66*C$64*$B$31*$A$9</f>
        <v>2.5000000000000001E-2</v>
      </c>
      <c r="P66" s="280">
        <v>0</v>
      </c>
      <c r="Q66" s="379"/>
      <c r="R66" s="257">
        <v>100</v>
      </c>
      <c r="S66" s="444">
        <f t="shared" si="0"/>
        <v>2.5</v>
      </c>
      <c r="T66" s="177"/>
      <c r="U66" s="177"/>
      <c r="V66" s="392"/>
      <c r="W66" s="299"/>
    </row>
    <row r="67" spans="1:23" s="237" customFormat="1">
      <c r="A67" s="762"/>
      <c r="B67" s="780"/>
      <c r="C67" s="772">
        <v>0.05</v>
      </c>
      <c r="D67" s="252"/>
      <c r="E67" s="273" t="s">
        <v>562</v>
      </c>
      <c r="F67" s="776" t="s">
        <v>563</v>
      </c>
      <c r="G67" s="777"/>
      <c r="H67" s="777"/>
      <c r="I67" s="777"/>
      <c r="J67" s="777"/>
      <c r="K67" s="777"/>
      <c r="L67" s="777"/>
      <c r="M67" s="778"/>
      <c r="N67" s="301"/>
      <c r="O67" s="454"/>
      <c r="P67" s="313"/>
      <c r="Q67" s="378"/>
      <c r="R67" s="303"/>
      <c r="S67" s="456"/>
      <c r="T67" s="304"/>
      <c r="U67" s="304"/>
      <c r="V67" s="393"/>
      <c r="W67" s="295"/>
    </row>
    <row r="68" spans="1:23" s="237" customFormat="1" ht="30">
      <c r="A68" s="762"/>
      <c r="B68" s="780"/>
      <c r="C68" s="775"/>
      <c r="D68" s="274">
        <v>0.5</v>
      </c>
      <c r="E68" s="260" t="s">
        <v>270</v>
      </c>
      <c r="F68" s="368" t="s">
        <v>271</v>
      </c>
      <c r="G68" s="253" t="s">
        <v>612</v>
      </c>
      <c r="H68" s="368" t="s">
        <v>271</v>
      </c>
      <c r="I68" s="253" t="s">
        <v>703</v>
      </c>
      <c r="J68" s="368" t="s">
        <v>702</v>
      </c>
      <c r="K68" s="265" t="s">
        <v>545</v>
      </c>
      <c r="L68" s="280">
        <v>0</v>
      </c>
      <c r="M68" s="254" t="s">
        <v>80</v>
      </c>
      <c r="N68" s="256">
        <v>1</v>
      </c>
      <c r="O68" s="445">
        <f>N68*D68*$C$67*$B$31*$A$9</f>
        <v>1.2500000000000001E-2</v>
      </c>
      <c r="P68" s="280">
        <v>0</v>
      </c>
      <c r="Q68" s="379"/>
      <c r="R68" s="257">
        <v>100</v>
      </c>
      <c r="S68" s="444">
        <f t="shared" si="0"/>
        <v>1.25</v>
      </c>
      <c r="T68" s="177"/>
      <c r="U68" s="177"/>
      <c r="V68" s="392"/>
      <c r="W68" s="299"/>
    </row>
    <row r="69" spans="1:23" s="237" customFormat="1" ht="36" customHeight="1">
      <c r="A69" s="762"/>
      <c r="B69" s="780"/>
      <c r="C69" s="775"/>
      <c r="D69" s="270">
        <v>0.5</v>
      </c>
      <c r="E69" s="253" t="s">
        <v>272</v>
      </c>
      <c r="F69" s="166" t="s">
        <v>300</v>
      </c>
      <c r="G69" s="253" t="s">
        <v>613</v>
      </c>
      <c r="H69" s="166" t="s">
        <v>300</v>
      </c>
      <c r="I69" s="253" t="s">
        <v>704</v>
      </c>
      <c r="J69" s="166" t="s">
        <v>700</v>
      </c>
      <c r="K69" s="265" t="s">
        <v>545</v>
      </c>
      <c r="L69" s="282">
        <v>0</v>
      </c>
      <c r="M69" s="254" t="s">
        <v>80</v>
      </c>
      <c r="N69" s="256">
        <v>1</v>
      </c>
      <c r="O69" s="445">
        <f>N69*D69*$C$67*$B$31*$A$9</f>
        <v>1.2500000000000001E-2</v>
      </c>
      <c r="P69" s="280">
        <v>0</v>
      </c>
      <c r="Q69" s="379"/>
      <c r="R69" s="257">
        <v>100</v>
      </c>
      <c r="S69" s="444">
        <f t="shared" si="0"/>
        <v>1.25</v>
      </c>
      <c r="T69" s="177"/>
      <c r="U69" s="177"/>
      <c r="V69" s="392"/>
      <c r="W69" s="299"/>
    </row>
    <row r="70" spans="1:23" s="237" customFormat="1">
      <c r="A70" s="762"/>
      <c r="B70" s="780"/>
      <c r="C70" s="772">
        <v>0.02</v>
      </c>
      <c r="D70" s="252"/>
      <c r="E70" s="273" t="s">
        <v>564</v>
      </c>
      <c r="F70" s="792" t="s">
        <v>565</v>
      </c>
      <c r="G70" s="793"/>
      <c r="H70" s="793"/>
      <c r="I70" s="793"/>
      <c r="J70" s="793"/>
      <c r="K70" s="793"/>
      <c r="L70" s="793"/>
      <c r="M70" s="794"/>
      <c r="N70" s="293"/>
      <c r="O70" s="452"/>
      <c r="P70" s="302"/>
      <c r="Q70" s="378"/>
      <c r="R70" s="303"/>
      <c r="S70" s="456"/>
      <c r="T70" s="304"/>
      <c r="U70" s="304"/>
      <c r="V70" s="393"/>
      <c r="W70" s="295"/>
    </row>
    <row r="71" spans="1:23" s="237" customFormat="1" ht="53.25" customHeight="1">
      <c r="A71" s="762"/>
      <c r="B71" s="780"/>
      <c r="C71" s="782"/>
      <c r="D71" s="270">
        <v>1</v>
      </c>
      <c r="E71" s="253" t="s">
        <v>273</v>
      </c>
      <c r="F71" s="265" t="s">
        <v>306</v>
      </c>
      <c r="G71" s="234" t="s">
        <v>614</v>
      </c>
      <c r="H71" s="189" t="s">
        <v>306</v>
      </c>
      <c r="I71" s="428" t="s">
        <v>706</v>
      </c>
      <c r="J71" s="265" t="s">
        <v>705</v>
      </c>
      <c r="K71" s="265" t="s">
        <v>545</v>
      </c>
      <c r="L71" s="282">
        <v>0</v>
      </c>
      <c r="M71" s="254" t="s">
        <v>80</v>
      </c>
      <c r="N71" s="256">
        <v>1</v>
      </c>
      <c r="O71" s="445">
        <f>N71*D71*$C$70*$B$31*$A$9</f>
        <v>0.01</v>
      </c>
      <c r="P71" s="280">
        <v>0</v>
      </c>
      <c r="Q71" s="379"/>
      <c r="R71" s="257">
        <v>100</v>
      </c>
      <c r="S71" s="444">
        <f t="shared" si="0"/>
        <v>1</v>
      </c>
      <c r="T71" s="177"/>
      <c r="U71" s="177"/>
      <c r="V71" s="392"/>
      <c r="W71" s="299"/>
    </row>
    <row r="72" spans="1:23" s="237" customFormat="1" ht="23.25" customHeight="1">
      <c r="A72" s="762"/>
      <c r="B72" s="780"/>
      <c r="C72" s="772">
        <v>7.0000000000000007E-2</v>
      </c>
      <c r="D72" s="252"/>
      <c r="E72" s="273" t="s">
        <v>566</v>
      </c>
      <c r="F72" s="776" t="s">
        <v>184</v>
      </c>
      <c r="G72" s="777"/>
      <c r="H72" s="777"/>
      <c r="I72" s="777"/>
      <c r="J72" s="777"/>
      <c r="K72" s="777"/>
      <c r="L72" s="777"/>
      <c r="M72" s="778"/>
      <c r="N72" s="293"/>
      <c r="O72" s="452"/>
      <c r="P72" s="302"/>
      <c r="Q72" s="378"/>
      <c r="R72" s="303"/>
      <c r="S72" s="456"/>
      <c r="T72" s="304"/>
      <c r="U72" s="304"/>
      <c r="V72" s="393"/>
      <c r="W72" s="295"/>
    </row>
    <row r="73" spans="1:23" s="237" customFormat="1" ht="30">
      <c r="A73" s="762"/>
      <c r="B73" s="780"/>
      <c r="C73" s="775"/>
      <c r="D73" s="270">
        <v>0.5</v>
      </c>
      <c r="E73" s="253" t="s">
        <v>185</v>
      </c>
      <c r="F73" s="312" t="s">
        <v>186</v>
      </c>
      <c r="G73" s="191" t="s">
        <v>615</v>
      </c>
      <c r="H73" s="189" t="s">
        <v>186</v>
      </c>
      <c r="I73" s="429" t="s">
        <v>707</v>
      </c>
      <c r="J73" s="431" t="s">
        <v>186</v>
      </c>
      <c r="K73" s="265" t="s">
        <v>545</v>
      </c>
      <c r="L73" s="280">
        <v>0</v>
      </c>
      <c r="M73" s="254" t="s">
        <v>80</v>
      </c>
      <c r="N73" s="256">
        <v>1</v>
      </c>
      <c r="O73" s="445">
        <f>N73*D73*$C$72*$B$31*$A$9</f>
        <v>1.7500000000000002E-2</v>
      </c>
      <c r="P73" s="280">
        <v>0</v>
      </c>
      <c r="Q73" s="379"/>
      <c r="R73" s="257">
        <v>100</v>
      </c>
      <c r="S73" s="444">
        <f t="shared" si="0"/>
        <v>1.7500000000000002</v>
      </c>
      <c r="T73" s="177"/>
      <c r="U73" s="177"/>
      <c r="V73" s="392"/>
      <c r="W73" s="299"/>
    </row>
    <row r="74" spans="1:23" s="237" customFormat="1" ht="30">
      <c r="A74" s="762"/>
      <c r="B74" s="780"/>
      <c r="C74" s="775"/>
      <c r="D74" s="765">
        <v>0.5</v>
      </c>
      <c r="E74" s="764" t="s">
        <v>187</v>
      </c>
      <c r="F74" s="767" t="s">
        <v>188</v>
      </c>
      <c r="G74" s="764" t="s">
        <v>616</v>
      </c>
      <c r="H74" s="774" t="s">
        <v>188</v>
      </c>
      <c r="I74" s="253" t="s">
        <v>710</v>
      </c>
      <c r="J74" s="265" t="s">
        <v>724</v>
      </c>
      <c r="K74" s="265" t="s">
        <v>545</v>
      </c>
      <c r="L74" s="280">
        <v>0</v>
      </c>
      <c r="M74" s="265" t="s">
        <v>80</v>
      </c>
      <c r="N74" s="256">
        <v>0.5</v>
      </c>
      <c r="O74" s="445">
        <f>N74*D74*$C$72*$B$31*$A$9</f>
        <v>8.7500000000000008E-3</v>
      </c>
      <c r="P74" s="280">
        <v>0</v>
      </c>
      <c r="Q74" s="379"/>
      <c r="R74" s="257">
        <v>100</v>
      </c>
      <c r="S74" s="444">
        <f t="shared" si="0"/>
        <v>0.87500000000000011</v>
      </c>
      <c r="T74" s="177"/>
      <c r="U74" s="177"/>
      <c r="V74" s="392"/>
      <c r="W74" s="299"/>
    </row>
    <row r="75" spans="1:23" s="237" customFormat="1" ht="30">
      <c r="A75" s="762"/>
      <c r="B75" s="780"/>
      <c r="C75" s="775"/>
      <c r="D75" s="766"/>
      <c r="E75" s="764"/>
      <c r="F75" s="768"/>
      <c r="G75" s="764"/>
      <c r="H75" s="774"/>
      <c r="I75" s="253" t="s">
        <v>709</v>
      </c>
      <c r="J75" s="265" t="s">
        <v>708</v>
      </c>
      <c r="K75" s="265" t="s">
        <v>545</v>
      </c>
      <c r="L75" s="280">
        <v>0</v>
      </c>
      <c r="M75" s="265" t="s">
        <v>80</v>
      </c>
      <c r="N75" s="256">
        <v>0.5</v>
      </c>
      <c r="O75" s="445">
        <f>N75*D74*C72*B31*A9</f>
        <v>8.7500000000000008E-3</v>
      </c>
      <c r="P75" s="280">
        <v>0</v>
      </c>
      <c r="Q75" s="379"/>
      <c r="R75" s="257">
        <v>100</v>
      </c>
      <c r="S75" s="444">
        <f t="shared" si="0"/>
        <v>0.87500000000000011</v>
      </c>
      <c r="T75" s="177"/>
      <c r="U75" s="177"/>
      <c r="V75" s="392"/>
      <c r="W75" s="299"/>
    </row>
    <row r="76" spans="1:23" s="237" customFormat="1" ht="21.6" customHeight="1">
      <c r="A76" s="762"/>
      <c r="B76" s="780"/>
      <c r="C76" s="772">
        <v>0.05</v>
      </c>
      <c r="D76" s="252"/>
      <c r="E76" s="273" t="s">
        <v>567</v>
      </c>
      <c r="F76" s="769" t="s">
        <v>568</v>
      </c>
      <c r="G76" s="770"/>
      <c r="H76" s="770"/>
      <c r="I76" s="770"/>
      <c r="J76" s="770"/>
      <c r="K76" s="770"/>
      <c r="L76" s="770"/>
      <c r="M76" s="771"/>
      <c r="N76" s="293"/>
      <c r="O76" s="452"/>
      <c r="P76" s="302"/>
      <c r="Q76" s="378"/>
      <c r="R76" s="303"/>
      <c r="S76" s="456"/>
      <c r="T76" s="304"/>
      <c r="U76" s="304"/>
      <c r="V76" s="393"/>
      <c r="W76" s="295"/>
    </row>
    <row r="77" spans="1:23" s="237" customFormat="1" ht="47.25">
      <c r="A77" s="762"/>
      <c r="B77" s="780"/>
      <c r="C77" s="773"/>
      <c r="D77" s="766">
        <v>0.35</v>
      </c>
      <c r="E77" s="790" t="s">
        <v>190</v>
      </c>
      <c r="F77" s="767" t="s">
        <v>191</v>
      </c>
      <c r="G77" s="223" t="s">
        <v>617</v>
      </c>
      <c r="H77" s="215" t="s">
        <v>586</v>
      </c>
      <c r="I77" s="223" t="s">
        <v>711</v>
      </c>
      <c r="J77" s="435" t="s">
        <v>726</v>
      </c>
      <c r="K77" s="265" t="s">
        <v>545</v>
      </c>
      <c r="L77" s="280">
        <v>0</v>
      </c>
      <c r="M77" s="265" t="s">
        <v>80</v>
      </c>
      <c r="N77" s="256">
        <v>0.5</v>
      </c>
      <c r="O77" s="445">
        <f>N77*$D$77*$C$76*$B$31*$A$9</f>
        <v>4.3749999999999995E-3</v>
      </c>
      <c r="P77" s="280">
        <v>0</v>
      </c>
      <c r="Q77" s="379"/>
      <c r="R77" s="257">
        <v>100</v>
      </c>
      <c r="S77" s="444">
        <f t="shared" ref="S77:S93" si="1">R77*O77</f>
        <v>0.43749999999999994</v>
      </c>
      <c r="T77" s="177"/>
      <c r="U77" s="177"/>
      <c r="V77" s="392"/>
      <c r="W77" s="299"/>
    </row>
    <row r="78" spans="1:23" s="237" customFormat="1" ht="47.25">
      <c r="A78" s="762"/>
      <c r="B78" s="780"/>
      <c r="C78" s="773"/>
      <c r="D78" s="789"/>
      <c r="E78" s="791"/>
      <c r="F78" s="768"/>
      <c r="G78" s="234" t="s">
        <v>618</v>
      </c>
      <c r="H78" s="190" t="s">
        <v>503</v>
      </c>
      <c r="I78" s="428" t="s">
        <v>712</v>
      </c>
      <c r="J78" s="435" t="s">
        <v>725</v>
      </c>
      <c r="K78" s="265" t="s">
        <v>545</v>
      </c>
      <c r="L78" s="280">
        <v>0</v>
      </c>
      <c r="M78" s="265" t="s">
        <v>80</v>
      </c>
      <c r="N78" s="256">
        <v>0.5</v>
      </c>
      <c r="O78" s="445">
        <f>N78*$D$77*$C$76*$B$31*$A$9</f>
        <v>4.3749999999999995E-3</v>
      </c>
      <c r="P78" s="280">
        <v>0</v>
      </c>
      <c r="Q78" s="379"/>
      <c r="R78" s="257">
        <v>100</v>
      </c>
      <c r="S78" s="444">
        <f t="shared" si="1"/>
        <v>0.43749999999999994</v>
      </c>
      <c r="T78" s="177"/>
      <c r="U78" s="177"/>
      <c r="V78" s="392"/>
      <c r="W78" s="299"/>
    </row>
    <row r="79" spans="1:23" s="237" customFormat="1" ht="30">
      <c r="A79" s="762"/>
      <c r="B79" s="780"/>
      <c r="C79" s="773"/>
      <c r="D79" s="270">
        <v>0.35</v>
      </c>
      <c r="E79" s="253" t="s">
        <v>274</v>
      </c>
      <c r="F79" s="265" t="s">
        <v>275</v>
      </c>
      <c r="G79" s="234" t="s">
        <v>619</v>
      </c>
      <c r="H79" s="189" t="s">
        <v>275</v>
      </c>
      <c r="I79" s="428" t="s">
        <v>713</v>
      </c>
      <c r="J79" s="431" t="s">
        <v>275</v>
      </c>
      <c r="K79" s="265" t="s">
        <v>545</v>
      </c>
      <c r="L79" s="280">
        <v>0</v>
      </c>
      <c r="M79" s="265" t="s">
        <v>80</v>
      </c>
      <c r="N79" s="256">
        <v>1</v>
      </c>
      <c r="O79" s="445">
        <f>N79*D79*$C$76*$B$31*$A$9</f>
        <v>8.7499999999999991E-3</v>
      </c>
      <c r="P79" s="280">
        <v>0</v>
      </c>
      <c r="Q79" s="379"/>
      <c r="R79" s="257">
        <v>100</v>
      </c>
      <c r="S79" s="444">
        <f t="shared" si="1"/>
        <v>0.87499999999999989</v>
      </c>
      <c r="T79" s="177"/>
      <c r="U79" s="177"/>
      <c r="V79" s="392"/>
      <c r="W79" s="299"/>
    </row>
    <row r="80" spans="1:23" s="237" customFormat="1" ht="31.5">
      <c r="A80" s="762"/>
      <c r="B80" s="780"/>
      <c r="C80" s="803"/>
      <c r="D80" s="443">
        <v>0.3</v>
      </c>
      <c r="E80" s="159" t="s">
        <v>276</v>
      </c>
      <c r="F80" s="160" t="s">
        <v>277</v>
      </c>
      <c r="G80" s="168" t="s">
        <v>906</v>
      </c>
      <c r="H80" s="226" t="s">
        <v>907</v>
      </c>
      <c r="I80" s="461" t="s">
        <v>908</v>
      </c>
      <c r="J80" s="462" t="s">
        <v>907</v>
      </c>
      <c r="K80" s="521" t="s">
        <v>912</v>
      </c>
      <c r="L80" s="522">
        <v>3</v>
      </c>
      <c r="M80" s="463" t="s">
        <v>80</v>
      </c>
      <c r="N80" s="256">
        <v>1</v>
      </c>
      <c r="O80" s="445">
        <f>N80*D80*$C$76*$B$31*$A$9</f>
        <v>7.4999999999999997E-3</v>
      </c>
      <c r="P80" s="282">
        <v>0</v>
      </c>
      <c r="Q80" s="464"/>
      <c r="R80" s="257">
        <v>100</v>
      </c>
      <c r="S80" s="465">
        <f t="shared" si="1"/>
        <v>0.75</v>
      </c>
      <c r="T80" s="155"/>
      <c r="U80" s="155"/>
      <c r="V80" s="390"/>
      <c r="W80" s="272"/>
    </row>
    <row r="81" spans="1:23" s="311" customFormat="1" ht="21.95" customHeight="1">
      <c r="A81" s="762"/>
      <c r="B81" s="780"/>
      <c r="C81" s="772">
        <v>0.04</v>
      </c>
      <c r="D81" s="307"/>
      <c r="E81" s="273" t="s">
        <v>569</v>
      </c>
      <c r="F81" s="769" t="s">
        <v>192</v>
      </c>
      <c r="G81" s="770"/>
      <c r="H81" s="770"/>
      <c r="I81" s="770"/>
      <c r="J81" s="770"/>
      <c r="K81" s="770"/>
      <c r="L81" s="770"/>
      <c r="M81" s="771"/>
      <c r="N81" s="298"/>
      <c r="O81" s="453"/>
      <c r="P81" s="308"/>
      <c r="Q81" s="381"/>
      <c r="R81" s="303"/>
      <c r="S81" s="456"/>
      <c r="T81" s="309"/>
      <c r="U81" s="309"/>
      <c r="V81" s="395"/>
      <c r="W81" s="310"/>
    </row>
    <row r="82" spans="1:23" s="311" customFormat="1" ht="48" customHeight="1">
      <c r="A82" s="762"/>
      <c r="B82" s="780"/>
      <c r="C82" s="775"/>
      <c r="D82" s="270">
        <v>0.4</v>
      </c>
      <c r="E82" s="314" t="s">
        <v>279</v>
      </c>
      <c r="F82" s="265" t="s">
        <v>280</v>
      </c>
      <c r="G82" s="234" t="s">
        <v>620</v>
      </c>
      <c r="H82" s="190" t="s">
        <v>317</v>
      </c>
      <c r="I82" s="428" t="s">
        <v>714</v>
      </c>
      <c r="J82" s="430" t="s">
        <v>317</v>
      </c>
      <c r="K82" s="265" t="s">
        <v>545</v>
      </c>
      <c r="L82" s="280">
        <v>0</v>
      </c>
      <c r="M82" s="265" t="s">
        <v>80</v>
      </c>
      <c r="N82" s="256">
        <v>1</v>
      </c>
      <c r="O82" s="445">
        <f>N82*D82*$C$81*$B$31*$A$9</f>
        <v>8.0000000000000002E-3</v>
      </c>
      <c r="P82" s="280">
        <v>0</v>
      </c>
      <c r="Q82" s="382"/>
      <c r="R82" s="257">
        <v>100</v>
      </c>
      <c r="S82" s="444">
        <f t="shared" si="1"/>
        <v>0.8</v>
      </c>
      <c r="T82" s="315"/>
      <c r="U82" s="315"/>
      <c r="V82" s="396"/>
      <c r="W82" s="316"/>
    </row>
    <row r="83" spans="1:23" s="534" customFormat="1" ht="48.75" customHeight="1">
      <c r="A83" s="762"/>
      <c r="B83" s="780"/>
      <c r="C83" s="775"/>
      <c r="D83" s="523">
        <v>0</v>
      </c>
      <c r="E83" s="524" t="s">
        <v>281</v>
      </c>
      <c r="F83" s="521" t="s">
        <v>282</v>
      </c>
      <c r="G83" s="525" t="s">
        <v>621</v>
      </c>
      <c r="H83" s="526" t="s">
        <v>465</v>
      </c>
      <c r="I83" s="525" t="s">
        <v>715</v>
      </c>
      <c r="J83" s="526" t="s">
        <v>465</v>
      </c>
      <c r="K83" s="521" t="s">
        <v>545</v>
      </c>
      <c r="L83" s="469">
        <v>0</v>
      </c>
      <c r="M83" s="521" t="s">
        <v>80</v>
      </c>
      <c r="N83" s="527">
        <v>1</v>
      </c>
      <c r="O83" s="528">
        <f>N83*D83*$C$81*$B$31*$A$9</f>
        <v>0</v>
      </c>
      <c r="P83" s="469">
        <v>0</v>
      </c>
      <c r="Q83" s="529"/>
      <c r="R83" s="257">
        <v>100</v>
      </c>
      <c r="S83" s="530">
        <f t="shared" si="1"/>
        <v>0</v>
      </c>
      <c r="T83" s="531"/>
      <c r="U83" s="531"/>
      <c r="V83" s="532"/>
      <c r="W83" s="533"/>
    </row>
    <row r="84" spans="1:23" s="237" customFormat="1" ht="33.6" customHeight="1">
      <c r="A84" s="762"/>
      <c r="B84" s="780"/>
      <c r="C84" s="782"/>
      <c r="D84" s="270">
        <v>0.6</v>
      </c>
      <c r="E84" s="314" t="s">
        <v>193</v>
      </c>
      <c r="F84" s="265" t="s">
        <v>194</v>
      </c>
      <c r="G84" s="314" t="s">
        <v>622</v>
      </c>
      <c r="H84" s="166" t="s">
        <v>194</v>
      </c>
      <c r="I84" s="314" t="s">
        <v>716</v>
      </c>
      <c r="J84" s="166" t="s">
        <v>194</v>
      </c>
      <c r="K84" s="265" t="s">
        <v>545</v>
      </c>
      <c r="L84" s="280">
        <v>0</v>
      </c>
      <c r="M84" s="265" t="s">
        <v>80</v>
      </c>
      <c r="N84" s="256">
        <v>1</v>
      </c>
      <c r="O84" s="445">
        <f>N84*D84*$C$81*$B$31*$A$9</f>
        <v>1.2E-2</v>
      </c>
      <c r="P84" s="280">
        <v>0</v>
      </c>
      <c r="Q84" s="383"/>
      <c r="R84" s="257">
        <v>100</v>
      </c>
      <c r="S84" s="444">
        <f t="shared" si="1"/>
        <v>1.2</v>
      </c>
      <c r="T84" s="177"/>
      <c r="U84" s="177"/>
      <c r="V84" s="392"/>
      <c r="W84" s="299"/>
    </row>
    <row r="85" spans="1:23" s="237" customFormat="1" ht="25.7" customHeight="1">
      <c r="A85" s="762"/>
      <c r="B85" s="780"/>
      <c r="C85" s="772">
        <v>7.0000000000000007E-2</v>
      </c>
      <c r="D85" s="252"/>
      <c r="E85" s="273" t="s">
        <v>570</v>
      </c>
      <c r="F85" s="786" t="s">
        <v>571</v>
      </c>
      <c r="G85" s="787"/>
      <c r="H85" s="787"/>
      <c r="I85" s="787"/>
      <c r="J85" s="787"/>
      <c r="K85" s="787"/>
      <c r="L85" s="787"/>
      <c r="M85" s="788"/>
      <c r="N85" s="317"/>
      <c r="O85" s="455"/>
      <c r="P85" s="309"/>
      <c r="Q85" s="384"/>
      <c r="R85" s="303"/>
      <c r="S85" s="456"/>
      <c r="T85" s="304"/>
      <c r="U85" s="304"/>
      <c r="V85" s="393"/>
      <c r="W85" s="295"/>
    </row>
    <row r="86" spans="1:23" s="237" customFormat="1" ht="33.6" customHeight="1">
      <c r="A86" s="762"/>
      <c r="B86" s="780"/>
      <c r="C86" s="775"/>
      <c r="D86" s="270">
        <v>0.3</v>
      </c>
      <c r="E86" s="161" t="s">
        <v>283</v>
      </c>
      <c r="F86" s="265" t="s">
        <v>284</v>
      </c>
      <c r="G86" s="191" t="s">
        <v>623</v>
      </c>
      <c r="H86" s="432" t="s">
        <v>748</v>
      </c>
      <c r="I86" s="429" t="s">
        <v>717</v>
      </c>
      <c r="J86" s="432" t="s">
        <v>748</v>
      </c>
      <c r="K86" s="468" t="s">
        <v>913</v>
      </c>
      <c r="L86" s="280">
        <v>1320</v>
      </c>
      <c r="M86" s="254" t="s">
        <v>80</v>
      </c>
      <c r="N86" s="256">
        <v>1</v>
      </c>
      <c r="O86" s="445">
        <f>N86*D86*$C$85*$B$31*$A$9</f>
        <v>1.0500000000000001E-2</v>
      </c>
      <c r="P86" s="280">
        <v>1320</v>
      </c>
      <c r="Q86" s="383"/>
      <c r="R86" s="257">
        <v>100</v>
      </c>
      <c r="S86" s="444">
        <f t="shared" si="1"/>
        <v>1.05</v>
      </c>
      <c r="T86" s="177"/>
      <c r="U86" s="177"/>
      <c r="V86" s="392"/>
      <c r="W86" s="299"/>
    </row>
    <row r="87" spans="1:23" s="237" customFormat="1" ht="36" customHeight="1">
      <c r="A87" s="762"/>
      <c r="B87" s="780"/>
      <c r="C87" s="775"/>
      <c r="D87" s="270">
        <v>0.3</v>
      </c>
      <c r="E87" s="161" t="s">
        <v>285</v>
      </c>
      <c r="F87" s="265" t="s">
        <v>286</v>
      </c>
      <c r="G87" s="191" t="s">
        <v>624</v>
      </c>
      <c r="H87" s="202" t="s">
        <v>316</v>
      </c>
      <c r="I87" s="429" t="s">
        <v>718</v>
      </c>
      <c r="J87" s="432" t="s">
        <v>316</v>
      </c>
      <c r="K87" s="265" t="s">
        <v>545</v>
      </c>
      <c r="L87" s="280">
        <v>0</v>
      </c>
      <c r="M87" s="254" t="s">
        <v>80</v>
      </c>
      <c r="N87" s="256">
        <v>1</v>
      </c>
      <c r="O87" s="445">
        <f>N87*D87*$C$85*$B$31*$A$9</f>
        <v>1.0500000000000001E-2</v>
      </c>
      <c r="P87" s="280">
        <v>0</v>
      </c>
      <c r="Q87" s="383"/>
      <c r="R87" s="257">
        <v>100</v>
      </c>
      <c r="S87" s="444">
        <f t="shared" si="1"/>
        <v>1.05</v>
      </c>
      <c r="T87" s="177"/>
      <c r="U87" s="177"/>
      <c r="V87" s="392"/>
      <c r="W87" s="299"/>
    </row>
    <row r="88" spans="1:23" s="237" customFormat="1" ht="30">
      <c r="A88" s="762"/>
      <c r="B88" s="780"/>
      <c r="C88" s="782"/>
      <c r="D88" s="270">
        <v>0.4</v>
      </c>
      <c r="E88" s="161" t="s">
        <v>287</v>
      </c>
      <c r="F88" s="265" t="s">
        <v>288</v>
      </c>
      <c r="G88" s="191" t="s">
        <v>625</v>
      </c>
      <c r="H88" s="202" t="s">
        <v>469</v>
      </c>
      <c r="I88" s="429" t="s">
        <v>719</v>
      </c>
      <c r="J88" s="432" t="s">
        <v>469</v>
      </c>
      <c r="K88" s="265" t="s">
        <v>545</v>
      </c>
      <c r="L88" s="280">
        <v>0</v>
      </c>
      <c r="M88" s="254" t="s">
        <v>80</v>
      </c>
      <c r="N88" s="256">
        <v>1</v>
      </c>
      <c r="O88" s="445">
        <f>N88*D88*$C$85*$B$31*$A$9</f>
        <v>1.4000000000000002E-2</v>
      </c>
      <c r="P88" s="280">
        <v>0</v>
      </c>
      <c r="Q88" s="383"/>
      <c r="R88" s="257">
        <v>100</v>
      </c>
      <c r="S88" s="444">
        <f t="shared" si="1"/>
        <v>1.4000000000000001</v>
      </c>
      <c r="T88" s="177"/>
      <c r="U88" s="177"/>
      <c r="V88" s="392"/>
      <c r="W88" s="299"/>
    </row>
    <row r="89" spans="1:23" s="237" customFormat="1" ht="24.6" customHeight="1">
      <c r="A89" s="762"/>
      <c r="B89" s="780"/>
      <c r="C89" s="772">
        <v>0.05</v>
      </c>
      <c r="D89" s="252"/>
      <c r="E89" s="300" t="s">
        <v>572</v>
      </c>
      <c r="F89" s="769" t="s">
        <v>573</v>
      </c>
      <c r="G89" s="770"/>
      <c r="H89" s="770"/>
      <c r="I89" s="770"/>
      <c r="J89" s="770"/>
      <c r="K89" s="770"/>
      <c r="L89" s="770"/>
      <c r="M89" s="771"/>
      <c r="N89" s="317"/>
      <c r="O89" s="455"/>
      <c r="P89" s="304"/>
      <c r="Q89" s="385"/>
      <c r="R89" s="303"/>
      <c r="S89" s="456"/>
      <c r="T89" s="304"/>
      <c r="U89" s="304"/>
      <c r="V89" s="393"/>
      <c r="W89" s="295"/>
    </row>
    <row r="90" spans="1:23" s="237" customFormat="1" ht="45">
      <c r="A90" s="762"/>
      <c r="B90" s="780"/>
      <c r="C90" s="773"/>
      <c r="D90" s="274">
        <v>0.5</v>
      </c>
      <c r="E90" s="254" t="s">
        <v>197</v>
      </c>
      <c r="F90" s="254" t="s">
        <v>198</v>
      </c>
      <c r="G90" s="314" t="s">
        <v>626</v>
      </c>
      <c r="H90" s="265" t="s">
        <v>198</v>
      </c>
      <c r="I90" s="314" t="s">
        <v>720</v>
      </c>
      <c r="J90" s="265" t="s">
        <v>727</v>
      </c>
      <c r="K90" s="319" t="s">
        <v>721</v>
      </c>
      <c r="L90" s="280">
        <v>0</v>
      </c>
      <c r="M90" s="318" t="s">
        <v>649</v>
      </c>
      <c r="N90" s="256">
        <v>1</v>
      </c>
      <c r="O90" s="445">
        <f>N90*D90*$C$89*$B$31*$A$9</f>
        <v>1.2500000000000001E-2</v>
      </c>
      <c r="P90" s="280">
        <v>0</v>
      </c>
      <c r="Q90" s="383"/>
      <c r="R90" s="257">
        <v>100</v>
      </c>
      <c r="S90" s="444">
        <f t="shared" si="1"/>
        <v>1.25</v>
      </c>
      <c r="T90" s="177"/>
      <c r="U90" s="177"/>
      <c r="V90" s="392"/>
      <c r="W90" s="299"/>
    </row>
    <row r="91" spans="1:23" s="237" customFormat="1" ht="30">
      <c r="A91" s="762"/>
      <c r="B91" s="780"/>
      <c r="C91" s="773"/>
      <c r="D91" s="274">
        <v>0.5</v>
      </c>
      <c r="E91" s="254" t="s">
        <v>199</v>
      </c>
      <c r="F91" s="254" t="s">
        <v>200</v>
      </c>
      <c r="G91" s="314" t="s">
        <v>627</v>
      </c>
      <c r="H91" s="265" t="s">
        <v>200</v>
      </c>
      <c r="I91" s="314" t="s">
        <v>732</v>
      </c>
      <c r="J91" s="265" t="s">
        <v>728</v>
      </c>
      <c r="K91" s="535" t="s">
        <v>914</v>
      </c>
      <c r="L91" s="469" t="s">
        <v>915</v>
      </c>
      <c r="M91" s="318" t="s">
        <v>80</v>
      </c>
      <c r="N91" s="256">
        <v>1</v>
      </c>
      <c r="O91" s="445">
        <f>N91*D91*$C$89*$B$31*$A$9</f>
        <v>1.2500000000000001E-2</v>
      </c>
      <c r="P91" s="280">
        <v>70</v>
      </c>
      <c r="Q91" s="383"/>
      <c r="R91" s="257">
        <v>100</v>
      </c>
      <c r="S91" s="444">
        <f t="shared" si="1"/>
        <v>1.25</v>
      </c>
      <c r="T91" s="177"/>
      <c r="U91" s="177"/>
      <c r="V91" s="392"/>
      <c r="W91" s="299"/>
    </row>
    <row r="92" spans="1:23" s="237" customFormat="1" ht="21" customHeight="1">
      <c r="A92" s="762"/>
      <c r="B92" s="780"/>
      <c r="C92" s="772">
        <v>0.04</v>
      </c>
      <c r="D92" s="252"/>
      <c r="E92" s="273" t="s">
        <v>574</v>
      </c>
      <c r="F92" s="800" t="s">
        <v>575</v>
      </c>
      <c r="G92" s="801"/>
      <c r="H92" s="801"/>
      <c r="I92" s="801"/>
      <c r="J92" s="801"/>
      <c r="K92" s="801"/>
      <c r="L92" s="801"/>
      <c r="M92" s="802"/>
      <c r="N92" s="317"/>
      <c r="O92" s="455"/>
      <c r="P92" s="304"/>
      <c r="Q92" s="385"/>
      <c r="R92" s="456"/>
      <c r="S92" s="456"/>
      <c r="T92" s="304"/>
      <c r="U92" s="304"/>
      <c r="V92" s="393"/>
      <c r="W92" s="295"/>
    </row>
    <row r="93" spans="1:23" s="237" customFormat="1" ht="35.25">
      <c r="A93" s="763"/>
      <c r="B93" s="781"/>
      <c r="C93" s="782"/>
      <c r="D93" s="270">
        <v>1</v>
      </c>
      <c r="E93" s="305" t="s">
        <v>202</v>
      </c>
      <c r="F93" s="265" t="s">
        <v>203</v>
      </c>
      <c r="G93" s="305" t="s">
        <v>628</v>
      </c>
      <c r="H93" s="265" t="s">
        <v>203</v>
      </c>
      <c r="I93" s="305" t="s">
        <v>733</v>
      </c>
      <c r="J93" s="226" t="s">
        <v>474</v>
      </c>
      <c r="K93" s="535" t="s">
        <v>914</v>
      </c>
      <c r="L93" s="536"/>
      <c r="M93" s="318" t="s">
        <v>80</v>
      </c>
      <c r="N93" s="256">
        <v>1</v>
      </c>
      <c r="O93" s="445">
        <f>N93*D93*C92*B31*A9</f>
        <v>0.02</v>
      </c>
      <c r="P93" s="280">
        <v>100</v>
      </c>
      <c r="Q93" s="383"/>
      <c r="R93" s="257">
        <v>100</v>
      </c>
      <c r="S93" s="444">
        <f t="shared" si="1"/>
        <v>2</v>
      </c>
      <c r="T93" s="177"/>
      <c r="U93" s="177"/>
      <c r="V93" s="392"/>
      <c r="W93" s="299"/>
    </row>
    <row r="94" spans="1:23" s="237" customFormat="1">
      <c r="E94" s="320"/>
      <c r="F94" s="321"/>
      <c r="G94" s="322"/>
      <c r="H94" s="323"/>
      <c r="I94" s="322"/>
      <c r="J94" s="323"/>
      <c r="K94" s="324"/>
      <c r="L94" s="325"/>
      <c r="M94" s="326"/>
      <c r="N94" s="327"/>
      <c r="O94" s="327">
        <f>SUM(O12:O93)</f>
        <v>1.0000000000000002</v>
      </c>
      <c r="P94" s="177"/>
      <c r="Q94" s="383"/>
      <c r="R94" s="290"/>
      <c r="S94" s="299"/>
      <c r="T94" s="177"/>
      <c r="U94" s="177"/>
      <c r="V94" s="392"/>
      <c r="W94" s="299"/>
    </row>
    <row r="95" spans="1:23" s="237" customFormat="1" ht="18.600000000000001" customHeight="1">
      <c r="E95" s="331" t="s">
        <v>167</v>
      </c>
      <c r="F95" s="783" t="s">
        <v>576</v>
      </c>
      <c r="G95" s="784"/>
      <c r="H95" s="784"/>
      <c r="I95" s="784"/>
      <c r="J95" s="784"/>
      <c r="K95" s="784"/>
      <c r="L95" s="784"/>
      <c r="M95" s="785"/>
      <c r="N95" s="328"/>
      <c r="O95" s="328"/>
      <c r="P95" s="329"/>
      <c r="Q95" s="386"/>
      <c r="R95" s="330"/>
      <c r="S95" s="332"/>
      <c r="T95" s="329"/>
      <c r="U95" s="329"/>
      <c r="V95" s="397"/>
      <c r="W95" s="332"/>
    </row>
    <row r="96" spans="1:23" s="237" customFormat="1" ht="64.5" customHeight="1">
      <c r="E96" s="263" t="s">
        <v>577</v>
      </c>
      <c r="F96" s="333" t="s">
        <v>587</v>
      </c>
      <c r="G96" s="263" t="s">
        <v>629</v>
      </c>
      <c r="H96" s="333" t="s">
        <v>587</v>
      </c>
      <c r="I96" s="263" t="s">
        <v>650</v>
      </c>
      <c r="J96" s="333" t="s">
        <v>587</v>
      </c>
      <c r="K96" s="319" t="s">
        <v>916</v>
      </c>
      <c r="L96" s="280">
        <v>0</v>
      </c>
      <c r="M96" s="318" t="s">
        <v>80</v>
      </c>
      <c r="N96" s="256">
        <v>1</v>
      </c>
      <c r="O96" s="256"/>
      <c r="P96" s="280">
        <v>0</v>
      </c>
      <c r="Q96" s="383"/>
      <c r="R96" s="280">
        <v>0</v>
      </c>
      <c r="S96" s="280">
        <v>0</v>
      </c>
      <c r="T96" s="177"/>
      <c r="U96" s="177"/>
      <c r="V96" s="398"/>
      <c r="W96" s="334"/>
    </row>
    <row r="97" spans="5:24" s="237" customFormat="1" ht="64.5" customHeight="1">
      <c r="E97" s="263" t="s">
        <v>579</v>
      </c>
      <c r="F97" s="333" t="s">
        <v>588</v>
      </c>
      <c r="G97" s="263" t="s">
        <v>630</v>
      </c>
      <c r="H97" s="333" t="s">
        <v>578</v>
      </c>
      <c r="I97" s="263" t="s">
        <v>741</v>
      </c>
      <c r="J97" s="333" t="s">
        <v>588</v>
      </c>
      <c r="K97" s="319" t="s">
        <v>916</v>
      </c>
      <c r="L97" s="280">
        <v>0</v>
      </c>
      <c r="M97" s="318" t="s">
        <v>80</v>
      </c>
      <c r="N97" s="256">
        <v>1</v>
      </c>
      <c r="O97" s="256"/>
      <c r="P97" s="280">
        <v>0</v>
      </c>
      <c r="Q97" s="383"/>
      <c r="R97" s="280">
        <v>0</v>
      </c>
      <c r="S97" s="280">
        <v>0</v>
      </c>
      <c r="T97" s="177"/>
      <c r="U97" s="177"/>
      <c r="V97" s="398"/>
      <c r="W97" s="334"/>
    </row>
    <row r="98" spans="5:24" ht="64.5" customHeight="1">
      <c r="E98" s="258" t="s">
        <v>589</v>
      </c>
      <c r="F98" s="335" t="s">
        <v>580</v>
      </c>
      <c r="G98" s="258" t="s">
        <v>742</v>
      </c>
      <c r="H98" s="335" t="s">
        <v>580</v>
      </c>
      <c r="I98" s="258" t="s">
        <v>743</v>
      </c>
      <c r="J98" s="335" t="s">
        <v>580</v>
      </c>
      <c r="K98" s="319" t="s">
        <v>916</v>
      </c>
      <c r="L98" s="280">
        <v>0</v>
      </c>
      <c r="M98" s="318" t="s">
        <v>80</v>
      </c>
      <c r="N98" s="256">
        <v>1</v>
      </c>
      <c r="O98" s="256"/>
      <c r="P98" s="280">
        <v>0</v>
      </c>
      <c r="Q98" s="383"/>
      <c r="R98" s="280">
        <v>0</v>
      </c>
      <c r="S98" s="280">
        <v>0</v>
      </c>
      <c r="T98" s="177"/>
      <c r="U98" s="177"/>
      <c r="V98" s="398"/>
      <c r="W98" s="334"/>
    </row>
    <row r="99" spans="5:24" s="336" customFormat="1" ht="36.950000000000003" customHeight="1">
      <c r="E99" s="320"/>
      <c r="F99" s="337"/>
      <c r="G99" s="338"/>
      <c r="H99" s="339" t="s">
        <v>581</v>
      </c>
      <c r="I99" s="338"/>
      <c r="J99" s="339" t="s">
        <v>581</v>
      </c>
      <c r="K99" s="340"/>
      <c r="L99" s="341"/>
      <c r="M99" s="342"/>
      <c r="N99" s="343"/>
      <c r="O99" s="343"/>
      <c r="P99" s="344"/>
      <c r="Q99" s="344"/>
      <c r="R99" s="345"/>
      <c r="S99" s="346">
        <f>SUM(S12:S98)</f>
        <v>100.00000000000001</v>
      </c>
      <c r="T99" s="344"/>
      <c r="U99" s="344"/>
      <c r="V99" s="399"/>
      <c r="W99" s="347"/>
    </row>
    <row r="100" spans="5:24">
      <c r="E100" s="348"/>
      <c r="F100" s="348"/>
      <c r="G100" s="349"/>
      <c r="H100" s="350"/>
      <c r="I100" s="349"/>
      <c r="J100" s="350"/>
      <c r="K100" s="351"/>
      <c r="L100" s="352"/>
      <c r="M100" s="353"/>
      <c r="N100" s="354"/>
      <c r="O100" s="354"/>
      <c r="P100" s="355"/>
      <c r="Q100" s="355"/>
      <c r="R100" s="356"/>
    </row>
    <row r="101" spans="5:24" ht="17.25" customHeight="1">
      <c r="E101" s="348"/>
      <c r="F101" s="348"/>
      <c r="G101" s="349"/>
      <c r="H101" s="350"/>
      <c r="I101" s="349"/>
      <c r="J101" s="350"/>
      <c r="K101" s="351"/>
      <c r="L101" s="352"/>
      <c r="M101" s="353"/>
      <c r="N101" s="354"/>
      <c r="O101" s="354"/>
      <c r="P101" s="355"/>
      <c r="Q101" s="355"/>
      <c r="R101" s="356"/>
    </row>
    <row r="102" spans="5:24" s="357" customFormat="1">
      <c r="E102" s="358"/>
      <c r="F102" s="358"/>
      <c r="G102" s="358"/>
      <c r="H102" s="359" t="s">
        <v>582</v>
      </c>
      <c r="I102" s="358"/>
      <c r="J102" s="359" t="s">
        <v>582</v>
      </c>
      <c r="K102" s="360"/>
      <c r="N102" s="799" t="s">
        <v>583</v>
      </c>
      <c r="O102" s="799"/>
      <c r="P102" s="799"/>
      <c r="Q102" s="799"/>
      <c r="R102" s="799"/>
      <c r="S102" s="799"/>
      <c r="T102" s="799"/>
      <c r="U102" s="361"/>
      <c r="V102" s="311"/>
      <c r="W102" s="311"/>
      <c r="X102" s="311"/>
    </row>
    <row r="103" spans="5:24">
      <c r="E103" s="348"/>
      <c r="F103" s="348"/>
      <c r="G103" s="349"/>
      <c r="H103" s="350"/>
      <c r="I103" s="349"/>
      <c r="J103" s="350"/>
      <c r="K103" s="351"/>
      <c r="L103" s="352"/>
      <c r="M103" s="353"/>
      <c r="N103" s="354"/>
      <c r="O103" s="354"/>
      <c r="P103" s="355"/>
      <c r="Q103" s="355"/>
      <c r="R103" s="356"/>
    </row>
    <row r="104" spans="5:24">
      <c r="E104" s="348"/>
      <c r="F104" s="348"/>
      <c r="G104" s="349"/>
      <c r="H104" s="350"/>
      <c r="I104" s="349"/>
      <c r="J104" s="350"/>
      <c r="K104" s="351"/>
      <c r="L104" s="352"/>
      <c r="M104" s="353"/>
      <c r="N104" s="354"/>
      <c r="O104" s="354"/>
      <c r="P104" s="355"/>
      <c r="Q104" s="355"/>
      <c r="R104" s="356"/>
    </row>
  </sheetData>
  <mergeCells count="96">
    <mergeCell ref="A3:A6"/>
    <mergeCell ref="B3:B6"/>
    <mergeCell ref="C3:C6"/>
    <mergeCell ref="D3:D6"/>
    <mergeCell ref="E3:E6"/>
    <mergeCell ref="A1:H2"/>
    <mergeCell ref="K2:N2"/>
    <mergeCell ref="P2:R2"/>
    <mergeCell ref="S2:W2"/>
    <mergeCell ref="I1:W1"/>
    <mergeCell ref="F3:F6"/>
    <mergeCell ref="G3:G6"/>
    <mergeCell ref="H3:H6"/>
    <mergeCell ref="K3:L3"/>
    <mergeCell ref="M3:M6"/>
    <mergeCell ref="I3:I6"/>
    <mergeCell ref="J3:J6"/>
    <mergeCell ref="B9:D9"/>
    <mergeCell ref="F9:M9"/>
    <mergeCell ref="B10:B29"/>
    <mergeCell ref="F10:M10"/>
    <mergeCell ref="C76:C80"/>
    <mergeCell ref="C11:C15"/>
    <mergeCell ref="F11:M11"/>
    <mergeCell ref="D12:D13"/>
    <mergeCell ref="E12:E13"/>
    <mergeCell ref="F12:F13"/>
    <mergeCell ref="D14:D15"/>
    <mergeCell ref="E14:E15"/>
    <mergeCell ref="F14:F15"/>
    <mergeCell ref="F16:M16"/>
    <mergeCell ref="C18:C27"/>
    <mergeCell ref="F18:H18"/>
    <mergeCell ref="P3:W4"/>
    <mergeCell ref="K4:K6"/>
    <mergeCell ref="L4:L6"/>
    <mergeCell ref="P5:S5"/>
    <mergeCell ref="T5:W5"/>
    <mergeCell ref="N3:N6"/>
    <mergeCell ref="O3:O6"/>
    <mergeCell ref="D20:D21"/>
    <mergeCell ref="E20:E21"/>
    <mergeCell ref="F20:F21"/>
    <mergeCell ref="D22:D24"/>
    <mergeCell ref="E22:E24"/>
    <mergeCell ref="F22:F24"/>
    <mergeCell ref="G23:G24"/>
    <mergeCell ref="H23:H24"/>
    <mergeCell ref="D26:D27"/>
    <mergeCell ref="F26:F27"/>
    <mergeCell ref="C28:C29"/>
    <mergeCell ref="F28:M28"/>
    <mergeCell ref="F31:M31"/>
    <mergeCell ref="E26:E27"/>
    <mergeCell ref="N102:T102"/>
    <mergeCell ref="C92:C93"/>
    <mergeCell ref="F92:M92"/>
    <mergeCell ref="C49:C53"/>
    <mergeCell ref="C39:C42"/>
    <mergeCell ref="C43:C48"/>
    <mergeCell ref="F43:M43"/>
    <mergeCell ref="F49:M49"/>
    <mergeCell ref="F33:M33"/>
    <mergeCell ref="F39:M39"/>
    <mergeCell ref="B31:B93"/>
    <mergeCell ref="C85:C88"/>
    <mergeCell ref="F95:M95"/>
    <mergeCell ref="C81:C84"/>
    <mergeCell ref="F81:M81"/>
    <mergeCell ref="F85:M85"/>
    <mergeCell ref="C67:C69"/>
    <mergeCell ref="F67:M67"/>
    <mergeCell ref="C70:C71"/>
    <mergeCell ref="F76:M76"/>
    <mergeCell ref="D77:D78"/>
    <mergeCell ref="E77:E78"/>
    <mergeCell ref="F77:F78"/>
    <mergeCell ref="F70:M70"/>
    <mergeCell ref="F72:M72"/>
    <mergeCell ref="C33:C38"/>
    <mergeCell ref="A9:A93"/>
    <mergeCell ref="E74:E75"/>
    <mergeCell ref="D74:D75"/>
    <mergeCell ref="F74:F75"/>
    <mergeCell ref="G74:G75"/>
    <mergeCell ref="F32:M32"/>
    <mergeCell ref="C89:C91"/>
    <mergeCell ref="H74:H75"/>
    <mergeCell ref="F89:M89"/>
    <mergeCell ref="C72:C75"/>
    <mergeCell ref="C54:C57"/>
    <mergeCell ref="C58:C63"/>
    <mergeCell ref="C64:C66"/>
    <mergeCell ref="F54:M54"/>
    <mergeCell ref="F58:M58"/>
    <mergeCell ref="F64:M64"/>
  </mergeCells>
  <printOptions horizontalCentered="1"/>
  <pageMargins left="0" right="0" top="0.25" bottom="0.25" header="0.3" footer="0.3"/>
  <pageSetup paperSize="8"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Ban do chien luoc PCYB</vt:lpstr>
      <vt:lpstr>BSC PCYB</vt:lpstr>
      <vt:lpstr>MA TRAN CHUC NANG - DIEN LUC</vt:lpstr>
      <vt:lpstr>BSC ĐIỆN LỰC</vt:lpstr>
      <vt:lpstr>KPI DIEN LUC</vt:lpstr>
      <vt:lpstr>'KPI DIEN LUC'!Print_Titles</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2018-05-25T02:45:21Z</cp:lastPrinted>
  <dcterms:created xsi:type="dcterms:W3CDTF">2016-11-18T02:13:24Z</dcterms:created>
  <dcterms:modified xsi:type="dcterms:W3CDTF">2018-07-07T02:47:02Z</dcterms:modified>
</cp:coreProperties>
</file>