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showInkAnnotation="0" autoCompressPictures="0"/>
  <mc:AlternateContent xmlns:mc="http://schemas.openxmlformats.org/markup-compatibility/2006">
    <mc:Choice Requires="x15">
      <x15ac:absPath xmlns:x15ac="http://schemas.microsoft.com/office/spreadsheetml/2010/11/ac" url="\\10.63.0.1\kpi\KPI 19-4-2018\KPI CÁC PHÒNG-ĐƠN VỊ ĐÃ ĐƯỢC DUYỆT\17.ĐL VĂN YÊN\BSC-KPI DL VĂN YÊN 4-7-2018\"/>
    </mc:Choice>
  </mc:AlternateContent>
  <xr:revisionPtr revIDLastSave="0" documentId="13_ncr:1_{A8C4650E-399F-4E77-9E2B-30C40ECEED52}" xr6:coauthVersionLast="34" xr6:coauthVersionMax="34" xr10:uidLastSave="{00000000-0000-0000-0000-000000000000}"/>
  <bookViews>
    <workbookView xWindow="0" yWindow="0" windowWidth="19200" windowHeight="11385" activeTab="2" xr2:uid="{00000000-000D-0000-FFFF-FFFF00000000}"/>
  </bookViews>
  <sheets>
    <sheet name="BSC DL VĂN YEN " sheetId="34" r:id="rId1"/>
    <sheet name="MTCN- DL VĂN YEN" sheetId="35" r:id="rId2"/>
    <sheet name=" KPI GIAM DOC" sheetId="27" r:id="rId3"/>
  </sheets>
  <definedNames>
    <definedName name="_Fill" localSheetId="1" hidden="1">#REF!</definedName>
    <definedName name="_Fill" hidden="1">#REF!</definedName>
    <definedName name="Company2013" localSheetId="1" hidden="1">#REF!</definedName>
    <definedName name="Company2013" hidden="1">#REF!</definedName>
    <definedName name="sdfs" hidden="1">#REF!</definedName>
    <definedName name="SFF" localSheetId="1" hidden="1">#REF!</definedName>
    <definedName name="SFF" hidden="1">#REF!</definedName>
  </definedNames>
  <calcPr calcId="179017"/>
</workbook>
</file>

<file path=xl/calcChain.xml><?xml version="1.0" encoding="utf-8"?>
<calcChain xmlns="http://schemas.openxmlformats.org/spreadsheetml/2006/main">
  <c r="O170" i="27" l="1"/>
  <c r="O169" i="27"/>
  <c r="O168" i="27"/>
  <c r="O167" i="27"/>
  <c r="O166" i="27"/>
  <c r="O165" i="27"/>
  <c r="O164" i="27"/>
  <c r="O163" i="27"/>
  <c r="O162" i="27"/>
  <c r="O132" i="27"/>
  <c r="O26" i="27"/>
  <c r="B27" i="34"/>
  <c r="E26" i="34"/>
  <c r="K25" i="34"/>
  <c r="E24" i="34"/>
  <c r="K23" i="34"/>
  <c r="K22" i="34"/>
  <c r="K21" i="34"/>
  <c r="K20" i="34"/>
  <c r="K19" i="34"/>
  <c r="K18" i="34"/>
  <c r="K17" i="34"/>
  <c r="K16" i="34"/>
  <c r="K15" i="34"/>
  <c r="K14" i="34"/>
  <c r="K13" i="34"/>
  <c r="E12" i="34"/>
  <c r="K11" i="34"/>
  <c r="E10" i="34"/>
  <c r="K9" i="34"/>
  <c r="K8" i="34"/>
  <c r="K7" i="34"/>
  <c r="K6" i="34"/>
  <c r="O174" i="27"/>
  <c r="O173" i="27"/>
  <c r="O159" i="27"/>
  <c r="O156" i="27"/>
  <c r="O154" i="27"/>
  <c r="O152" i="27"/>
  <c r="O151" i="27"/>
  <c r="O150" i="27"/>
  <c r="O157" i="27"/>
  <c r="O155" i="27"/>
  <c r="O148" i="27"/>
  <c r="O147" i="27"/>
  <c r="O146" i="27"/>
  <c r="O141" i="27"/>
  <c r="O140" i="27"/>
  <c r="O139" i="27"/>
  <c r="O137" i="27"/>
  <c r="O138" i="27"/>
  <c r="O133" i="27"/>
  <c r="O131" i="27"/>
  <c r="O129" i="27"/>
  <c r="O127" i="27"/>
  <c r="O125" i="27"/>
  <c r="O126" i="27"/>
  <c r="O123" i="27"/>
  <c r="O122" i="27"/>
  <c r="O119" i="27"/>
  <c r="O115" i="27"/>
  <c r="O111" i="27"/>
  <c r="O110" i="27"/>
  <c r="O105" i="27"/>
  <c r="O118" i="27"/>
  <c r="O117" i="27"/>
  <c r="O116" i="27"/>
  <c r="O114" i="27"/>
  <c r="O113" i="27"/>
  <c r="O112" i="27"/>
  <c r="O109" i="27"/>
  <c r="O108" i="27"/>
  <c r="O107" i="27"/>
  <c r="O106" i="27"/>
  <c r="O96" i="27"/>
  <c r="O94" i="27"/>
  <c r="O88" i="27"/>
  <c r="O95" i="27"/>
  <c r="O93" i="27"/>
  <c r="O92" i="27"/>
  <c r="O91" i="27"/>
  <c r="O90" i="27"/>
  <c r="O89" i="27"/>
  <c r="O86" i="27"/>
  <c r="O85" i="27"/>
  <c r="O84" i="27"/>
  <c r="O80" i="27"/>
  <c r="O83" i="27"/>
  <c r="O82" i="27"/>
  <c r="O81" i="27"/>
  <c r="O75" i="27"/>
  <c r="O72" i="27"/>
  <c r="O69" i="27"/>
  <c r="O65" i="27"/>
  <c r="O61" i="27"/>
  <c r="O74" i="27"/>
  <c r="O73" i="27"/>
  <c r="O71" i="27"/>
  <c r="O70" i="27"/>
  <c r="O68" i="27"/>
  <c r="O67" i="27"/>
  <c r="O66" i="27"/>
  <c r="O64" i="27"/>
  <c r="O63" i="27"/>
  <c r="O62" i="27"/>
  <c r="O59" i="27"/>
  <c r="O58" i="27"/>
  <c r="O57" i="27"/>
  <c r="O54" i="27"/>
  <c r="O51" i="27"/>
  <c r="O48" i="27"/>
  <c r="O42" i="27"/>
  <c r="O53" i="27"/>
  <c r="O52" i="27"/>
  <c r="O50" i="27"/>
  <c r="O49" i="27"/>
  <c r="O41" i="27"/>
  <c r="O27" i="27"/>
  <c r="O18" i="27"/>
  <c r="O36" i="27"/>
  <c r="O25" i="27"/>
  <c r="O24" i="27"/>
  <c r="O23" i="27"/>
  <c r="O29" i="27"/>
  <c r="O30" i="27"/>
  <c r="O33" i="27"/>
  <c r="O35" i="27"/>
  <c r="S35" i="27" s="1"/>
  <c r="O28" i="27"/>
  <c r="O31" i="27"/>
  <c r="O32" i="27"/>
  <c r="O21" i="27"/>
  <c r="O22" i="27"/>
  <c r="O20" i="27"/>
  <c r="O16" i="27"/>
  <c r="O15" i="27"/>
  <c r="O12" i="27"/>
  <c r="O13" i="27"/>
  <c r="R138" i="27"/>
  <c r="S138" i="27" s="1"/>
  <c r="R159" i="27"/>
  <c r="R137" i="27"/>
  <c r="S137" i="27" s="1"/>
  <c r="R112" i="27"/>
  <c r="R113" i="27"/>
  <c r="S113" i="27" s="1"/>
  <c r="R114" i="27"/>
  <c r="R95" i="27"/>
  <c r="S95" i="27" s="1"/>
  <c r="R73" i="27"/>
  <c r="S73" i="27" s="1"/>
  <c r="R74" i="27"/>
  <c r="Q14" i="27"/>
  <c r="R157" i="27"/>
  <c r="S157" i="27" s="1"/>
  <c r="R144" i="27"/>
  <c r="S144" i="27" s="1"/>
  <c r="R143" i="27"/>
  <c r="S143" i="27" s="1"/>
  <c r="R142" i="27"/>
  <c r="S142" i="27" s="1"/>
  <c r="R120" i="27"/>
  <c r="S120" i="27" s="1"/>
  <c r="R55" i="27"/>
  <c r="S55" i="27" s="1"/>
  <c r="R18" i="27"/>
  <c r="S18" i="27" s="1"/>
  <c r="S114" i="27" l="1"/>
  <c r="S112" i="27"/>
  <c r="K26" i="34"/>
  <c r="S159" i="27"/>
  <c r="S74" i="27"/>
  <c r="S178" i="27" l="1"/>
</calcChain>
</file>

<file path=xl/sharedStrings.xml><?xml version="1.0" encoding="utf-8"?>
<sst xmlns="http://schemas.openxmlformats.org/spreadsheetml/2006/main" count="2244" uniqueCount="880">
  <si>
    <t>Kiểm soát chi phí hiệu quả</t>
  </si>
  <si>
    <t>Tăng trưởng doanh thu</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</si>
  <si>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</si>
  <si>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</si>
  <si>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</si>
  <si>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</si>
  <si>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</si>
  <si>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</si>
  <si>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</si>
  <si>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</si>
  <si>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</si>
  <si>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</si>
  <si>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</si>
  <si>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</si>
  <si>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Số sự cố hệ thống CNTT</t>
  </si>
  <si>
    <t>F2</t>
  </si>
  <si>
    <t>F3</t>
  </si>
  <si>
    <t>F4</t>
  </si>
  <si>
    <t>C1</t>
  </si>
  <si>
    <t>F31</t>
  </si>
  <si>
    <t>I12</t>
  </si>
  <si>
    <t>I13</t>
  </si>
  <si>
    <t>L2</t>
  </si>
  <si>
    <t>L21</t>
  </si>
  <si>
    <t>Trọng số của mục tiêu</t>
  </si>
  <si>
    <t>Tiêu chí đo lường (KPI)</t>
  </si>
  <si>
    <t>Trọng số của chỉ tiêu</t>
  </si>
  <si>
    <t>Trọng số chung</t>
  </si>
  <si>
    <t>Tần suất theo dõi</t>
  </si>
  <si>
    <t>ĐVT</t>
  </si>
  <si>
    <t>Tài chính</t>
  </si>
  <si>
    <t>%</t>
  </si>
  <si>
    <t>Năm</t>
  </si>
  <si>
    <t>Quý</t>
  </si>
  <si>
    <t>Khách hàng</t>
  </si>
  <si>
    <t>điểm</t>
  </si>
  <si>
    <t>Quy trình nội bộ</t>
  </si>
  <si>
    <t>Quý</t>
  </si>
  <si>
    <t>đ/ kWh</t>
  </si>
  <si>
    <t>Chỉ số tiếp cận điện năng (của khách hàng có trạm biến áp chuyên dùng)</t>
  </si>
  <si>
    <t>Tổng thời gian dừng hệ thống CNTT do sự cố</t>
  </si>
  <si>
    <t>I33</t>
  </si>
  <si>
    <t>An toàn, bảo vệ môi trường</t>
  </si>
  <si>
    <t>Sự cố</t>
  </si>
  <si>
    <t>Tỷ lệ giảm các vụ tai nạn lao động</t>
  </si>
  <si>
    <t>Số  lần bị cơ quan chức năng nhắc nhở bằng văn bản về kiểm soát chất thải nguy hại</t>
  </si>
  <si>
    <t>Tỷ lệ thu hồi công nợ khách hàng</t>
  </si>
  <si>
    <t>Chi phí/ kWh điện thương phẩm</t>
  </si>
  <si>
    <t>Tăng hiệu quả sử dụng vốn</t>
  </si>
  <si>
    <t>Giá bán điện b/q so với kế hoạch</t>
  </si>
  <si>
    <t>Phần 1: Mục tiêu</t>
  </si>
  <si>
    <t xml:space="preserve"> Mục tiêu chiến lược</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</si>
  <si>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</si>
  <si>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</si>
  <si>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Tỷ lệ hóa đơn được thanh toán qua ngân hàng hoặc tổ chức trung gian</t>
  </si>
  <si>
    <t>Quản lý vận hành hệ thống CNTT</t>
  </si>
  <si>
    <t>Số lần bị cơ quan chức năng nhắc nhở bằng văn bản về kiểm soát chất thải nguy hại</t>
  </si>
  <si>
    <t>Học hỏi phát triển</t>
  </si>
  <si>
    <t>Tổn thất điện năng /kế hoạch</t>
  </si>
  <si>
    <t>Chỉ số tiếp cận điện năng ( lưới điện hạ áp)</t>
  </si>
  <si>
    <t>Thay công tơ định kỳ/Kế hoạch</t>
  </si>
  <si>
    <t>Giá trị hàng tồn kho hàng quý</t>
  </si>
  <si>
    <t>Số T/T</t>
  </si>
  <si>
    <t>Mã CN</t>
  </si>
  <si>
    <t>No</t>
  </si>
  <si>
    <t>CL. Quản trị chiến lược</t>
  </si>
  <si>
    <t>CL1</t>
  </si>
  <si>
    <t xml:space="preserve">Lập kế hoạch SXKD dài hạn của Công ty </t>
  </si>
  <si>
    <t>C</t>
  </si>
  <si>
    <t>KH. Lập kế hoạch SXKD</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</si>
  <si>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</si>
  <si>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</si>
  <si>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</si>
  <si>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</si>
  <si>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</si>
  <si>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</si>
  <si>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</si>
  <si>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</si>
  <si>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</si>
  <si>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</si>
  <si>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</si>
  <si>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</si>
  <si>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</si>
  <si>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</si>
  <si>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</si>
  <si>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</si>
  <si>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LD2</t>
  </si>
  <si>
    <t>Công tác cán bộ</t>
  </si>
  <si>
    <t>LD4</t>
  </si>
  <si>
    <t>Công tác lao động, tiền lương</t>
  </si>
  <si>
    <t>HC.Quản trị hành chính, quan hệ cộng đồng</t>
  </si>
  <si>
    <t>HC1</t>
  </si>
  <si>
    <t>Công tác Văn thư</t>
  </si>
  <si>
    <t>CN.Công nghệ thông tin</t>
  </si>
  <si>
    <t>CN3</t>
  </si>
  <si>
    <t>Khai thác hiệu quả các phần mềm được trang bị</t>
  </si>
  <si>
    <t>KS.Thanh tra-kiểm soát nội bộ</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</si>
  <si>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</si>
  <si>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</si>
  <si>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</si>
  <si>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</si>
  <si>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</si>
  <si>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</si>
  <si>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</si>
  <si>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</si>
  <si>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 xml:space="preserve">GIÁM ĐỐC </t>
  </si>
  <si>
    <t>PGĐ KD</t>
  </si>
  <si>
    <t>PGĐ KT</t>
  </si>
  <si>
    <t xml:space="preserve">Điều hành chung </t>
  </si>
  <si>
    <t xml:space="preserve">Chỉ huy, vận hành lưới điện </t>
  </si>
  <si>
    <t>Kinh doanh điện năng, quản lý điện nông thôn, dịch vụ khách hàng</t>
  </si>
  <si>
    <t>Vận hành lưới điện, kinh doanh điện năng</t>
  </si>
  <si>
    <t>KH1</t>
  </si>
  <si>
    <t>KH2</t>
  </si>
  <si>
    <t>Lập kế hoạch, triển khai công tác SCTX</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</si>
  <si>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</si>
  <si>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</si>
  <si>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</si>
  <si>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</si>
  <si>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</si>
  <si>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</si>
  <si>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</si>
  <si>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</si>
  <si>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</si>
  <si>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</si>
  <si>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</si>
  <si>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</si>
  <si>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</si>
  <si>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Tiếp nhận, giải quyết yêu cầu cấp điện của khách hàng, giải quyết đơn, thư khiếu nại, tố cáo về cung ứng, sử dụng điện.</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</si>
  <si>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</si>
  <si>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</si>
  <si>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</si>
  <si>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</si>
  <si>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</si>
  <si>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</si>
  <si>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</si>
  <si>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</si>
  <si>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</si>
  <si>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</si>
  <si>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</si>
  <si>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</si>
  <si>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</si>
  <si>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</si>
  <si>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</si>
  <si>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</si>
  <si>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</si>
  <si>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</si>
  <si>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</si>
  <si>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</si>
  <si>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</si>
  <si>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</si>
  <si>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</si>
  <si>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</si>
  <si>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</si>
  <si>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</si>
  <si>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</si>
  <si>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</si>
  <si>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</si>
  <si>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</si>
  <si>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</si>
  <si>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</si>
  <si>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</si>
  <si>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</si>
  <si>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</si>
  <si>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</si>
  <si>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</si>
  <si>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</si>
  <si>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</si>
  <si>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</si>
  <si>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</si>
  <si>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</si>
  <si>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</si>
  <si>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</si>
  <si>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</si>
  <si>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</si>
  <si>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</si>
  <si>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</si>
  <si>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</si>
  <si>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</si>
  <si>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</si>
  <si>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</si>
  <si>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</si>
  <si>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Khi phát sinh</t>
  </si>
  <si>
    <t>KPI cá nhân</t>
  </si>
  <si>
    <t>Mục tiêu trong kỳ</t>
  </si>
  <si>
    <t xml:space="preserve">Tần suất </t>
  </si>
  <si>
    <t>Kết quả thực hiện</t>
  </si>
  <si>
    <t>Chỉ tiêu kế hoạch</t>
  </si>
  <si>
    <t>Kết quả</t>
  </si>
  <si>
    <t>Điểm chấm</t>
  </si>
  <si>
    <t>Điểm qui đổi</t>
  </si>
  <si>
    <t>A</t>
  </si>
  <si>
    <t>A.1</t>
  </si>
  <si>
    <t>Theo KH</t>
  </si>
  <si>
    <t>A.2</t>
  </si>
  <si>
    <t>NHÓM KPI THEO MTCV</t>
  </si>
  <si>
    <t xml:space="preserve"> Lập kế hoạch SXKD</t>
  </si>
  <si>
    <t>ATLĐ - Môi trường</t>
  </si>
  <si>
    <t>Quản trị hành chính, quan hệ cộng đồng</t>
  </si>
  <si>
    <t>Thanh tra - kiểm soát nội bộ</t>
  </si>
  <si>
    <t>Quy trình đảm bảo chất lượng</t>
  </si>
  <si>
    <t>Văn hóa doanh nghiệp</t>
  </si>
  <si>
    <t>B</t>
  </si>
  <si>
    <t>Ý THỨC, TRÁCH NHIỆM VỚI CÔNG VIỆC</t>
  </si>
  <si>
    <t>Ý thức, trách nhiệm với công việc được giao</t>
  </si>
  <si>
    <t>Vi phạm các nội quy, quy chế của Công ty.</t>
  </si>
  <si>
    <t>ĐIỂM THƯỜNG</t>
  </si>
  <si>
    <t>Tổng điểm</t>
  </si>
  <si>
    <t>CÔNG TY ĐIỆN LỰC YÊN BÁI</t>
  </si>
  <si>
    <t>Ban giám đốc Công ty chấm</t>
  </si>
  <si>
    <t>I</t>
  </si>
  <si>
    <t>Tăng trưởng sản lượng điện</t>
  </si>
  <si>
    <t>XD. Đầu tư xây dựng</t>
  </si>
  <si>
    <t>Sửa chữa lớn</t>
  </si>
  <si>
    <t xml:space="preserve">Người lập </t>
  </si>
  <si>
    <t>Người duyệt</t>
  </si>
  <si>
    <t>PHÒNG KHKT</t>
  </si>
  <si>
    <t>Nghiên cứu áp dụng công nghệ mới vào SXKD</t>
  </si>
  <si>
    <t>Tăng trưởng sản lượng điện thương phẩm</t>
  </si>
  <si>
    <t>Hoàn thành thực hiện  ĐTXD theo kế hoạch</t>
  </si>
  <si>
    <t>Hoàn thành SCL theo kế hoạch</t>
  </si>
  <si>
    <t>F</t>
  </si>
  <si>
    <t>L</t>
  </si>
  <si>
    <t>KH</t>
  </si>
  <si>
    <t>AT</t>
  </si>
  <si>
    <t>LD</t>
  </si>
  <si>
    <t>HC</t>
  </si>
  <si>
    <t>KS</t>
  </si>
  <si>
    <t>QT</t>
  </si>
  <si>
    <t>VH</t>
  </si>
  <si>
    <t>VT</t>
  </si>
  <si>
    <t>KD</t>
  </si>
  <si>
    <t>TC</t>
  </si>
  <si>
    <t>KT</t>
  </si>
  <si>
    <t>XD</t>
  </si>
  <si>
    <t>SC</t>
  </si>
  <si>
    <t>SX</t>
  </si>
  <si>
    <t xml:space="preserve"> Dịch vụ sản xuất khác</t>
  </si>
  <si>
    <t>CN</t>
  </si>
  <si>
    <t>CL11</t>
  </si>
  <si>
    <t>KPI cấp Công ty</t>
  </si>
  <si>
    <t>NHÓM CÁC CHỈ TIÊU THỰC HIỆN NHIỆM VỤ (Cấp 1)</t>
  </si>
  <si>
    <t>NHÓM KPI THEO MỤC TIÊU (Cấp 2)</t>
  </si>
  <si>
    <t>Viễn cảnh tài chính (Cấp 3)</t>
  </si>
  <si>
    <t>Mã cấp 1</t>
  </si>
  <si>
    <t>Mã cấp 2</t>
  </si>
  <si>
    <t>Mã cấp 3</t>
  </si>
  <si>
    <t>HC7</t>
  </si>
  <si>
    <t>Phần 2: Phân bổ mục tiêu</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</si>
  <si>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</si>
  <si>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</si>
  <si>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</si>
  <si>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</si>
  <si>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Công tác soạn thảo văn bản</t>
  </si>
  <si>
    <t>Thực hiện  ĐTXD theo kế hoạch</t>
  </si>
  <si>
    <t>Các chức năng chính</t>
  </si>
  <si>
    <t>Lập kế hoạch kinh doanh điện năng.</t>
  </si>
  <si>
    <t>Tiếp nhận, giải quyết yêu cầu  của khách hàng về các dịch vụ điện</t>
  </si>
  <si>
    <t>Quản lý trang thiết bị, dụng cụ an toàn, BHLĐ, phòng cháy chữa cháy.</t>
  </si>
  <si>
    <t>GĐ</t>
  </si>
  <si>
    <t>PHÒNG KD</t>
  </si>
  <si>
    <t>PHÒNG TH</t>
  </si>
  <si>
    <t>TỔ TVHĐL</t>
  </si>
  <si>
    <t>Ngày</t>
  </si>
  <si>
    <t>Tài chính, kế toán, LĐTL, VHDN, Văn thư, lưu trữ</t>
  </si>
  <si>
    <t>Lập và triển khai kế hoạch SXKD, Vật tư, SCTX, QLKT, ATVSLĐ.</t>
  </si>
  <si>
    <t>Quản lý vận hành đường dây trung, hạ áp và TBA</t>
  </si>
  <si>
    <t xml:space="preserve">Lập kế hoạch tổn thất điện năng của Điện lực theo quý, năm </t>
  </si>
  <si>
    <t xml:space="preserve">Lập kế hoạch giá bán điện bình quân của Điện lực theo quý, năm </t>
  </si>
  <si>
    <t xml:space="preserve">Lập kế hoạch điện thương phẩm của  Điện lực theo quý, năm </t>
  </si>
  <si>
    <t xml:space="preserve">Lập kế hoạch thay thế định kỳ hệ thống đo đếm điện theo quý, năm </t>
  </si>
  <si>
    <t>Lập kế hoạch kiểm tra giám sát mua bán điện</t>
  </si>
  <si>
    <t>Đăng ký danh mục SCTX</t>
  </si>
  <si>
    <t xml:space="preserve">Lập kế hoạch SCTX của Điện lực theo quý, năm </t>
  </si>
  <si>
    <t>Thực hiện SCTX</t>
  </si>
  <si>
    <t>Nghiệm thu, quyết toán</t>
  </si>
  <si>
    <t xml:space="preserve"> Triển khai thực hiện CCHC theo kế hoạch của Công ty</t>
  </si>
  <si>
    <t>Triển khai thực hiện Quy chế dân chủ theo kế hoạch của Công ty</t>
  </si>
  <si>
    <t>Đăng ký kế hoạch cắt điện công tác của Điện lực theo tuần, tháng, quý</t>
  </si>
  <si>
    <t>Thực hiện mua sắm vật tư theo phân cấp</t>
  </si>
  <si>
    <t>Quản lý kho bãi và nhập xuất vật tư cho các bộ phận</t>
  </si>
  <si>
    <t xml:space="preserve"> Tham gia với Công ty thực hiện tiếp nhận tài sản các công trình điện khách hàng bàn giao trên địa bàn quản lý </t>
  </si>
  <si>
    <t>Thực hiện các nghiệp vụ kinh doanh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</si>
  <si>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</si>
  <si>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</si>
  <si>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</si>
  <si>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</si>
  <si>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Theo dõi lập danh sách các khách hàng thuộc đối tượng 3 giá để thực hiện  lắp đặt công tơ .</t>
  </si>
  <si>
    <t>Cập nhật tính toán tổn thất điện năng chu kỳ kinh doanh và chu kỳ ngày 01 hàng tháng. Lập danh sách các ĐZ, TBA có tỷ lệ tổn thất bất thường, tổn thất tăng cao để giải trình tìm nguyên nhân tổn thất.</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</si>
  <si>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</si>
  <si>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</si>
  <si>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</si>
  <si>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Thực hiện thay định kỳ hệ thống đo đếm điện năng theo kế hoạch.</t>
  </si>
  <si>
    <t>Quản lý kìm kẹp chì, viên và dây chì niêm phong theo đúng quy định.</t>
  </si>
  <si>
    <t>Sử dụng kìm  kẹp chì, viên và dây chì niêm phong theo đúng quy định.</t>
  </si>
  <si>
    <t>Quản lý, theo dõi tình trạng hoạt động của hệ thống đo đếm điện năng</t>
  </si>
  <si>
    <t xml:space="preserve">Giải quyết các  sự cố bất thường của hệ thống đo đếm điện năng ; </t>
  </si>
  <si>
    <t>Vận hành và quản lý hệ các thống đo xa như AMI.One; DCU…</t>
  </si>
  <si>
    <t>Giải quyết các kiến nghị, khiếu nại của khách hàng liên quan đến hệ thống đo đếm điện năng</t>
  </si>
  <si>
    <t>Tiếp nhận yêu cầu mua điện của khách hàng thuộc lưới điện hạ áp</t>
  </si>
  <si>
    <t>Khảo sát lập phương án cấp điện.</t>
  </si>
  <si>
    <t xml:space="preserve">Thi công lắp đặt, nghiệm thu hệ thống đo đếm </t>
  </si>
  <si>
    <t>Tiếp nhận yêu cầu mua điện của lưới điện trung áp</t>
  </si>
  <si>
    <t>Khảo sát, thỏa thuận đấu nối và các yêu cầu kỹ thuật</t>
  </si>
  <si>
    <t>Thi công lắp đặt hệ thống đo đếm cho khách hàng</t>
  </si>
  <si>
    <t>Tiếp nhận đề nghị của khách hàng trong quá trình thực hiện hợp đồng mua bán điện</t>
  </si>
  <si>
    <t>Giải quyết đề nghị của khách hàng trong quá trình thực hiện hợp đồng mua bán điện</t>
  </si>
  <si>
    <t>Thực hiện tuyên truyền tiết kiệm điện.</t>
  </si>
  <si>
    <t>Thực hiện triển khai các chương trình chăm sóc khách hàng.</t>
  </si>
  <si>
    <t>Lập báo cáo công tác điện nông thôn.</t>
  </si>
  <si>
    <t>Quản lý, kiểm tra giám sát hoạt động của các Tổ dịch vụ bán lẻ điện năng</t>
  </si>
  <si>
    <t>Thực hiện thu, nộp tiền điện theo đúng quy định.</t>
  </si>
  <si>
    <t>Thực hiện thu, nộp các nguồn tiền thu từ SXK theo đúng quy định.</t>
  </si>
  <si>
    <t>Thực hiện theo dõi, kiểm soát dòng tiền ( Công ty cấp tiền và các khoản thanh toán tại Điện lực)</t>
  </si>
  <si>
    <t>Thực hiện công tác Thủ quỹ tại Điện lực.</t>
  </si>
  <si>
    <t xml:space="preserve">Thực hiện hạch toán kế toán các nghiệp vụ phát sinh có liên quan đến hoạt động SXKD của Điện lực vào các phân hệ kế toán của chương trình ERP. </t>
  </si>
  <si>
    <t>Thực hiện kiểm soát chính xác, đầy đủ phiếu nhập - xuất kho trong tháng, đúng thời gian qui định.</t>
  </si>
  <si>
    <t>Thực hiện đánh giá vật tư thu hồi nhập kho, lập biên bản đánh giá vật tư thu hồi.</t>
  </si>
  <si>
    <t>Thực hiện in sổ sách kế toán theo từng Phần hành kế toán</t>
  </si>
  <si>
    <t>Thực hiện kiểm tra các chứng từ gốc, đảm bảo tính hợp lý hợp pháp, hợp lệ của các chứng từ thanh toán.</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</si>
  <si>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</si>
  <si>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</si>
  <si>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</si>
  <si>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</si>
  <si>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</si>
  <si>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</si>
  <si>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</si>
  <si>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</si>
  <si>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</si>
  <si>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thẩm định phương án kỹ thuật sửa chữa thường xuyên lưới điện; thiết bị điện theo phân cấp.</t>
  </si>
  <si>
    <t xml:space="preserve">Lập, cập nhật và quản lý hồ sơ lưới điện, thiết bị điện trung, hạ áp </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</si>
  <si>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</si>
  <si>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</si>
  <si>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Lập các bảng kê đường dây, TBA và các thiết bị lưới điện trung, hạ áp</t>
  </si>
  <si>
    <t>Cập nhật, phổ biến, lưu trữ quy phạm, quy trình, quy định, tiêu chuẩn kỹ thuật.</t>
  </si>
  <si>
    <t>Cập nhật dữ liệu vào phần mềm GIS, PMIS</t>
  </si>
  <si>
    <t>Lập và thực hiện công tác thí nghiệm định kỳ, khắc phục các tồn tại sau thí nghiệm</t>
  </si>
  <si>
    <t>Lập kế hoạch công tác thí nghiệm định kỳ</t>
  </si>
  <si>
    <t>Thực hiện công tác thí nghiệm định kỳ, khắc phục các tồn tại sau thí nghiệm</t>
  </si>
  <si>
    <t>Thực hiện công tác chỉnh trang lưới điện</t>
  </si>
  <si>
    <t>Quản lý, vận hành lưới điện trung, hạ áp</t>
  </si>
  <si>
    <t>Giám sát thông số vận hành đường dây, TBA, trạm đo đếm và các thiết bị điện</t>
  </si>
  <si>
    <t>Kiểm tra định kỳ lưới điện, tổng hợp các tồn tại, lập kế hoạch và triển khai phương án khắc phục</t>
  </si>
  <si>
    <t>Kiểm tra phát dọn hành lang lưới điện, đường dây trung, hạ thế</t>
  </si>
  <si>
    <t>Chỉ huy vận hành lưới điện theo phân cấp.</t>
  </si>
  <si>
    <t>Chỉ huy, sử lý sự cố lưới điện theo phân cấp.</t>
  </si>
  <si>
    <t>Cập nhật sơ đồ lưới điện (Sơ đồ 1 sợi)</t>
  </si>
  <si>
    <t xml:space="preserve">Cập nhật thông tin vào phần mềm OMS theo quy định </t>
  </si>
  <si>
    <t>Tiếp nhận  các thông tin trên phần mềm CRM</t>
  </si>
  <si>
    <t>Xử lý các thông tin trên phần mềm CRM</t>
  </si>
  <si>
    <t>Thực hiện chế độ báo cáo theo quy định</t>
  </si>
  <si>
    <t>Kiểm tra, giám sát hệ thống rơ le bảo vệ và điều khiển từ xa thuộc quản lý,  kịp thời phát hiện các hiện tượng bất thường, báo cáo và xử lý theo quy định.</t>
  </si>
  <si>
    <t>KT41</t>
  </si>
  <si>
    <t>Cung cấp thông tin về thay đổi kết dây lưới điện để cập nhật cây tổn thất trên phần mềm CMIS</t>
  </si>
  <si>
    <t>Tính toán tổn thất kỹ thuật lưới trung, hạ áp</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</si>
  <si>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</si>
  <si>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</si>
  <si>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</si>
  <si>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</si>
  <si>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và thực hiện kế hoạch công tác ATVSLĐ, BHLĐ, PCCC</t>
  </si>
  <si>
    <t>AT1.1</t>
  </si>
  <si>
    <t>Lập, triển khai thực hiện kế hoạch công tác ATVSLĐ</t>
  </si>
  <si>
    <t>Xây dựng các phương án, kế hoạch, chương trình thực hiện công tác ATVSLĐ theo phân cấp;</t>
  </si>
  <si>
    <t>Xây dựng Phương án phòng chống TNLĐ của Bộ phận, cá nhân</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</si>
  <si>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</si>
  <si>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</si>
  <si>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</si>
  <si>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</si>
  <si>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</si>
  <si>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AT1.2</t>
  </si>
  <si>
    <t>Lập, triển khai thực hiện kế hoạch bảo hộ lao động</t>
  </si>
  <si>
    <t xml:space="preserve">Lập kế hoạch bảo hộ lao đông, đăng ký kế hoạch với Công ty </t>
  </si>
  <si>
    <t>Cấp phát trang bị, công cụ dụng cụ an toàn, bảo hộ lao động</t>
  </si>
  <si>
    <t>AT1.3</t>
  </si>
  <si>
    <t>Lập và thực hiện kế hoạch PCCC</t>
  </si>
  <si>
    <t>Lập kế hoạch, phương án công tác PCCC</t>
  </si>
  <si>
    <t>Kiểm tra, bổ sung phương án PCCC nếu có thay đổi so với phương án đã được duyệt</t>
  </si>
  <si>
    <t>Huấn luyện và diễn tập PCCC 1 năm 1 lần theo phương án</t>
  </si>
  <si>
    <t>Cập nhật, lưu trữ hồ sơ theo dõi quản lý về hoạt động PCCC theo hướng dẫn tại mục I của Thông tư 04/2004/TT-BCA</t>
  </si>
  <si>
    <t>Kiểm tra định kỳ, đột xuất công tác PCCC theo quy định</t>
  </si>
  <si>
    <t>AT136</t>
  </si>
  <si>
    <t>Lập các báo cáo theo qui định</t>
  </si>
  <si>
    <t>AT1.4</t>
  </si>
  <si>
    <t>Lập, triển khai kế hoạch Huấn luyện và kiểm tra QTAT của Công ty và Điện lực</t>
  </si>
  <si>
    <t xml:space="preserve">Thực hiện công tác Huấn luyện và kiểm tra QTAT tại Điện lực  theo kế hoạch của Công ty </t>
  </si>
  <si>
    <t>Lập,triển khai thực hiện kế hoạch huấn luyện và kiểm tra QTAT của Điện lực</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</si>
  <si>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</si>
  <si>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</si>
  <si>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</si>
  <si>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Tập hợp tài liệu, hồ sơ vi phạm HLBVAT công trình điện, lưu trữ  theo quy định</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</si>
  <si>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</si>
  <si>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</si>
  <si>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với Ban chỉ đạo bảo vệ an toàn công trình lưới điện cao áp địa phương tổ chức các hoạt động tuyên truyền, hội nghị chuyên đề trong quản lý HLBVATCTĐ. </t>
  </si>
  <si>
    <t xml:space="preserve">Phối hợp xử lý vi phạm HLBVATCTĐ theo phân cấp </t>
  </si>
  <si>
    <t>Lập, triển khai thực hiện kế hoạch giảm thiểu vi phạm  HLBVATCTĐ</t>
  </si>
  <si>
    <t xml:space="preserve"> Công tác kiểm tra kiểm soát, an toàn, vệ sinh lao động</t>
  </si>
  <si>
    <t>Lập lịch công tác trên lưới điện tuần tới đăng ký với Điện lực</t>
  </si>
  <si>
    <t>Thực hiện giao ban an toàn tuần, duyệt lịch công tác tuần trên lưới điện, phân công cán bộ kiểm tra, kiểm soát an toàn để đăng ký với Công ty theo quy định</t>
  </si>
  <si>
    <t>Tổ chức kiểm tra đột xuất các đơn vị công tác trên hiện trường</t>
  </si>
  <si>
    <t>Kiểm soát hình ảnh thực hiện biện pháp an toàn tại hiện trường để phát hiện và ngăn chặn ngay các vi phạm nếu có</t>
  </si>
  <si>
    <t>Lập và triển khai kế hoạch kiểm tra toàn diện công tác an toàn vệ sinh lao động theo quy định 01lần /Quý</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</si>
  <si>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</si>
  <si>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</si>
  <si>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</si>
  <si>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trang thiết bị phòng cháy chữa cháy</t>
  </si>
  <si>
    <t>Quản lý, bảo quản trang thiết bị phòng cháy chữa cháy theo quy định</t>
  </si>
  <si>
    <t>Kiểm tra định kỳ, đột xuất đối với các trang thiết bị PCCC theo quy định</t>
  </si>
  <si>
    <t>Cập nhật, lưu trữ hồ sơ trang thiết bị PCCC đúng quy định</t>
  </si>
  <si>
    <t>Quản lý trang thiết bị, dụng cụ an toàn, BHLĐ</t>
  </si>
  <si>
    <t>Quản lý, bảo quản, sử dụng trang thiết bị, dụng cụ an toàn, BHLĐ theo quy định</t>
  </si>
  <si>
    <t>Kiểm tra, thử nghiệm định kỳ, đột xuất đối với các trang thiết bị dụng cụ an toàn, BHLĐ theo quy định</t>
  </si>
  <si>
    <t xml:space="preserve">Cập nhật, lưu trữ hồ sơ trang thiết bị dụng cụ an toàn, BHLĐ theo quy định </t>
  </si>
  <si>
    <t>Quản lý trang thiết bị, dụng cụ an toàn có yêu cầu nghiêm ngặt về ATLĐ</t>
  </si>
  <si>
    <t>Quản lý, bảo quản, sử dụng trang thiết bị, dụng cụ an toàn có yêu cầu nghiêm ngặt về ATLĐ theo quy định</t>
  </si>
  <si>
    <t>Kiểm tra thường xuyên, đăng ký kiểm định định kỳ, đột xuất đối với cáctrang thiết bị, dụng cụ an toàn có yêu cầu nghiêm ngặt về ATLĐ theo quy định</t>
  </si>
  <si>
    <t xml:space="preserve">Cập nhật, lưu trữ hồ sơ trang thiết bị, dụng cụ an toàn có yêu cầu nghiêm ngặt về ATLĐ theo quy định </t>
  </si>
  <si>
    <t>Lập phương án PCTT&amp;TKCN</t>
  </si>
  <si>
    <t>Triển khai công tác chuẩn bị PCTT&amp;TKCN theo phương án đã được duyệt</t>
  </si>
  <si>
    <t>Tuyên truyền an toàn điện trước mùa mưa, bão</t>
  </si>
  <si>
    <t xml:space="preserve">Kiểm tra hệ thống điện, lập kế hoạch khắc phục các vị trí xung yếu có khả năng bị sự cố khi xảy ra thiên tai (mưa, bão, lũ...) </t>
  </si>
  <si>
    <t xml:space="preserve">Tổ chức diễn tập PCTT&amp;TKCN cấp Điện lực tối thiểu 02 năm một lần </t>
  </si>
  <si>
    <t>Kiểm tra công tác chuẩn bị PCTT&amp; TKCN vào trước mùa mưa bão lập thành biên bản và lưu hồ sơ</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</si>
  <si>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</si>
  <si>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</si>
  <si>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Báo cáo định kỳ công tác BVMT.</t>
  </si>
  <si>
    <t>Quản lý chất thải theo quy trình 714-01/P4</t>
  </si>
  <si>
    <t>Tham gia phối hợp lập kế hoạch đầu tư tài sản và lưới điện hàng năm.</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</si>
  <si>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</si>
  <si>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</si>
  <si>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</si>
  <si>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</si>
  <si>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</si>
  <si>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</si>
  <si>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Tham gia nghiệm thu các hạng mục SCL trên địa bàn Điện lực quản lý</t>
  </si>
  <si>
    <t>Tổ chức, thực hiện các hoạt động SXK</t>
  </si>
  <si>
    <t xml:space="preserve"> Tham gia phối hợp thực hiện các hoạt động sản xuất khác</t>
  </si>
  <si>
    <t xml:space="preserve"> Thực hiện công tác cán bộ theo phân cấp </t>
  </si>
  <si>
    <t>Thực hiện chế độ nâng lương, nâng bậc công nhân theo quy định.</t>
  </si>
  <si>
    <t>Xây dựng ban hành các quy chế thanh toán tiền lương, thưởng vận hành an toàn áp dụng trong nội bộ Điện lực theo phân cấp.</t>
  </si>
  <si>
    <t>Thực hiện thanh toán tiền lương, thưởng cho CBCNV theo quy định.</t>
  </si>
  <si>
    <t>Thực hiện báo cáo theo quy định</t>
  </si>
  <si>
    <t>Thực hiện quản lý và giao nhận công văn đi, đến của Điện lực</t>
  </si>
  <si>
    <t xml:space="preserve"> Thực hiện quản lý và sử dụng con dấu theo quy định.</t>
  </si>
  <si>
    <t>Thực hiện công tác soạn thảo, kiểm soát văn bản theo quy định.</t>
  </si>
  <si>
    <t>Thực hiện công tác lưu trữ các hồ sơ tài liệu của Điện lực.</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</si>
  <si>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</si>
  <si>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</si>
  <si>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Thực hiện thanh quyết toán xăng dầu theo quy định.</t>
  </si>
  <si>
    <t xml:space="preserve"> Phối hợp tham gia khắc phục sự cố, sửa chữa hạ tầng mạng viễn thông, công nghệ thông tin.</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</si>
  <si>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</si>
  <si>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</si>
  <si>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</si>
  <si>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 xml:space="preserve">Thực hiện công tác phòng chống tham nhũng </t>
  </si>
  <si>
    <t>Giải quyết khiếu nại tố cáo theo phân cấp</t>
  </si>
  <si>
    <t>Thực hiện, duy trì áp dụng và cải tiến hệ thống quản lý chất lượng ISO 9001:2015 của Điện lực, lập báo cáo.</t>
  </si>
  <si>
    <t>Giám sát và đánh giá việc thực hiện công tác ISO của CBCNV trong Điện lực</t>
  </si>
  <si>
    <t>Thực hiện, duy trì áp dụng  5S của Điện lực, lập báo cáo.</t>
  </si>
  <si>
    <t>Giám sát và đánh giá việc thực hiện công tác 5S của CBCNV trong Điện lực</t>
  </si>
  <si>
    <t>Thực hiện VHDN theo quy định</t>
  </si>
  <si>
    <t>Phụ trách công tác kinh doanh điện năng</t>
  </si>
  <si>
    <t>Phụ trách công tác kỹ thuật, vận hành, ATLĐ</t>
  </si>
  <si>
    <t>Tăng trưởng Doanh thu</t>
  </si>
  <si>
    <t>đ/kWh</t>
  </si>
  <si>
    <t>Viễn cảnh khách hàng</t>
  </si>
  <si>
    <t>Tham gia lập kế hoạch SXKD dài hạn của Công ty</t>
  </si>
  <si>
    <t>Tham gia tiếp nhận tài sản các công trình điện khách hàng bàn giao.</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</si>
  <si>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</si>
  <si>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</si>
  <si>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</si>
  <si>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</si>
  <si>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</si>
  <si>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</si>
  <si>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</si>
  <si>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</si>
  <si>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Lần</t>
  </si>
  <si>
    <t>Số vụ</t>
  </si>
  <si>
    <t>GĐ: 01</t>
  </si>
  <si>
    <t>Chỉ đạo lập kế hoạch kinh doanh điện năng.</t>
  </si>
  <si>
    <t>Chỉ đạo lập kế hoạch, triển khai công tác SCTX</t>
  </si>
  <si>
    <t xml:space="preserve">Triển khai thực hiện CCHC của Công ty </t>
  </si>
  <si>
    <t xml:space="preserve">Triển khai thực hiện Quy chế dân chủ của Công ty </t>
  </si>
  <si>
    <t>Chỉ đạo đăng ký kế hoạch cắt điện công tác của Điện lực theo tuần, tháng, quý</t>
  </si>
  <si>
    <t>Chỉ đạo triển khai thực hiện công tác kinh doanh điện năng</t>
  </si>
  <si>
    <t>Chỉ đạo Quản lý hệ thống đo đếm điện năng</t>
  </si>
  <si>
    <t>Thámg</t>
  </si>
  <si>
    <t>Chỉ đạo tiếp nhận, giải quyết yêu cầu cấp điện của khách hàng, giải quyết đơn, thư khiếu nại, tố cáo về cung ứng, sử dụng điện.</t>
  </si>
  <si>
    <t>Chỉ đạo Công tác tuyên truyền, chăm sóc KH và tiết kiệm điện</t>
  </si>
  <si>
    <t>Chỉ đao Công tác QL điện nông thôn</t>
  </si>
  <si>
    <t>Chỉ đạo thực hiện công tác quản lý tài chính. Quản lý sử dụng vốn, kiểm soát dòng tiền, theo dõi tài sản, phân tích hiệu quả tài chính.</t>
  </si>
  <si>
    <t>Chỉ đạo Chỉ huy vận hành, xử lý sự cố lưới điện.</t>
  </si>
  <si>
    <t>Chỉ đạo Quản lý tổn thất điện năng</t>
  </si>
  <si>
    <t>Chỉ đạo lập và thực hiện kế hoạch công tác ATVSLĐ, BHLĐ, PCCN</t>
  </si>
  <si>
    <t>Thực hiện công tác văn hóa doanh nghiệp</t>
  </si>
  <si>
    <t>Có sáng kiến kỹ thuật được công nhận</t>
  </si>
  <si>
    <t>Có cải tiến, hợp lý hóa sản xuất được công nhận</t>
  </si>
  <si>
    <t>Xếp loại</t>
  </si>
  <si>
    <t>Chỉ đạo thực hiện mua sắm vật tư theo phân cấp</t>
  </si>
  <si>
    <t>Chỉ đạo Quản lý kho bãi và nhập xuất vật tư cho các bộ phận</t>
  </si>
  <si>
    <t>Chỉ đạo lập các báo cáo kế toán tài chính.</t>
  </si>
  <si>
    <t>Chỉ đạo thực hiện hạch toán kế toán (tài khoản, sổ sách chứng từ, quy trình), vận hành và kiểm soát nghiệp vụ thu chi, chứng từ kế toán.</t>
  </si>
  <si>
    <t>Chỉ đạo Quản lý kỹ thuật, sửa chữa hệ thống điện</t>
  </si>
  <si>
    <t>Chỉ đạo Công tác bảo vệ môi trường</t>
  </si>
  <si>
    <t>Chỉ đạo Quản lý, điều phối và sử dụng xe ô tô</t>
  </si>
  <si>
    <t>Chỉ đạo Quản lý vận hành, khắc phục lỗi các phần mềm được trang bị</t>
  </si>
  <si>
    <t>Thực hiện Công tác phòng chống tham nhũng</t>
  </si>
  <si>
    <t>Thực hiện Công tác giải quyết khiếu nại, tố cáo</t>
  </si>
  <si>
    <t>Chỉ đạo phối hợp thực hiện Quản lý, vận hành, sửa chữa hạ tầng mạng viễn thông, công nghệ thông tin</t>
  </si>
  <si>
    <t xml:space="preserve">Bộ phận: Giám đốc </t>
  </si>
  <si>
    <t xml:space="preserve">Thực hiện CCHC của Công ty </t>
  </si>
  <si>
    <t xml:space="preserve">Tham gia Quy chế dân chủ của Công ty </t>
  </si>
  <si>
    <t>Thực hiện Công tác cán bộ theo phân cấp</t>
  </si>
  <si>
    <t>Thực hiện công tác soạn thảo, kiểm soát văn bản theo quy định</t>
  </si>
  <si>
    <t xml:space="preserve">Tham gia thực hiện Quy chế dân chủ của Công ty </t>
  </si>
  <si>
    <t>Chỉ đạo Quản lý trang thiết bị, dụng cụ an toàn, phòng cháy chữa cháy.</t>
  </si>
  <si>
    <t>Phối hợp Lập kế hoạch SCL</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</si>
  <si>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</si>
  <si>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</si>
  <si>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</si>
  <si>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 xml:space="preserve"> Sản lượng điện thương phẩm</t>
  </si>
  <si>
    <t>Thay công tơ định kỳ</t>
  </si>
  <si>
    <t>Cái</t>
  </si>
  <si>
    <t>Theo dõi số liệu, kiểm soát chi phí biến động của Điện lực không vượt kế hoạch Công ty giao.</t>
  </si>
  <si>
    <t>Chỉ đạo kiểm tra, giám sát hệ thống rơ le bảo vệ và điều khiển từ xa, kịp thời phát hiện các hiện tượng bất thường, báo cáo xử lý theo qui định</t>
  </si>
  <si>
    <t>Tham gia giải phóng mặt bằng, giám sát, nghiệm thu đóng điện</t>
  </si>
  <si>
    <t>LD4.1</t>
  </si>
  <si>
    <t>LD4.1.1</t>
  </si>
  <si>
    <t>LD4.1.2</t>
  </si>
  <si>
    <t>Chỉ đạo xây dựng qui định phân phối tiền lương SX điện, SX khác của Điện lực</t>
  </si>
  <si>
    <t>Soạn thảo, soát xét các văn bản, qui trình của Điện lực đảm bảo đúng, đủ nội dung và thể thức trình bày.</t>
  </si>
  <si>
    <t>Chỉ đạo công tác lưu trữ hồ sơ theo qui định.</t>
  </si>
  <si>
    <t>Chỉ đạo thực hiện công tác văn thư của Điện lực theo đúng qui trình, qui định của EVNNPC, PCYB</t>
  </si>
  <si>
    <t>Chỉ đạo khai thác hiệu quả các phần mềm được trang bị</t>
  </si>
  <si>
    <t>Chỉ đạo duy trì áp dụng và cải tiến hệ thống quản lý chất lượng ISO 9001:2015 trong toàn Điện lực</t>
  </si>
  <si>
    <t>Chỉ đạo duy trì áp dụng 5S trong toàn Điện lực</t>
  </si>
  <si>
    <t>Số lượng phiếu NC</t>
  </si>
  <si>
    <t>Điểm</t>
  </si>
  <si>
    <t>Tham gia, thực hiện công tác điều tra tai nạn lao động, các vụ cháy nổ lớn, sự cố lưới điện theo phân cấp</t>
  </si>
  <si>
    <t>a1</t>
  </si>
  <si>
    <t>a2</t>
  </si>
  <si>
    <t>a3</t>
  </si>
  <si>
    <t>a4</t>
  </si>
  <si>
    <t>G</t>
  </si>
  <si>
    <t>Gqđ=G*a</t>
  </si>
  <si>
    <t>Trọng số cấp 1</t>
  </si>
  <si>
    <t xml:space="preserve">Trọng số cấp 2 </t>
  </si>
  <si>
    <t xml:space="preserve">Trọng số cấp 3 </t>
  </si>
  <si>
    <t>Trọng số cấp 4</t>
  </si>
  <si>
    <t>Trọng số chỉ tiêu</t>
  </si>
  <si>
    <t>a5</t>
  </si>
  <si>
    <t>Sản lượng điện thương phẩm</t>
  </si>
  <si>
    <t>Tr.kWh</t>
  </si>
  <si>
    <t>CN3.1.2</t>
  </si>
  <si>
    <t>CN3.1.1</t>
  </si>
  <si>
    <t>QT1.1.2</t>
  </si>
  <si>
    <t>Tai nạn lao động</t>
  </si>
  <si>
    <t xml:space="preserve">Thực hiện kế hoạch CCHC của Công ty </t>
  </si>
  <si>
    <t>Mã KPI 2</t>
  </si>
  <si>
    <t>Mã KPI 3</t>
  </si>
  <si>
    <t>ĐỘI QLVHĐZ&amp;TRẠM</t>
  </si>
  <si>
    <t>F2.1</t>
  </si>
  <si>
    <t>F2.1.1</t>
  </si>
  <si>
    <t>Giá bán điện bình quân</t>
  </si>
  <si>
    <t>F2.2</t>
  </si>
  <si>
    <t>F2.2.1</t>
  </si>
  <si>
    <t>F4.1</t>
  </si>
  <si>
    <t>F4.1.1</t>
  </si>
  <si>
    <t>F4.2</t>
  </si>
  <si>
    <t>F4.2.1</t>
  </si>
  <si>
    <t>C1.1</t>
  </si>
  <si>
    <t>C1.1.1</t>
  </si>
  <si>
    <t>I1.1</t>
  </si>
  <si>
    <t>I1.1.1</t>
  </si>
  <si>
    <t>I1.1.2</t>
  </si>
  <si>
    <t>lần</t>
  </si>
  <si>
    <t>I1.1.3</t>
  </si>
  <si>
    <t>I2.1</t>
  </si>
  <si>
    <t>I2.1.1</t>
  </si>
  <si>
    <t>I2.2</t>
  </si>
  <si>
    <t>I2.2.1</t>
  </si>
  <si>
    <t>I3.1</t>
  </si>
  <si>
    <t>I3.1.1</t>
  </si>
  <si>
    <t>ngày</t>
  </si>
  <si>
    <t>I3.2</t>
  </si>
  <si>
    <t>I3.2.1</t>
  </si>
  <si>
    <t>I4.1</t>
  </si>
  <si>
    <t>I4.1.1</t>
  </si>
  <si>
    <t>I5.1</t>
  </si>
  <si>
    <t>I5.1.1</t>
  </si>
  <si>
    <t>Số vụ tai nạn lao động</t>
  </si>
  <si>
    <t>vụ</t>
  </si>
  <si>
    <t>I5.2</t>
  </si>
  <si>
    <t>I5.2.1</t>
  </si>
  <si>
    <t>Số lần</t>
  </si>
  <si>
    <t>L2.2</t>
  </si>
  <si>
    <t>L2.2.1</t>
  </si>
  <si>
    <t>MA TRẬN CHỨC NĂNG ĐIỆN LỰC TRẤN YÊN</t>
  </si>
  <si>
    <t>Các chức năng của Điện lực</t>
  </si>
  <si>
    <t>Nhiệm vụ của Điện lực</t>
  </si>
  <si>
    <t>Nhiệm vụ của cá nhân</t>
  </si>
  <si>
    <t>P. Tổng Hợp</t>
  </si>
  <si>
    <t>P. KHKT</t>
  </si>
  <si>
    <t>P, Kinh doanh</t>
  </si>
  <si>
    <t>Tổ Trực vận hành</t>
  </si>
  <si>
    <t xml:space="preserve">Đội QLVHĐZ và Trạm </t>
  </si>
  <si>
    <t>KH1.1</t>
  </si>
  <si>
    <t>KH1.1.1</t>
  </si>
  <si>
    <t>KH1.2</t>
  </si>
  <si>
    <t>KH1.2.1</t>
  </si>
  <si>
    <t>KH1.3</t>
  </si>
  <si>
    <t>KH1.3.1</t>
  </si>
  <si>
    <t>KH1.4</t>
  </si>
  <si>
    <t>KH1.4.1</t>
  </si>
  <si>
    <t>KH1.5</t>
  </si>
  <si>
    <t>KH.15.1</t>
  </si>
  <si>
    <t>KH2.1</t>
  </si>
  <si>
    <t>KH2.1.1</t>
  </si>
  <si>
    <t>KH2.2</t>
  </si>
  <si>
    <t>KH2.2.1</t>
  </si>
  <si>
    <t>KH2.3</t>
  </si>
  <si>
    <t>KH2.3.1</t>
  </si>
  <si>
    <t>KH2.4</t>
  </si>
  <si>
    <t>KH2.4.1</t>
  </si>
  <si>
    <t>KH5.1</t>
  </si>
  <si>
    <t>KH5.1.1</t>
  </si>
  <si>
    <t>KH6.1</t>
  </si>
  <si>
    <t>KH6.1.1</t>
  </si>
  <si>
    <t>KH7.1</t>
  </si>
  <si>
    <t>KH7.1.1</t>
  </si>
  <si>
    <t>VT1.1</t>
  </si>
  <si>
    <t>VT1.1.1</t>
  </si>
  <si>
    <t>VT2.1</t>
  </si>
  <si>
    <t>VT2.1.1</t>
  </si>
  <si>
    <t>VT4.1</t>
  </si>
  <si>
    <t>VT4.1.1</t>
  </si>
  <si>
    <t>KD1.1</t>
  </si>
  <si>
    <t>KD1.1.1</t>
  </si>
  <si>
    <t>KD1.1.2</t>
  </si>
  <si>
    <t xml:space="preserve">Quản lý, lưu trữ hồ sơ khách hàng theo quy định. </t>
  </si>
  <si>
    <t>KD1.1.3</t>
  </si>
  <si>
    <t>KD1.1.4</t>
  </si>
  <si>
    <t>KD1.1.5</t>
  </si>
  <si>
    <t>KD1.1.6</t>
  </si>
  <si>
    <t>KD1.1.7</t>
  </si>
  <si>
    <t>KD1.1.8</t>
  </si>
  <si>
    <t>KD1.1.9</t>
  </si>
  <si>
    <t>KD1.2</t>
  </si>
  <si>
    <t>KD1.2.1</t>
  </si>
  <si>
    <t>KD2.1</t>
  </si>
  <si>
    <t>KD2.1.1</t>
  </si>
  <si>
    <t>KD2.1.2</t>
  </si>
  <si>
    <t>KD2.1.3</t>
  </si>
  <si>
    <t>KD2.1.4</t>
  </si>
  <si>
    <t>KD2.1.5</t>
  </si>
  <si>
    <t>KD2.1.6</t>
  </si>
  <si>
    <t>KD2.2</t>
  </si>
  <si>
    <t>KD2.2.1</t>
  </si>
  <si>
    <t>KD3.1</t>
  </si>
  <si>
    <t>KD3.1.1</t>
  </si>
  <si>
    <t>KD3.1.2</t>
  </si>
  <si>
    <t>KD3.1.3</t>
  </si>
  <si>
    <t>KD3.1.4</t>
  </si>
  <si>
    <t>KD3.1.5</t>
  </si>
  <si>
    <t>KD3.1.6</t>
  </si>
  <si>
    <t>KD3.1.7</t>
  </si>
  <si>
    <t>Tham gia nghiệm thu kỹ thuật, đóng điện</t>
  </si>
  <si>
    <t>KD3.1.8</t>
  </si>
  <si>
    <t>KD3.1.9</t>
  </si>
  <si>
    <t>KD4.1</t>
  </si>
  <si>
    <t>KD4.1.1</t>
  </si>
  <si>
    <t>KD4.1.2</t>
  </si>
  <si>
    <t>KD5.1</t>
  </si>
  <si>
    <t>KD5.1.1</t>
  </si>
  <si>
    <t>KD5.1.2</t>
  </si>
  <si>
    <t>TC1.1</t>
  </si>
  <si>
    <t>TC1.1.1</t>
  </si>
  <si>
    <t>TC1.1.2</t>
  </si>
  <si>
    <t>TC1.1.3</t>
  </si>
  <si>
    <t>TC1.1.4</t>
  </si>
  <si>
    <t>TC2.1</t>
  </si>
  <si>
    <t>TC2.1.1</t>
  </si>
  <si>
    <t>TC2.1.2</t>
  </si>
  <si>
    <t>TC2.1.3</t>
  </si>
  <si>
    <t>TC2.1.4</t>
  </si>
  <si>
    <t>TC2.1.5</t>
  </si>
  <si>
    <t>TC3.1</t>
  </si>
  <si>
    <t>TC3.1.1</t>
  </si>
  <si>
    <t>TC3.1.2</t>
  </si>
  <si>
    <t>TC3.1.3</t>
  </si>
  <si>
    <t>TC3.1.4</t>
  </si>
  <si>
    <t>TC3.1.5</t>
  </si>
  <si>
    <t>TC3.1.6</t>
  </si>
  <si>
    <t>TC3.1.7</t>
  </si>
  <si>
    <t>TC3.1.8</t>
  </si>
  <si>
    <t>TC4.1</t>
  </si>
  <si>
    <t>TC4.1.1</t>
  </si>
  <si>
    <t>KT1.1</t>
  </si>
  <si>
    <t>KT1.1.1</t>
  </si>
  <si>
    <t>KT1.2</t>
  </si>
  <si>
    <t>KT1.2.1</t>
  </si>
  <si>
    <t>KT1.2.2</t>
  </si>
  <si>
    <t>KT1.2.3</t>
  </si>
  <si>
    <t>KT1.2.4</t>
  </si>
  <si>
    <t>KT1.2.5</t>
  </si>
  <si>
    <t>KT1.3</t>
  </si>
  <si>
    <t>KT1.3.1</t>
  </si>
  <si>
    <t>KT1.3.2</t>
  </si>
  <si>
    <t>KT1.4</t>
  </si>
  <si>
    <t>KT1.4.1</t>
  </si>
  <si>
    <t>KT1.5</t>
  </si>
  <si>
    <t>KT1.5.1</t>
  </si>
  <si>
    <t>KT1.5.2</t>
  </si>
  <si>
    <t>KT1.5.3</t>
  </si>
  <si>
    <t>KT2.1</t>
  </si>
  <si>
    <t>KT2.1.1</t>
  </si>
  <si>
    <t>KT2.1.2</t>
  </si>
  <si>
    <t>KT2.1.3</t>
  </si>
  <si>
    <t>KT2.1.4</t>
  </si>
  <si>
    <t>KT2.1.5</t>
  </si>
  <si>
    <t>KT2.1.6</t>
  </si>
  <si>
    <t>KT2.1.7</t>
  </si>
  <si>
    <t>KT3.1</t>
  </si>
  <si>
    <t>KT3.1.1</t>
  </si>
  <si>
    <t>KT4.1.1</t>
  </si>
  <si>
    <t>KT4.1.2</t>
  </si>
  <si>
    <t>KT4.1.3</t>
  </si>
  <si>
    <t>KT4.1.4</t>
  </si>
  <si>
    <t>KT4.1.5</t>
  </si>
  <si>
    <t>KT4.1.6</t>
  </si>
  <si>
    <t>AT1.1.1</t>
  </si>
  <si>
    <t>AT1.1.2</t>
  </si>
  <si>
    <t>AT1.1.3</t>
  </si>
  <si>
    <t>AT1.1.4</t>
  </si>
  <si>
    <t>AT1.1.5</t>
  </si>
  <si>
    <t>AT1.1.6</t>
  </si>
  <si>
    <t>AT1.1.7</t>
  </si>
  <si>
    <t>AT1.2.1</t>
  </si>
  <si>
    <t>AT1.2.2</t>
  </si>
  <si>
    <t>AT1.3.1</t>
  </si>
  <si>
    <t>AT1.3.2</t>
  </si>
  <si>
    <t>AT1.3.3</t>
  </si>
  <si>
    <t>AT1.3.4</t>
  </si>
  <si>
    <t>AT1.3.5</t>
  </si>
  <si>
    <t>AT1.4.1</t>
  </si>
  <si>
    <t>AT1.4.2</t>
  </si>
  <si>
    <t>AT1.4.3</t>
  </si>
  <si>
    <t>AT1.4.4</t>
  </si>
  <si>
    <t>AT1.5</t>
  </si>
  <si>
    <t>AT1.5.1</t>
  </si>
  <si>
    <t>AT1.5.2</t>
  </si>
  <si>
    <t>AT1.5.3</t>
  </si>
  <si>
    <t>AT1.5.4</t>
  </si>
  <si>
    <t xml:space="preserve">Thực hiện kiểm tra ngày và đêm theo quy trình quản lý vận hành để phát hiện kịp thời các điểm vi phạm và nguy cơ gây mất an toàn HLBVAT công trình điện và xử lý theo quy định
</t>
  </si>
  <si>
    <t>AT1.5.6</t>
  </si>
  <si>
    <t>AT1.5.7</t>
  </si>
  <si>
    <t>AT1.5.8</t>
  </si>
  <si>
    <t>AT1.5.9</t>
  </si>
  <si>
    <t>AT1.6</t>
  </si>
  <si>
    <t>AT1.6.1</t>
  </si>
  <si>
    <t xml:space="preserve">Thực hiện kiểm soát  an toàn đầu giờ hàng ngày tại các  Tổ, Đội </t>
  </si>
  <si>
    <t>AT1.6.2</t>
  </si>
  <si>
    <t>AT1.6.3</t>
  </si>
  <si>
    <t>AT1.6.4</t>
  </si>
  <si>
    <t>AT1.6.5</t>
  </si>
  <si>
    <t>AT1.6.6</t>
  </si>
  <si>
    <t>AT2.1</t>
  </si>
  <si>
    <t>AT2.1.1</t>
  </si>
  <si>
    <t>AT2.1.2</t>
  </si>
  <si>
    <t>AT2.1.3</t>
  </si>
  <si>
    <t>AT3.1</t>
  </si>
  <si>
    <t>AT3.1.1</t>
  </si>
  <si>
    <t>AT3.1.2</t>
  </si>
  <si>
    <t>AT3.1.3</t>
  </si>
  <si>
    <t>AT3.2</t>
  </si>
  <si>
    <t>AT3.2.1</t>
  </si>
  <si>
    <t>AT3.2.2</t>
  </si>
  <si>
    <t>AT3.2.3</t>
  </si>
  <si>
    <t>AT3.3</t>
  </si>
  <si>
    <t>AT3.3.1</t>
  </si>
  <si>
    <t>AT3.3.2</t>
  </si>
  <si>
    <t>AT3.3.3</t>
  </si>
  <si>
    <t>AT4.1</t>
  </si>
  <si>
    <t>AT4.1.1</t>
  </si>
  <si>
    <t>AT4.1.2</t>
  </si>
  <si>
    <t>AT4.1.3</t>
  </si>
  <si>
    <t>AT4.1.4</t>
  </si>
  <si>
    <t>AT4.1.5</t>
  </si>
  <si>
    <t>AT4.1.6</t>
  </si>
  <si>
    <t>AT4.1.7</t>
  </si>
  <si>
    <t>AT4.1.8</t>
  </si>
  <si>
    <t>AT5.1</t>
  </si>
  <si>
    <t>AT5.1.1</t>
  </si>
  <si>
    <t>AT5.1.2</t>
  </si>
  <si>
    <t>XD1.1</t>
  </si>
  <si>
    <t>XD1.1.1</t>
  </si>
  <si>
    <t>XD2.1</t>
  </si>
  <si>
    <t>XD2.1.1</t>
  </si>
  <si>
    <t>XD2.1.2</t>
  </si>
  <si>
    <t>XD2.1.3</t>
  </si>
  <si>
    <t>SC1.1</t>
  </si>
  <si>
    <t>SC1.1.1</t>
  </si>
  <si>
    <t>SC1.1.2</t>
  </si>
  <si>
    <t>SC2.1</t>
  </si>
  <si>
    <t>SC2.1.1</t>
  </si>
  <si>
    <t>SC2.1.2</t>
  </si>
  <si>
    <t>SX1.1</t>
  </si>
  <si>
    <t>SX1.1.1</t>
  </si>
  <si>
    <t>LD2.1</t>
  </si>
  <si>
    <t>LD2.1.1</t>
  </si>
  <si>
    <t>LD4.1.3</t>
  </si>
  <si>
    <t>LD4.1.4</t>
  </si>
  <si>
    <t>HC1.1</t>
  </si>
  <si>
    <t>HC1.1.1</t>
  </si>
  <si>
    <t>HC1.1.2</t>
  </si>
  <si>
    <t>HC1.2</t>
  </si>
  <si>
    <t>HC1.2.1</t>
  </si>
  <si>
    <t>HC2.1</t>
  </si>
  <si>
    <t>HC2.1.1</t>
  </si>
  <si>
    <t>HC7.1</t>
  </si>
  <si>
    <t>HC7.1.1</t>
  </si>
  <si>
    <t>HC7.1.2</t>
  </si>
  <si>
    <t>HC7.1.3</t>
  </si>
  <si>
    <t>CN1.1</t>
  </si>
  <si>
    <t>CN1.1.1</t>
  </si>
  <si>
    <t>CN2.1</t>
  </si>
  <si>
    <t>CN2.1.1</t>
  </si>
  <si>
    <t>CN3.1</t>
  </si>
  <si>
    <t>KS1.1</t>
  </si>
  <si>
    <t>KS1.1.1</t>
  </si>
  <si>
    <t>KS5.1</t>
  </si>
  <si>
    <t>KS5.1.1</t>
  </si>
  <si>
    <t>KS6.1</t>
  </si>
  <si>
    <t>KS6.1.1</t>
  </si>
  <si>
    <t>QT1.1</t>
  </si>
  <si>
    <t>QT1.1.1</t>
  </si>
  <si>
    <t>QT2.1</t>
  </si>
  <si>
    <t>QT2.1.1</t>
  </si>
  <si>
    <t>QT2.1.2</t>
  </si>
  <si>
    <t>VH1.1</t>
  </si>
  <si>
    <t>VH1.1.1</t>
  </si>
  <si>
    <t>TS</t>
  </si>
  <si>
    <t>a=a1*a2*a3*a4*a5</t>
  </si>
  <si>
    <t>KQ</t>
  </si>
  <si>
    <t>TL=TH/KH; TH-KH; Hệ số</t>
  </si>
  <si>
    <t>B.2.1</t>
  </si>
  <si>
    <t>B1</t>
  </si>
  <si>
    <t>B2</t>
  </si>
  <si>
    <t>C2</t>
  </si>
  <si>
    <t>B1.1</t>
  </si>
  <si>
    <t>C2.1</t>
  </si>
  <si>
    <t>B1.1.1</t>
  </si>
  <si>
    <t>B2.1.1</t>
  </si>
  <si>
    <t>C2.1.1</t>
  </si>
  <si>
    <t xml:space="preserve">Chỉ số tiếp cận điện năng của Khách hàng có TBA chuyên dùng </t>
  </si>
  <si>
    <t>Chỉ số tiếp cận điện năng của Khách hàng trên lưới hạ áp khu vực Thàng phố, Thị xã, Thị Trấn</t>
  </si>
  <si>
    <t>I3.2.2</t>
  </si>
  <si>
    <t>Chỉ số tiếp cận điện năng của Khách hàng trên lưới hạ áp khu vực nông thôn</t>
  </si>
  <si>
    <t>Kiểm tra, giám sát MBĐ</t>
  </si>
  <si>
    <t>Thực hiện kiểm tra, giám sát MBĐ</t>
  </si>
  <si>
    <t>Chỉ đạo kiểm tra, giám sát MBĐ</t>
  </si>
  <si>
    <t>NHÓM CÁC CHỈ TIÊU CHUNG (KPI CHUNG)</t>
  </si>
  <si>
    <t>A.3</t>
  </si>
  <si>
    <t>Triển khai thực hiện công tác văn hóa doanh nghiệp theo qui định</t>
  </si>
  <si>
    <t>HC4</t>
  </si>
  <si>
    <t>Công tác Quan hệ cộng đồng</t>
  </si>
  <si>
    <t>HC4.1</t>
  </si>
  <si>
    <t>Thực hiện viết bài cho trang website của Công ty theo quy định</t>
  </si>
  <si>
    <t>HC4.1.1</t>
  </si>
  <si>
    <t>Số lượng</t>
  </si>
  <si>
    <t>Số lượng công trình</t>
  </si>
  <si>
    <t>Số lần kiểm tra</t>
  </si>
  <si>
    <t>Chỉ đạo phân phối tiền lương theo qui định</t>
  </si>
  <si>
    <t>Số lượt kiểm tra</t>
  </si>
  <si>
    <r>
      <rPr>
        <sz val="12"/>
        <color rgb="FFFF0000"/>
        <rFont val="Calibri"/>
        <family val="2"/>
      </rPr>
      <t>≥</t>
    </r>
    <r>
      <rPr>
        <sz val="10.199999999999999"/>
        <color rgb="FFFF0000"/>
        <rFont val="Times New Roman"/>
        <family val="1"/>
      </rPr>
      <t xml:space="preserve"> 70</t>
    </r>
  </si>
  <si>
    <t>Số CBCNV biết khai thác hiệu quả các phần mềm  được trang bị: Microsoft Office (Word, Excel, Power Point); Eoffice; Visio.</t>
  </si>
  <si>
    <t xml:space="preserve">Số lượng </t>
  </si>
  <si>
    <t>Số lần kiểm tra nội bộ</t>
  </si>
  <si>
    <t>ĐIỆN LỰC VĂN  YÊN</t>
  </si>
  <si>
    <t>Nguyễn Xuân Thủy</t>
  </si>
  <si>
    <t>Ngày 25 tháng 06 năm 2018</t>
  </si>
  <si>
    <t>HỆ THỐNG CHỈ TIÊU CỦA ĐIỆN LỰC VĂN YÊN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</si>
</sst>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 numFmtId="177" formatCode="0.0000%"/>
  </numFmts>
  <fonts count="63">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2"/>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sz val="12"/>
      <color indexed="10"/>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sz val="11"/>
      <name val="Arial"/>
      <family val="2"/>
    </font>
    <font>
      <b/>
      <i/>
      <sz val="12"/>
      <color indexed="8"/>
      <name val="Times New Roman"/>
      <family val="1"/>
    </font>
    <font>
      <b/>
      <sz val="14"/>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b/>
      <i/>
      <sz val="11"/>
      <name val="Times New Roman"/>
      <family val="1"/>
    </font>
    <font>
      <i/>
      <sz val="11"/>
      <color indexed="8"/>
      <name val="Times New Roman"/>
      <family val="1"/>
    </font>
    <font>
      <b/>
      <sz val="11"/>
      <color indexed="8"/>
      <name val="Times New Roman"/>
      <family val="1"/>
    </font>
    <font>
      <sz val="12"/>
      <color theme="1"/>
      <name val="Calibri"/>
      <family val="2"/>
      <scheme val="minor"/>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1"/>
      <color rgb="FFFF0000"/>
      <name val="Times New Roman"/>
      <family val="1"/>
    </font>
    <font>
      <sz val="12"/>
      <color rgb="FFFF0000"/>
      <name val="Times New Roman"/>
      <family val="1"/>
    </font>
    <font>
      <b/>
      <sz val="12"/>
      <color rgb="FFFF0000"/>
      <name val="Times New Roman"/>
      <family val="1"/>
    </font>
    <font>
      <sz val="11"/>
      <color rgb="FFFF0000"/>
      <name val="Times New Roman"/>
      <family val="1"/>
      <charset val="163"/>
    </font>
    <font>
      <sz val="12"/>
      <color rgb="FFFF0000"/>
      <name val="Times New Roman"/>
      <family val="1"/>
      <charset val="163"/>
    </font>
    <font>
      <b/>
      <i/>
      <sz val="12"/>
      <color rgb="FFFF0000"/>
      <name val="Times New Roman"/>
      <family val="1"/>
    </font>
    <font>
      <sz val="12"/>
      <color rgb="FFFF0000"/>
      <name val="Calibri"/>
      <family val="2"/>
    </font>
    <font>
      <sz val="10.199999999999999"/>
      <color rgb="FFFF0000"/>
      <name val="Times New Roman"/>
      <family val="1"/>
    </font>
  </fonts>
  <fills count="20">
    <fill>
      <patternFill patternType="none"/>
    </fill>
    <fill>
      <patternFill patternType="gray125"/>
    </fill>
    <fill>
      <patternFill patternType="solid">
        <fgColor indexed="26"/>
        <bgColor indexed="64"/>
      </patternFill>
    </fill>
    <fill>
      <patternFill patternType="solid">
        <fgColor indexed="53"/>
        <bgColor indexed="64"/>
      </patternFill>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21"/>
        <bgColor indexed="64"/>
      </patternFill>
    </fill>
    <fill>
      <patternFill patternType="solid">
        <fgColor indexed="27"/>
        <bgColor indexed="64"/>
      </patternFill>
    </fill>
    <fill>
      <patternFill patternType="solid">
        <fgColor indexed="43"/>
        <bgColor indexed="64"/>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indexed="22"/>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s>
  <cellStyleXfs count="142">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7" fillId="0" borderId="0" applyBorder="0" applyProtection="0"/>
    <xf numFmtId="171" fontId="36"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7" fillId="0" borderId="0" applyBorder="0" applyProtection="0"/>
    <xf numFmtId="172" fontId="36"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16" fillId="0" borderId="0"/>
    <xf numFmtId="0" fontId="12" fillId="0" borderId="0"/>
    <xf numFmtId="0" fontId="35" fillId="0" borderId="0"/>
    <xf numFmtId="0" fontId="13" fillId="0" borderId="0">
      <alignment vertical="center"/>
    </xf>
    <xf numFmtId="9" fontId="8" fillId="0" borderId="0" applyBorder="0" applyProtection="0"/>
    <xf numFmtId="9" fontId="17" fillId="0" borderId="0" applyBorder="0" applyProtection="0"/>
    <xf numFmtId="9" fontId="8" fillId="0" borderId="0" applyBorder="0" applyProtection="0"/>
    <xf numFmtId="9" fontId="1" fillId="0" borderId="0" applyBorder="0" applyProtection="0"/>
    <xf numFmtId="9" fontId="36"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7" fillId="0" borderId="0" applyBorder="0" applyProtection="0"/>
    <xf numFmtId="9" fontId="36"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34"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47" fillId="0" borderId="0" applyNumberFormat="0" applyFill="0" applyBorder="0" applyAlignment="0" applyProtection="0"/>
    <xf numFmtId="0" fontId="4" fillId="0" borderId="0"/>
    <xf numFmtId="0" fontId="4" fillId="0" borderId="0"/>
    <xf numFmtId="0" fontId="4" fillId="0" borderId="0"/>
    <xf numFmtId="0" fontId="48" fillId="0" borderId="0"/>
    <xf numFmtId="0" fontId="49" fillId="0" borderId="0"/>
    <xf numFmtId="0" fontId="46" fillId="0" borderId="0"/>
    <xf numFmtId="0" fontId="46" fillId="0" borderId="0"/>
    <xf numFmtId="0" fontId="46" fillId="0" borderId="0"/>
    <xf numFmtId="0" fontId="7" fillId="0" borderId="0"/>
    <xf numFmtId="0" fontId="4" fillId="0" borderId="0"/>
    <xf numFmtId="0" fontId="50" fillId="0" borderId="0"/>
    <xf numFmtId="0" fontId="13" fillId="0" borderId="0">
      <alignment vertical="center"/>
    </xf>
    <xf numFmtId="0" fontId="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 fillId="0" borderId="0"/>
    <xf numFmtId="0" fontId="4" fillId="0" borderId="0"/>
    <xf numFmtId="0" fontId="4" fillId="0" borderId="0"/>
    <xf numFmtId="0" fontId="4" fillId="0" borderId="0"/>
    <xf numFmtId="0" fontId="7" fillId="0" borderId="0"/>
    <xf numFmtId="0" fontId="4" fillId="0" borderId="0"/>
    <xf numFmtId="0" fontId="50"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671">
    <xf numFmtId="0" fontId="0" fillId="0" borderId="0" xfId="0"/>
    <xf numFmtId="2" fontId="15" fillId="0" borderId="3" xfId="133" applyNumberFormat="1" applyFont="1" applyFill="1" applyBorder="1" applyAlignment="1">
      <alignment horizontal="center" vertical="center" wrapText="1"/>
    </xf>
    <xf numFmtId="0" fontId="18" fillId="0" borderId="0" xfId="0" applyFont="1" applyBorder="1" applyAlignment="1">
      <alignment horizontal="center" vertical="center" wrapText="1"/>
    </xf>
    <xf numFmtId="0" fontId="19" fillId="0" borderId="0" xfId="0" applyFont="1" applyAlignment="1">
      <alignment horizontal="justify" vertical="center"/>
    </xf>
    <xf numFmtId="0" fontId="20" fillId="0" borderId="0" xfId="0" applyFont="1" applyBorder="1" applyAlignment="1">
      <alignment horizontal="left" vertical="center" wrapText="1"/>
    </xf>
    <xf numFmtId="0" fontId="19" fillId="0" borderId="0" xfId="0" applyFont="1" applyBorder="1" applyAlignment="1">
      <alignment horizontal="justify" vertical="center" wrapText="1"/>
    </xf>
    <xf numFmtId="0" fontId="19" fillId="0" borderId="0" xfId="0" applyFont="1" applyFill="1" applyAlignment="1">
      <alignment horizontal="center" vertical="center"/>
    </xf>
    <xf numFmtId="0" fontId="18" fillId="2" borderId="3" xfId="0" applyNumberFormat="1"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0" xfId="0" applyFont="1" applyFill="1" applyAlignment="1">
      <alignment horizontal="justify" vertical="center"/>
    </xf>
    <xf numFmtId="0" fontId="18" fillId="3" borderId="3" xfId="0" applyNumberFormat="1" applyFont="1" applyFill="1" applyBorder="1" applyAlignment="1">
      <alignment horizontal="center" vertical="center" wrapText="1"/>
    </xf>
    <xf numFmtId="0" fontId="19" fillId="0" borderId="3" xfId="0" applyFont="1" applyBorder="1" applyAlignment="1">
      <alignment horizontal="center" vertical="center"/>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xf>
    <xf numFmtId="0" fontId="18" fillId="3" borderId="3" xfId="0" applyFont="1" applyFill="1" applyBorder="1" applyAlignment="1">
      <alignment horizontal="center" vertical="center" wrapText="1"/>
    </xf>
    <xf numFmtId="0" fontId="19" fillId="0" borderId="3" xfId="0" applyFont="1" applyBorder="1" applyAlignment="1">
      <alignment horizontal="center" vertical="center" wrapText="1"/>
    </xf>
    <xf numFmtId="0" fontId="19" fillId="0" borderId="3" xfId="0" applyNumberFormat="1" applyFont="1" applyFill="1" applyBorder="1" applyAlignment="1">
      <alignment vertical="center" wrapText="1"/>
    </xf>
    <xf numFmtId="0" fontId="19" fillId="0" borderId="0" xfId="0" applyFont="1" applyAlignment="1">
      <alignment horizontal="center" vertical="center"/>
    </xf>
    <xf numFmtId="0" fontId="19" fillId="4" borderId="3" xfId="0" applyNumberFormat="1" applyFont="1" applyFill="1" applyBorder="1" applyAlignment="1">
      <alignment horizontal="center" vertical="center" wrapText="1"/>
    </xf>
    <xf numFmtId="0" fontId="19" fillId="0" borderId="3" xfId="0" applyFont="1" applyBorder="1" applyAlignment="1">
      <alignment horizontal="justify" vertical="center"/>
    </xf>
    <xf numFmtId="0" fontId="24" fillId="0" borderId="3" xfId="0" applyFont="1" applyBorder="1" applyAlignment="1">
      <alignment horizontal="center" vertical="center" wrapText="1"/>
    </xf>
    <xf numFmtId="0" fontId="24" fillId="0" borderId="3" xfId="0" applyFont="1" applyBorder="1" applyAlignment="1">
      <alignment horizontal="center" wrapText="1"/>
    </xf>
    <xf numFmtId="0" fontId="19" fillId="0" borderId="3" xfId="0" applyFont="1" applyFill="1" applyBorder="1" applyAlignment="1">
      <alignment wrapText="1"/>
    </xf>
    <xf numFmtId="0" fontId="19" fillId="0" borderId="3" xfId="0" applyFont="1" applyBorder="1" applyAlignment="1">
      <alignment vertical="center" wrapText="1"/>
    </xf>
    <xf numFmtId="0" fontId="19" fillId="0" borderId="3" xfId="0" applyFont="1" applyBorder="1" applyAlignment="1">
      <alignment wrapText="1"/>
    </xf>
    <xf numFmtId="0" fontId="19" fillId="0" borderId="3" xfId="0" applyFont="1" applyBorder="1" applyAlignment="1">
      <alignment horizontal="left" vertical="center" wrapText="1"/>
    </xf>
    <xf numFmtId="0" fontId="19" fillId="0" borderId="4" xfId="112" applyFont="1" applyFill="1" applyBorder="1" applyAlignment="1">
      <alignment horizontal="justify" vertical="center" wrapText="1"/>
    </xf>
    <xf numFmtId="0" fontId="26" fillId="0" borderId="0" xfId="0" applyFont="1"/>
    <xf numFmtId="0" fontId="26" fillId="4" borderId="3" xfId="128" applyFont="1" applyFill="1" applyBorder="1" applyAlignment="1">
      <alignment horizontal="center" vertical="center" wrapText="1"/>
    </xf>
    <xf numFmtId="0" fontId="26" fillId="4" borderId="0" xfId="128" applyFont="1" applyFill="1" applyBorder="1" applyAlignment="1">
      <alignment horizontal="center" vertical="center" wrapText="1"/>
    </xf>
    <xf numFmtId="0" fontId="19" fillId="0" borderId="3" xfId="0" applyFont="1" applyFill="1" applyBorder="1" applyAlignment="1">
      <alignment horizontal="center" vertical="center"/>
    </xf>
    <xf numFmtId="0" fontId="18" fillId="0" borderId="4"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3" xfId="0" applyFont="1" applyFill="1" applyBorder="1" applyAlignment="1">
      <alignment horizontal="left" vertical="center" wrapText="1"/>
    </xf>
    <xf numFmtId="9" fontId="18" fillId="12" borderId="6" xfId="129" applyFont="1" applyFill="1" applyBorder="1" applyAlignment="1">
      <alignment horizontal="center" vertical="center" wrapText="1"/>
    </xf>
    <xf numFmtId="0" fontId="19" fillId="0" borderId="3" xfId="0" applyFont="1" applyFill="1" applyBorder="1" applyAlignment="1">
      <alignment horizontal="left" vertical="center" wrapText="1"/>
    </xf>
    <xf numFmtId="0" fontId="19" fillId="0" borderId="0" xfId="0" applyFont="1" applyFill="1"/>
    <xf numFmtId="0" fontId="19" fillId="4" borderId="3" xfId="89" applyFont="1" applyFill="1" applyBorder="1" applyAlignment="1">
      <alignment vertical="center" wrapText="1"/>
    </xf>
    <xf numFmtId="0" fontId="19" fillId="0" borderId="3" xfId="89" applyFont="1" applyFill="1" applyBorder="1" applyAlignment="1">
      <alignment horizontal="center" vertical="center" wrapText="1"/>
    </xf>
    <xf numFmtId="0" fontId="19" fillId="4" borderId="3" xfId="0" applyFont="1" applyFill="1" applyBorder="1" applyAlignment="1">
      <alignment horizontal="center" vertical="center" wrapText="1"/>
    </xf>
    <xf numFmtId="9" fontId="19" fillId="0" borderId="3" xfId="133" applyFont="1" applyFill="1" applyBorder="1" applyAlignment="1">
      <alignment horizontal="center" vertical="center" wrapText="1"/>
    </xf>
    <xf numFmtId="174" fontId="22" fillId="0" borderId="3" xfId="10" applyNumberFormat="1" applyFont="1" applyFill="1" applyBorder="1" applyAlignment="1" applyProtection="1">
      <alignment horizontal="center" vertical="center" wrapText="1"/>
    </xf>
    <xf numFmtId="9" fontId="22" fillId="0" borderId="3" xfId="140" applyFont="1" applyFill="1" applyBorder="1" applyAlignment="1" applyProtection="1">
      <alignment horizontal="center" vertical="center" wrapText="1"/>
    </xf>
    <xf numFmtId="0" fontId="19" fillId="4" borderId="3" xfId="128" applyFont="1" applyFill="1" applyBorder="1" applyAlignment="1">
      <alignment horizontal="center" vertical="center" wrapText="1"/>
    </xf>
    <xf numFmtId="0" fontId="19" fillId="0" borderId="3" xfId="128" applyFont="1" applyFill="1" applyBorder="1" applyAlignment="1">
      <alignment horizontal="center" vertical="center" wrapText="1"/>
    </xf>
    <xf numFmtId="9" fontId="28" fillId="0" borderId="3" xfId="140" applyFont="1" applyFill="1" applyBorder="1" applyAlignment="1" applyProtection="1">
      <alignment horizontal="center" vertical="center" wrapText="1"/>
    </xf>
    <xf numFmtId="174" fontId="18" fillId="0" borderId="3" xfId="0" applyNumberFormat="1" applyFont="1" applyFill="1" applyBorder="1"/>
    <xf numFmtId="174" fontId="28" fillId="0" borderId="3" xfId="10" applyNumberFormat="1" applyFont="1" applyFill="1" applyBorder="1" applyAlignment="1" applyProtection="1">
      <alignment horizontal="center" vertical="center" wrapText="1"/>
    </xf>
    <xf numFmtId="0" fontId="24" fillId="0" borderId="3" xfId="0" applyFont="1" applyFill="1" applyBorder="1" applyAlignment="1">
      <alignment horizontal="center" vertical="center" wrapText="1"/>
    </xf>
    <xf numFmtId="0" fontId="19" fillId="0" borderId="3" xfId="0" applyFont="1" applyFill="1" applyBorder="1" applyAlignment="1">
      <alignment vertical="center" wrapText="1"/>
    </xf>
    <xf numFmtId="0" fontId="29" fillId="0" borderId="3" xfId="0" applyFont="1" applyFill="1" applyBorder="1" applyAlignment="1">
      <alignment horizontal="center" vertical="center" wrapText="1"/>
    </xf>
    <xf numFmtId="0" fontId="29" fillId="0" borderId="2" xfId="0" applyFont="1" applyFill="1" applyBorder="1" applyAlignment="1">
      <alignment vertical="center" wrapText="1"/>
    </xf>
    <xf numFmtId="0" fontId="19" fillId="0" borderId="2" xfId="128" applyFont="1" applyFill="1" applyBorder="1" applyAlignment="1">
      <alignment horizontal="center" vertical="center" wrapText="1"/>
    </xf>
    <xf numFmtId="0" fontId="18" fillId="13" borderId="3" xfId="0" applyFont="1" applyFill="1" applyBorder="1" applyAlignment="1">
      <alignment horizontal="center" vertical="center" wrapText="1"/>
    </xf>
    <xf numFmtId="174" fontId="30" fillId="0" borderId="3" xfId="10" applyNumberFormat="1" applyFont="1" applyFill="1" applyBorder="1" applyAlignment="1" applyProtection="1">
      <alignment horizontal="center" vertical="center" wrapText="1"/>
    </xf>
    <xf numFmtId="0" fontId="18" fillId="0" borderId="0" xfId="0" applyNumberFormat="1" applyFont="1" applyAlignment="1">
      <alignment horizontal="center"/>
    </xf>
    <xf numFmtId="0" fontId="25" fillId="0" borderId="3" xfId="0" applyFont="1" applyFill="1" applyBorder="1" applyAlignment="1">
      <alignment horizontal="center" vertical="center" wrapText="1"/>
    </xf>
    <xf numFmtId="9" fontId="18" fillId="13" borderId="7" xfId="0" applyNumberFormat="1" applyFont="1" applyFill="1" applyBorder="1" applyAlignment="1">
      <alignment horizontal="center" vertical="center" wrapText="1"/>
    </xf>
    <xf numFmtId="9" fontId="31" fillId="0" borderId="3" xfId="133" applyFont="1" applyFill="1" applyBorder="1" applyAlignment="1">
      <alignment horizontal="center" vertical="center" wrapText="1"/>
    </xf>
    <xf numFmtId="9" fontId="18" fillId="12" borderId="3" xfId="0" applyNumberFormat="1" applyFont="1" applyFill="1" applyBorder="1" applyAlignment="1">
      <alignment horizontal="center" vertical="center"/>
    </xf>
    <xf numFmtId="0" fontId="25" fillId="4" borderId="3" xfId="0" applyNumberFormat="1" applyFont="1" applyFill="1" applyBorder="1" applyAlignment="1">
      <alignment vertical="center" wrapText="1"/>
    </xf>
    <xf numFmtId="9" fontId="32" fillId="0" borderId="3" xfId="140" applyFont="1" applyFill="1" applyBorder="1" applyAlignment="1" applyProtection="1">
      <alignment horizontal="center" vertical="center" wrapText="1"/>
    </xf>
    <xf numFmtId="174" fontId="32" fillId="0" borderId="3" xfId="10" applyNumberFormat="1" applyFont="1" applyFill="1" applyBorder="1" applyAlignment="1" applyProtection="1">
      <alignment horizontal="center" vertical="center" wrapText="1"/>
    </xf>
    <xf numFmtId="0" fontId="18" fillId="0" borderId="0" xfId="0" applyFont="1" applyFill="1"/>
    <xf numFmtId="0" fontId="27" fillId="0" borderId="3" xfId="0" applyFont="1" applyFill="1" applyBorder="1" applyAlignment="1">
      <alignment horizontal="center" vertical="center" wrapText="1"/>
    </xf>
    <xf numFmtId="0" fontId="27" fillId="0" borderId="8" xfId="0" applyFont="1" applyFill="1" applyBorder="1" applyAlignment="1">
      <alignment horizontal="center" vertical="center" wrapText="1"/>
    </xf>
    <xf numFmtId="0" fontId="25" fillId="0" borderId="0" xfId="0" applyFont="1" applyFill="1" applyBorder="1" applyAlignment="1">
      <alignment vertical="center"/>
    </xf>
    <xf numFmtId="0" fontId="27" fillId="4" borderId="0" xfId="0" applyFont="1" applyFill="1" applyBorder="1" applyAlignment="1">
      <alignment horizontal="center" vertical="center" wrapText="1"/>
    </xf>
    <xf numFmtId="0" fontId="25" fillId="0" borderId="0" xfId="0" applyNumberFormat="1" applyFont="1" applyAlignment="1"/>
    <xf numFmtId="0" fontId="18" fillId="0" borderId="0" xfId="0" applyFont="1" applyAlignment="1">
      <alignment horizontal="left"/>
    </xf>
    <xf numFmtId="0" fontId="18" fillId="0" borderId="0" xfId="0" applyFont="1"/>
    <xf numFmtId="0" fontId="18" fillId="0" borderId="0" xfId="112" applyFont="1" applyFill="1" applyBorder="1" applyAlignment="1">
      <alignment vertical="center"/>
    </xf>
    <xf numFmtId="0" fontId="18" fillId="0" borderId="0" xfId="112" applyFont="1" applyFill="1" applyBorder="1" applyAlignment="1">
      <alignment horizontal="right" vertical="center"/>
    </xf>
    <xf numFmtId="168" fontId="18" fillId="0" borderId="0" xfId="133" applyNumberFormat="1" applyFont="1" applyFill="1" applyBorder="1" applyAlignment="1">
      <alignment horizontal="right" vertical="center"/>
    </xf>
    <xf numFmtId="0" fontId="19" fillId="0" borderId="0" xfId="112" applyFont="1" applyFill="1" applyAlignment="1">
      <alignment vertical="center"/>
    </xf>
    <xf numFmtId="0" fontId="18" fillId="7" borderId="3" xfId="83" applyFont="1" applyFill="1" applyBorder="1" applyAlignment="1">
      <alignment vertical="center"/>
    </xf>
    <xf numFmtId="0" fontId="18" fillId="7" borderId="3" xfId="83" applyFont="1" applyFill="1" applyBorder="1" applyAlignment="1">
      <alignment horizontal="left" vertical="center"/>
    </xf>
    <xf numFmtId="0" fontId="18" fillId="7" borderId="3" xfId="83" applyFont="1" applyFill="1" applyBorder="1" applyAlignment="1">
      <alignment horizontal="right" vertical="center"/>
    </xf>
    <xf numFmtId="0" fontId="18" fillId="7" borderId="3" xfId="83" applyFont="1" applyFill="1" applyBorder="1" applyAlignment="1">
      <alignment horizontal="left" vertical="center" wrapText="1"/>
    </xf>
    <xf numFmtId="168" fontId="18" fillId="7" borderId="3" xfId="133" applyNumberFormat="1" applyFont="1" applyFill="1" applyBorder="1" applyAlignment="1">
      <alignment horizontal="right" vertical="center"/>
    </xf>
    <xf numFmtId="0" fontId="18" fillId="0" borderId="3" xfId="112" applyFont="1" applyFill="1" applyBorder="1" applyAlignment="1">
      <alignment horizontal="center" vertical="center"/>
    </xf>
    <xf numFmtId="0" fontId="18" fillId="0" borderId="3" xfId="112" applyFont="1" applyFill="1" applyBorder="1" applyAlignment="1">
      <alignment horizontal="left" vertical="center"/>
    </xf>
    <xf numFmtId="0" fontId="18" fillId="0" borderId="3" xfId="112" applyFont="1" applyFill="1" applyBorder="1" applyAlignment="1">
      <alignment horizontal="right" vertical="center"/>
    </xf>
    <xf numFmtId="9" fontId="18" fillId="0" borderId="3" xfId="112" applyNumberFormat="1" applyFont="1" applyFill="1" applyBorder="1" applyAlignment="1">
      <alignment horizontal="center" vertical="center" textRotation="90"/>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168" fontId="19" fillId="0" borderId="3" xfId="133" applyNumberFormat="1" applyFont="1" applyFill="1" applyBorder="1" applyAlignment="1">
      <alignment horizontal="center" vertical="center" wrapText="1"/>
    </xf>
    <xf numFmtId="2" fontId="19" fillId="0" borderId="3" xfId="133" applyNumberFormat="1" applyFont="1" applyFill="1" applyBorder="1" applyAlignment="1">
      <alignment horizontal="center" vertical="center" wrapText="1"/>
    </xf>
    <xf numFmtId="0" fontId="19" fillId="0" borderId="3" xfId="22" applyNumberFormat="1" applyFont="1" applyFill="1" applyBorder="1" applyAlignment="1">
      <alignment horizontal="center" vertical="center" wrapText="1"/>
    </xf>
    <xf numFmtId="0" fontId="19" fillId="0" borderId="3" xfId="112" applyFont="1" applyFill="1" applyBorder="1" applyAlignment="1">
      <alignment vertical="center" wrapText="1"/>
    </xf>
    <xf numFmtId="9" fontId="19" fillId="0" borderId="4" xfId="112" applyNumberFormat="1" applyFont="1" applyFill="1" applyBorder="1" applyAlignment="1">
      <alignment horizontal="center" vertical="center" wrapText="1"/>
    </xf>
    <xf numFmtId="9" fontId="19" fillId="0" borderId="3" xfId="22" quotePrefix="1" applyNumberFormat="1" applyFont="1" applyFill="1" applyBorder="1" applyAlignment="1">
      <alignment horizontal="center" vertical="center" wrapText="1"/>
    </xf>
    <xf numFmtId="173" fontId="19" fillId="0" borderId="3" xfId="10" applyNumberFormat="1" applyFont="1" applyFill="1" applyBorder="1" applyAlignment="1">
      <alignment horizontal="center" vertical="center" wrapText="1"/>
    </xf>
    <xf numFmtId="0" fontId="20" fillId="8" borderId="3" xfId="112" applyFont="1" applyFill="1" applyBorder="1" applyAlignment="1">
      <alignment vertical="center" wrapText="1"/>
    </xf>
    <xf numFmtId="0" fontId="22" fillId="8" borderId="3" xfId="112" applyFont="1" applyFill="1" applyBorder="1" applyAlignment="1">
      <alignment horizontal="left" vertical="center" wrapText="1"/>
    </xf>
    <xf numFmtId="9" fontId="20" fillId="8" borderId="3" xfId="112" applyNumberFormat="1" applyFont="1" applyFill="1" applyBorder="1" applyAlignment="1">
      <alignment horizontal="center" vertical="center" wrapText="1"/>
    </xf>
    <xf numFmtId="0" fontId="20" fillId="8" borderId="3" xfId="112" applyFont="1" applyFill="1" applyBorder="1" applyAlignment="1">
      <alignment horizontal="left" vertical="center" wrapText="1"/>
    </xf>
    <xf numFmtId="168" fontId="20" fillId="8" borderId="3" xfId="112" applyNumberFormat="1" applyFont="1" applyFill="1" applyBorder="1" applyAlignment="1">
      <alignment horizontal="center" vertical="center" wrapText="1"/>
    </xf>
    <xf numFmtId="0" fontId="20" fillId="0" borderId="0" xfId="112" applyFont="1" applyFill="1" applyAlignment="1">
      <alignment vertical="center"/>
    </xf>
    <xf numFmtId="9" fontId="18" fillId="0" borderId="4" xfId="112" applyNumberFormat="1" applyFont="1" applyFill="1" applyBorder="1" applyAlignment="1">
      <alignment horizontal="center" vertical="center" textRotation="90"/>
    </xf>
    <xf numFmtId="9" fontId="20" fillId="8" borderId="3" xfId="133" applyFont="1" applyFill="1" applyBorder="1" applyAlignment="1">
      <alignment horizontal="center" vertical="center" wrapText="1"/>
    </xf>
    <xf numFmtId="0" fontId="20" fillId="0" borderId="0" xfId="112" applyFont="1" applyFill="1" applyAlignment="1">
      <alignment horizontal="center" vertical="center"/>
    </xf>
    <xf numFmtId="0" fontId="19" fillId="8" borderId="3" xfId="112" applyFont="1" applyFill="1" applyBorder="1" applyAlignment="1">
      <alignment horizontal="center" vertical="center" wrapText="1"/>
    </xf>
    <xf numFmtId="9" fontId="20" fillId="8" borderId="3" xfId="112" applyNumberFormat="1" applyFont="1" applyFill="1" applyBorder="1" applyAlignment="1">
      <alignment horizontal="center" vertical="center"/>
    </xf>
    <xf numFmtId="0" fontId="18" fillId="0" borderId="0" xfId="112" applyFont="1" applyFill="1" applyAlignment="1">
      <alignment vertical="center"/>
    </xf>
    <xf numFmtId="0" fontId="18" fillId="0" borderId="0" xfId="112" applyFont="1" applyFill="1" applyAlignment="1">
      <alignment horizontal="left" vertical="center"/>
    </xf>
    <xf numFmtId="0" fontId="19" fillId="0" borderId="0" xfId="112" applyFont="1" applyFill="1" applyAlignment="1">
      <alignment horizontal="right" vertical="center"/>
    </xf>
    <xf numFmtId="0" fontId="19" fillId="0" borderId="0" xfId="112" applyFont="1" applyFill="1" applyAlignment="1">
      <alignment horizontal="left" vertical="center" wrapText="1"/>
    </xf>
    <xf numFmtId="168" fontId="19" fillId="0" borderId="0" xfId="133" applyNumberFormat="1" applyFont="1" applyFill="1" applyAlignment="1">
      <alignment horizontal="right" vertical="center"/>
    </xf>
    <xf numFmtId="0" fontId="19" fillId="0" borderId="9" xfId="0" applyFont="1"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26" fillId="0" borderId="3" xfId="0" applyFont="1" applyFill="1" applyBorder="1" applyAlignment="1">
      <alignment vertical="center"/>
    </xf>
    <xf numFmtId="0" fontId="26" fillId="0" borderId="3" xfId="0" applyFont="1" applyFill="1" applyBorder="1" applyAlignment="1">
      <alignment vertical="center" wrapText="1"/>
    </xf>
    <xf numFmtId="0" fontId="19" fillId="0" borderId="4" xfId="112" applyFont="1" applyFill="1" applyBorder="1" applyAlignment="1">
      <alignment horizontal="center" vertical="center" wrapText="1"/>
    </xf>
    <xf numFmtId="0" fontId="25" fillId="0" borderId="10" xfId="0" applyNumberFormat="1" applyFont="1" applyFill="1" applyBorder="1" applyAlignment="1">
      <alignment vertical="center" wrapText="1"/>
    </xf>
    <xf numFmtId="0" fontId="18" fillId="0" borderId="4" xfId="0" applyFont="1" applyFill="1" applyBorder="1" applyAlignment="1">
      <alignment horizontal="left" vertical="center" wrapText="1"/>
    </xf>
    <xf numFmtId="0" fontId="37" fillId="0" borderId="3" xfId="0" applyFont="1" applyFill="1" applyBorder="1" applyAlignment="1">
      <alignment horizontal="left" vertical="center" wrapText="1"/>
    </xf>
    <xf numFmtId="9" fontId="18" fillId="12" borderId="3" xfId="0" applyNumberFormat="1" applyFont="1" applyFill="1" applyBorder="1" applyAlignment="1">
      <alignment horizontal="center" vertical="center" textRotation="90"/>
    </xf>
    <xf numFmtId="0" fontId="26" fillId="0" borderId="3" xfId="0" applyFont="1" applyFill="1" applyBorder="1" applyAlignment="1">
      <alignment horizontal="center" vertical="center"/>
    </xf>
    <xf numFmtId="9" fontId="18" fillId="14" borderId="3" xfId="0" applyNumberFormat="1" applyFont="1" applyFill="1" applyBorder="1" applyAlignment="1">
      <alignment horizontal="center" vertical="center" textRotation="90"/>
    </xf>
    <xf numFmtId="0" fontId="19" fillId="15" borderId="3" xfId="0" applyNumberFormat="1" applyFont="1" applyFill="1" applyBorder="1" applyAlignment="1">
      <alignment horizontal="center" vertical="center" wrapText="1"/>
    </xf>
    <xf numFmtId="0" fontId="19" fillId="15" borderId="3" xfId="0" applyNumberFormat="1" applyFont="1" applyFill="1" applyBorder="1" applyAlignment="1">
      <alignment vertical="center" wrapText="1"/>
    </xf>
    <xf numFmtId="9" fontId="18" fillId="16" borderId="3" xfId="0" applyNumberFormat="1" applyFont="1" applyFill="1" applyBorder="1" applyAlignment="1">
      <alignment horizontal="center" vertical="center" textRotation="90"/>
    </xf>
    <xf numFmtId="0" fontId="25" fillId="12" borderId="3" xfId="0" applyFont="1" applyFill="1" applyBorder="1" applyAlignment="1">
      <alignment vertical="center" wrapText="1"/>
    </xf>
    <xf numFmtId="0" fontId="19" fillId="0" borderId="4"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3" xfId="0" applyFont="1" applyFill="1" applyBorder="1"/>
    <xf numFmtId="0" fontId="24" fillId="0" borderId="3" xfId="0" applyFont="1" applyFill="1" applyBorder="1" applyAlignment="1">
      <alignment horizontal="left" vertical="center" wrapText="1"/>
    </xf>
    <xf numFmtId="0" fontId="19" fillId="0" borderId="0" xfId="0" applyFont="1"/>
    <xf numFmtId="0" fontId="19" fillId="0" borderId="3" xfId="112" applyFont="1" applyFill="1" applyBorder="1" applyAlignment="1">
      <alignment horizontal="center" vertical="center" wrapText="1"/>
    </xf>
    <xf numFmtId="0" fontId="19" fillId="0" borderId="5" xfId="0" applyFont="1" applyBorder="1" applyAlignment="1">
      <alignment horizontal="center" vertical="center"/>
    </xf>
    <xf numFmtId="9" fontId="19" fillId="0" borderId="4" xfId="112" quotePrefix="1" applyNumberFormat="1" applyFont="1" applyFill="1" applyBorder="1" applyAlignment="1">
      <alignment horizontal="center" vertical="center" wrapText="1"/>
    </xf>
    <xf numFmtId="9" fontId="19" fillId="10" borderId="11" xfId="112" applyNumberFormat="1" applyFont="1" applyFill="1" applyBorder="1" applyAlignment="1">
      <alignment horizontal="center" vertical="center" textRotation="90"/>
    </xf>
    <xf numFmtId="9" fontId="19" fillId="16" borderId="3" xfId="112" applyNumberFormat="1" applyFont="1" applyFill="1" applyBorder="1" applyAlignment="1">
      <alignment horizontal="center" vertical="center" wrapText="1"/>
    </xf>
    <xf numFmtId="0" fontId="19" fillId="16" borderId="3" xfId="112" applyFont="1" applyFill="1" applyBorder="1" applyAlignment="1">
      <alignment horizontal="justify" vertical="center" wrapText="1"/>
    </xf>
    <xf numFmtId="9" fontId="19" fillId="16" borderId="3" xfId="133" applyFont="1" applyFill="1" applyBorder="1" applyAlignment="1">
      <alignment horizontal="center" vertical="center" wrapText="1"/>
    </xf>
    <xf numFmtId="168" fontId="19" fillId="16" borderId="3" xfId="133" applyNumberFormat="1" applyFont="1" applyFill="1" applyBorder="1" applyAlignment="1">
      <alignment horizontal="center" vertical="center" wrapText="1"/>
    </xf>
    <xf numFmtId="0" fontId="24" fillId="0" borderId="0" xfId="0" applyFont="1" applyFill="1" applyBorder="1" applyAlignment="1">
      <alignment horizontal="center" vertical="center"/>
    </xf>
    <xf numFmtId="0" fontId="24" fillId="0" borderId="0" xfId="0" applyFont="1" applyFill="1" applyBorder="1" applyAlignment="1">
      <alignment horizontal="left" vertical="center"/>
    </xf>
    <xf numFmtId="0" fontId="19" fillId="0" borderId="0" xfId="0" applyFont="1" applyFill="1" applyAlignment="1">
      <alignment horizontal="center"/>
    </xf>
    <xf numFmtId="0" fontId="19" fillId="0" borderId="0" xfId="0" applyFont="1" applyFill="1" applyAlignment="1">
      <alignment horizontal="left"/>
    </xf>
    <xf numFmtId="0" fontId="24" fillId="4" borderId="0" xfId="0" applyFont="1" applyFill="1" applyBorder="1" applyAlignment="1">
      <alignment horizontal="left" vertical="center" wrapText="1"/>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0" fontId="25" fillId="0" borderId="4" xfId="0" applyFont="1" applyFill="1" applyBorder="1" applyAlignment="1">
      <alignment horizontal="center" vertical="center"/>
    </xf>
    <xf numFmtId="0" fontId="26" fillId="0" borderId="4" xfId="0" applyFont="1" applyFill="1" applyBorder="1" applyAlignment="1">
      <alignment horizontal="center" vertical="center"/>
    </xf>
    <xf numFmtId="173" fontId="18" fillId="0" borderId="12" xfId="10" applyNumberFormat="1" applyFont="1" applyFill="1" applyBorder="1" applyAlignment="1">
      <alignment horizontal="center" vertical="center"/>
    </xf>
    <xf numFmtId="0" fontId="18" fillId="10" borderId="11" xfId="83" applyFont="1" applyFill="1" applyBorder="1" applyAlignment="1">
      <alignment horizontal="left" vertical="center"/>
    </xf>
    <xf numFmtId="0" fontId="18" fillId="10" borderId="11" xfId="83" applyFont="1" applyFill="1" applyBorder="1" applyAlignment="1">
      <alignment horizontal="center" vertical="center"/>
    </xf>
    <xf numFmtId="0" fontId="18" fillId="10" borderId="12" xfId="112" applyFont="1" applyFill="1" applyBorder="1" applyAlignment="1">
      <alignment horizontal="center" vertical="center" textRotation="90"/>
    </xf>
    <xf numFmtId="9" fontId="18" fillId="16" borderId="13" xfId="112" applyNumberFormat="1" applyFont="1" applyFill="1" applyBorder="1" applyAlignment="1">
      <alignment horizontal="center" vertical="center" textRotation="90" wrapText="1"/>
    </xf>
    <xf numFmtId="0" fontId="19" fillId="16" borderId="4" xfId="112" applyFont="1" applyFill="1" applyBorder="1" applyAlignment="1">
      <alignment horizontal="justify" vertical="center" wrapText="1"/>
    </xf>
    <xf numFmtId="0" fontId="19" fillId="16" borderId="3" xfId="22" applyNumberFormat="1" applyFont="1" applyFill="1" applyBorder="1" applyAlignment="1">
      <alignment horizontal="center" vertical="center" wrapText="1"/>
    </xf>
    <xf numFmtId="0" fontId="19" fillId="16" borderId="3" xfId="112" applyFont="1" applyFill="1" applyBorder="1" applyAlignment="1">
      <alignment vertical="center" wrapText="1"/>
    </xf>
    <xf numFmtId="0" fontId="20" fillId="16" borderId="3" xfId="112" applyFont="1" applyFill="1" applyBorder="1" applyAlignment="1">
      <alignment horizontal="left" vertical="center" wrapText="1"/>
    </xf>
    <xf numFmtId="0" fontId="51" fillId="0" borderId="0" xfId="0" applyFont="1"/>
    <xf numFmtId="9" fontId="23" fillId="5" borderId="0" xfId="112" applyNumberFormat="1" applyFont="1" applyFill="1" applyAlignment="1">
      <alignment vertical="center"/>
    </xf>
    <xf numFmtId="9" fontId="19" fillId="0" borderId="0" xfId="133" applyFont="1" applyFill="1" applyAlignment="1">
      <alignment vertical="center"/>
    </xf>
    <xf numFmtId="0" fontId="52" fillId="0" borderId="0" xfId="0" applyFont="1" applyBorder="1" applyAlignment="1">
      <alignment horizontal="center" vertical="center" wrapText="1"/>
    </xf>
    <xf numFmtId="0" fontId="19" fillId="0" borderId="0" xfId="0" applyFont="1" applyBorder="1" applyAlignment="1">
      <alignment horizontal="justify" vertical="center"/>
    </xf>
    <xf numFmtId="0" fontId="53" fillId="0" borderId="0" xfId="0" applyFont="1" applyBorder="1" applyAlignment="1">
      <alignment horizontal="left" vertical="center" wrapText="1"/>
    </xf>
    <xf numFmtId="0" fontId="19" fillId="0" borderId="0" xfId="0" applyFont="1" applyFill="1" applyBorder="1" applyAlignment="1">
      <alignment horizontal="justify" vertical="center" wrapText="1"/>
    </xf>
    <xf numFmtId="0" fontId="18" fillId="14" borderId="3" xfId="0" applyNumberFormat="1" applyFont="1" applyFill="1" applyBorder="1" applyAlignment="1">
      <alignment horizontal="center" vertical="center" wrapText="1"/>
    </xf>
    <xf numFmtId="0" fontId="18" fillId="14" borderId="3" xfId="0" applyNumberFormat="1" applyFont="1" applyFill="1" applyBorder="1" applyAlignment="1">
      <alignment horizontal="center" vertical="center"/>
    </xf>
    <xf numFmtId="0" fontId="18" fillId="0" borderId="0" xfId="0" applyFont="1" applyFill="1" applyAlignment="1">
      <alignment horizontal="center" vertical="center"/>
    </xf>
    <xf numFmtId="0" fontId="19" fillId="2" borderId="3" xfId="0" applyNumberFormat="1" applyFont="1" applyFill="1" applyBorder="1" applyAlignment="1">
      <alignment horizontal="left" vertical="center" wrapText="1"/>
    </xf>
    <xf numFmtId="0" fontId="19" fillId="15" borderId="3" xfId="0" quotePrefix="1" applyNumberFormat="1" applyFont="1" applyFill="1" applyBorder="1" applyAlignment="1">
      <alignment horizontal="left" vertical="center" wrapText="1"/>
    </xf>
    <xf numFmtId="0" fontId="54" fillId="15" borderId="3" xfId="0" applyNumberFormat="1" applyFont="1" applyFill="1" applyBorder="1" applyAlignment="1">
      <alignment horizontal="center" vertical="center" wrapText="1"/>
    </xf>
    <xf numFmtId="0" fontId="19" fillId="0" borderId="3" xfId="0" quotePrefix="1" applyNumberFormat="1" applyFont="1" applyFill="1" applyBorder="1" applyAlignment="1">
      <alignment horizontal="justify" vertical="center" wrapText="1"/>
    </xf>
    <xf numFmtId="0" fontId="54" fillId="0" borderId="3" xfId="0" applyNumberFormat="1" applyFont="1" applyFill="1" applyBorder="1" applyAlignment="1">
      <alignment horizontal="center" vertical="center" wrapText="1"/>
    </xf>
    <xf numFmtId="0" fontId="19" fillId="0" borderId="3" xfId="0" quotePrefix="1" applyFont="1" applyBorder="1" applyAlignment="1">
      <alignment horizontal="left" vertical="center" wrapText="1"/>
    </xf>
    <xf numFmtId="0" fontId="19" fillId="0" borderId="5" xfId="0" quotePrefix="1" applyFont="1" applyBorder="1" applyAlignment="1">
      <alignment horizontal="left" vertical="center" wrapText="1"/>
    </xf>
    <xf numFmtId="0" fontId="19" fillId="0" borderId="3" xfId="0" applyFont="1" applyBorder="1" applyAlignment="1">
      <alignment horizontal="justify" vertical="center" wrapText="1"/>
    </xf>
    <xf numFmtId="0" fontId="19" fillId="0" borderId="5" xfId="0" applyFont="1" applyBorder="1" applyAlignment="1">
      <alignment horizontal="left" vertical="center" wrapText="1"/>
    </xf>
    <xf numFmtId="0" fontId="19" fillId="0" borderId="4" xfId="0" applyFont="1" applyBorder="1" applyAlignment="1">
      <alignment horizontal="left" vertical="center" wrapText="1"/>
    </xf>
    <xf numFmtId="0" fontId="19" fillId="15" borderId="3" xfId="0" applyNumberFormat="1" applyFont="1" applyFill="1" applyBorder="1" applyAlignment="1">
      <alignment horizontal="left" vertical="center" wrapText="1"/>
    </xf>
    <xf numFmtId="0" fontId="19" fillId="0" borderId="9" xfId="0" applyFont="1" applyBorder="1" applyAlignment="1">
      <alignment vertical="center" wrapText="1"/>
    </xf>
    <xf numFmtId="0" fontId="19" fillId="0" borderId="3" xfId="0" quotePrefix="1" applyFont="1" applyBorder="1" applyAlignment="1">
      <alignment horizontal="left" vertical="top" wrapText="1"/>
    </xf>
    <xf numFmtId="0" fontId="51" fillId="15" borderId="3" xfId="0" applyFont="1" applyFill="1" applyBorder="1" applyAlignment="1">
      <alignment horizontal="center" vertical="center"/>
    </xf>
    <xf numFmtId="0" fontId="19" fillId="0" borderId="11" xfId="0" applyNumberFormat="1" applyFont="1" applyFill="1" applyBorder="1" applyAlignment="1">
      <alignment vertical="center" wrapText="1"/>
    </xf>
    <xf numFmtId="0" fontId="51" fillId="15" borderId="3" xfId="0" applyFont="1" applyFill="1" applyBorder="1" applyAlignment="1">
      <alignment vertical="center" wrapText="1"/>
    </xf>
    <xf numFmtId="0" fontId="51" fillId="15" borderId="3" xfId="0" quotePrefix="1" applyNumberFormat="1" applyFont="1" applyFill="1" applyBorder="1" applyAlignment="1">
      <alignment horizontal="left" vertical="center" wrapText="1"/>
    </xf>
    <xf numFmtId="0" fontId="51" fillId="15" borderId="3" xfId="0" applyNumberFormat="1" applyFont="1" applyFill="1" applyBorder="1" applyAlignment="1">
      <alignment horizontal="center" vertical="center"/>
    </xf>
    <xf numFmtId="0" fontId="51" fillId="15" borderId="3" xfId="0" applyFont="1" applyFill="1" applyBorder="1" applyAlignment="1">
      <alignment horizontal="justify" vertical="center"/>
    </xf>
    <xf numFmtId="0" fontId="51" fillId="15" borderId="3" xfId="0" applyNumberFormat="1" applyFont="1" applyFill="1" applyBorder="1" applyAlignment="1">
      <alignment vertical="center" wrapText="1"/>
    </xf>
    <xf numFmtId="0" fontId="51" fillId="15" borderId="3" xfId="0" quotePrefix="1" applyFont="1" applyFill="1" applyBorder="1" applyAlignment="1">
      <alignment horizontal="left" vertical="center" wrapText="1"/>
    </xf>
    <xf numFmtId="0" fontId="51" fillId="15" borderId="3" xfId="0" applyFont="1" applyFill="1" applyBorder="1" applyAlignment="1">
      <alignment horizontal="left" vertical="center" wrapText="1"/>
    </xf>
    <xf numFmtId="0" fontId="19" fillId="4" borderId="3" xfId="0" applyFont="1" applyFill="1" applyBorder="1" applyAlignment="1">
      <alignment horizontal="justify" vertical="center"/>
    </xf>
    <xf numFmtId="0" fontId="54" fillId="0" borderId="0" xfId="0" applyFont="1" applyFill="1" applyAlignment="1">
      <alignment horizontal="justify" vertical="center" wrapText="1"/>
    </xf>
    <xf numFmtId="0" fontId="19" fillId="0" borderId="8" xfId="0" applyFont="1" applyBorder="1" applyAlignment="1">
      <alignment horizontal="center" vertical="center"/>
    </xf>
    <xf numFmtId="0" fontId="25" fillId="0" borderId="11" xfId="0" applyNumberFormat="1" applyFont="1" applyFill="1" applyBorder="1" applyAlignment="1">
      <alignment horizontal="center" vertical="center" wrapText="1"/>
    </xf>
    <xf numFmtId="0" fontId="19" fillId="0" borderId="0" xfId="0" applyFont="1" applyAlignment="1">
      <alignment horizontal="center"/>
    </xf>
    <xf numFmtId="0" fontId="25" fillId="0" borderId="10" xfId="0" applyNumberFormat="1" applyFont="1" applyFill="1" applyBorder="1" applyAlignment="1">
      <alignment horizontal="center" vertical="center" wrapText="1"/>
    </xf>
    <xf numFmtId="0" fontId="25" fillId="6" borderId="3" xfId="0" applyNumberFormat="1" applyFont="1" applyFill="1" applyBorder="1" applyAlignment="1">
      <alignment horizontal="center" vertical="center" wrapText="1"/>
    </xf>
    <xf numFmtId="0" fontId="18" fillId="13" borderId="3" xfId="0" applyFont="1" applyFill="1" applyBorder="1" applyAlignment="1">
      <alignment horizontal="left" vertical="center" wrapText="1"/>
    </xf>
    <xf numFmtId="0" fontId="19" fillId="8" borderId="0" xfId="0" applyFont="1" applyFill="1"/>
    <xf numFmtId="0" fontId="25" fillId="8" borderId="10" xfId="0" applyNumberFormat="1" applyFont="1" applyFill="1" applyBorder="1" applyAlignment="1">
      <alignment horizontal="center" vertical="center"/>
    </xf>
    <xf numFmtId="0" fontId="18" fillId="12" borderId="3" xfId="0" applyFont="1" applyFill="1" applyBorder="1" applyAlignment="1">
      <alignment horizontal="center" vertical="center" wrapText="1"/>
    </xf>
    <xf numFmtId="0" fontId="18" fillId="12" borderId="3" xfId="0" applyFont="1" applyFill="1" applyBorder="1" applyAlignment="1">
      <alignment horizontal="left" vertical="center" wrapText="1"/>
    </xf>
    <xf numFmtId="0" fontId="19" fillId="5" borderId="3" xfId="0" applyFont="1" applyFill="1" applyBorder="1"/>
    <xf numFmtId="0" fontId="25" fillId="5" borderId="5" xfId="0" applyFont="1" applyFill="1" applyBorder="1" applyAlignment="1">
      <alignment horizontal="center" vertical="center"/>
    </xf>
    <xf numFmtId="49" fontId="19" fillId="0" borderId="0" xfId="0" applyNumberFormat="1" applyFont="1" applyFill="1"/>
    <xf numFmtId="0" fontId="19" fillId="5" borderId="0" xfId="0" applyFont="1" applyFill="1"/>
    <xf numFmtId="0" fontId="26" fillId="0" borderId="4" xfId="0" applyFont="1" applyFill="1" applyBorder="1" applyAlignment="1">
      <alignment vertical="center" wrapText="1"/>
    </xf>
    <xf numFmtId="9" fontId="37" fillId="0" borderId="3" xfId="129" applyFont="1" applyFill="1" applyBorder="1" applyAlignment="1">
      <alignment horizontal="center" vertical="center" wrapText="1"/>
    </xf>
    <xf numFmtId="9" fontId="37" fillId="0" borderId="3" xfId="0" applyNumberFormat="1" applyFont="1" applyFill="1" applyBorder="1" applyAlignment="1">
      <alignment horizontal="center" vertical="center" wrapText="1"/>
    </xf>
    <xf numFmtId="0" fontId="37" fillId="0" borderId="3" xfId="0" applyNumberFormat="1" applyFont="1" applyFill="1" applyBorder="1" applyAlignment="1">
      <alignment horizontal="center" vertical="center" wrapText="1"/>
    </xf>
    <xf numFmtId="2" fontId="19" fillId="0" borderId="3" xfId="0" applyNumberFormat="1" applyFont="1" applyFill="1" applyBorder="1" applyAlignment="1">
      <alignment horizontal="center" vertical="center" wrapText="1"/>
    </xf>
    <xf numFmtId="9" fontId="37" fillId="0" borderId="4" xfId="129" applyFont="1" applyFill="1" applyBorder="1" applyAlignment="1">
      <alignment horizontal="center" vertical="center" wrapText="1"/>
    </xf>
    <xf numFmtId="9" fontId="18" fillId="9" borderId="11" xfId="0" applyNumberFormat="1" applyFont="1" applyFill="1" applyBorder="1" applyAlignment="1">
      <alignment horizontal="center" vertical="center" textRotation="90"/>
    </xf>
    <xf numFmtId="0" fontId="25" fillId="0" borderId="3" xfId="0" applyFont="1" applyFill="1" applyBorder="1" applyAlignment="1">
      <alignment horizontal="center" vertical="center"/>
    </xf>
    <xf numFmtId="0" fontId="19" fillId="0" borderId="3" xfId="94" applyFont="1" applyFill="1" applyBorder="1" applyAlignment="1">
      <alignment horizontal="center" vertical="center" wrapText="1"/>
    </xf>
    <xf numFmtId="0" fontId="19" fillId="5" borderId="4" xfId="0" applyFont="1" applyFill="1" applyBorder="1"/>
    <xf numFmtId="10" fontId="19" fillId="12" borderId="3" xfId="0" applyNumberFormat="1" applyFont="1" applyFill="1" applyBorder="1"/>
    <xf numFmtId="9" fontId="18" fillId="5" borderId="11" xfId="0" applyNumberFormat="1" applyFont="1" applyFill="1" applyBorder="1" applyAlignment="1">
      <alignment horizontal="center" vertical="center" textRotation="90"/>
    </xf>
    <xf numFmtId="0" fontId="25" fillId="4" borderId="3" xfId="0" applyNumberFormat="1" applyFont="1" applyFill="1" applyBorder="1" applyAlignment="1">
      <alignment horizontal="center" vertical="center" wrapText="1"/>
    </xf>
    <xf numFmtId="0" fontId="26" fillId="4" borderId="3" xfId="0" applyNumberFormat="1" applyFont="1" applyFill="1" applyBorder="1" applyAlignment="1">
      <alignment horizontal="center" vertical="center" wrapText="1"/>
    </xf>
    <xf numFmtId="0" fontId="26" fillId="4" borderId="3" xfId="0" applyFont="1" applyFill="1" applyBorder="1" applyAlignment="1">
      <alignment horizontal="center" vertical="center" wrapText="1"/>
    </xf>
    <xf numFmtId="9" fontId="37" fillId="0" borderId="3" xfId="133" applyFont="1" applyFill="1" applyBorder="1" applyAlignment="1">
      <alignment horizontal="center" vertical="center" wrapText="1"/>
    </xf>
    <xf numFmtId="0" fontId="38" fillId="4" borderId="0" xfId="0" applyFont="1" applyFill="1"/>
    <xf numFmtId="0" fontId="19" fillId="5" borderId="5" xfId="0" applyFont="1" applyFill="1" applyBorder="1"/>
    <xf numFmtId="0" fontId="25" fillId="5" borderId="3" xfId="0" applyFont="1" applyFill="1" applyBorder="1" applyAlignment="1">
      <alignment horizontal="center" vertical="center"/>
    </xf>
    <xf numFmtId="0" fontId="18" fillId="5" borderId="14" xfId="0" applyFont="1" applyFill="1" applyBorder="1" applyAlignment="1">
      <alignment vertical="center"/>
    </xf>
    <xf numFmtId="0" fontId="25" fillId="5" borderId="13" xfId="0" applyFont="1" applyFill="1" applyBorder="1" applyAlignment="1">
      <alignment vertical="center"/>
    </xf>
    <xf numFmtId="0" fontId="18" fillId="12" borderId="4" xfId="0" applyFont="1" applyFill="1" applyBorder="1" applyAlignment="1">
      <alignment horizontal="center" vertical="center" wrapText="1"/>
    </xf>
    <xf numFmtId="9" fontId="22" fillId="12" borderId="4" xfId="140" applyFont="1" applyFill="1" applyBorder="1" applyAlignment="1" applyProtection="1">
      <alignment horizontal="center" vertical="center" wrapText="1"/>
    </xf>
    <xf numFmtId="174" fontId="22" fillId="12" borderId="4" xfId="10" applyNumberFormat="1" applyFont="1" applyFill="1" applyBorder="1" applyAlignment="1" applyProtection="1">
      <alignment horizontal="center" vertical="center" wrapText="1"/>
    </xf>
    <xf numFmtId="0" fontId="25" fillId="5" borderId="5" xfId="0" applyFont="1" applyFill="1" applyBorder="1" applyAlignment="1">
      <alignment vertical="center"/>
    </xf>
    <xf numFmtId="9" fontId="25" fillId="12" borderId="6" xfId="129" applyFont="1" applyFill="1" applyBorder="1" applyAlignment="1">
      <alignment horizontal="center" vertical="center" wrapText="1"/>
    </xf>
    <xf numFmtId="9" fontId="22" fillId="12" borderId="3" xfId="140" applyFont="1" applyFill="1" applyBorder="1" applyAlignment="1" applyProtection="1">
      <alignment horizontal="center" vertical="center" wrapText="1"/>
    </xf>
    <xf numFmtId="174" fontId="22" fillId="12" borderId="3" xfId="10" applyNumberFormat="1" applyFont="1" applyFill="1" applyBorder="1" applyAlignment="1" applyProtection="1">
      <alignment horizontal="center" vertical="center" wrapText="1"/>
    </xf>
    <xf numFmtId="9" fontId="37" fillId="0" borderId="6" xfId="129" applyFont="1" applyFill="1" applyBorder="1" applyAlignment="1">
      <alignment horizontal="center" vertical="center" wrapText="1"/>
    </xf>
    <xf numFmtId="0" fontId="39" fillId="0" borderId="0" xfId="0" applyFont="1"/>
    <xf numFmtId="0" fontId="38" fillId="4" borderId="3" xfId="0" applyNumberFormat="1" applyFont="1" applyFill="1" applyBorder="1" applyAlignment="1">
      <alignment vertical="center" wrapText="1"/>
    </xf>
    <xf numFmtId="0" fontId="40" fillId="4" borderId="3" xfId="0" applyNumberFormat="1" applyFont="1" applyFill="1" applyBorder="1" applyAlignment="1">
      <alignment vertical="center" wrapText="1"/>
    </xf>
    <xf numFmtId="0" fontId="40" fillId="4" borderId="8" xfId="0" applyNumberFormat="1" applyFont="1" applyFill="1" applyBorder="1" applyAlignment="1">
      <alignment vertical="center" wrapText="1"/>
    </xf>
    <xf numFmtId="9" fontId="41" fillId="0" borderId="6" xfId="129" applyFont="1" applyFill="1" applyBorder="1" applyAlignment="1">
      <alignment horizontal="center" vertical="center" wrapText="1"/>
    </xf>
    <xf numFmtId="0" fontId="38" fillId="0" borderId="3" xfId="128" applyFont="1" applyFill="1" applyBorder="1" applyAlignment="1">
      <alignment horizontal="center" vertical="center" wrapText="1"/>
    </xf>
    <xf numFmtId="0" fontId="25" fillId="8" borderId="5" xfId="0" applyFont="1" applyFill="1" applyBorder="1" applyAlignment="1">
      <alignment horizontal="center" vertical="center" wrapText="1"/>
    </xf>
    <xf numFmtId="9" fontId="25" fillId="12" borderId="3" xfId="0" applyNumberFormat="1" applyFont="1" applyFill="1" applyBorder="1" applyAlignment="1">
      <alignment horizontal="center" vertical="center" wrapText="1"/>
    </xf>
    <xf numFmtId="0" fontId="19" fillId="12" borderId="3" xfId="0" applyFont="1" applyFill="1" applyBorder="1" applyAlignment="1">
      <alignment horizontal="center" vertical="center" wrapText="1"/>
    </xf>
    <xf numFmtId="9" fontId="28" fillId="12" borderId="3" xfId="140" applyFont="1" applyFill="1" applyBorder="1" applyAlignment="1" applyProtection="1">
      <alignment horizontal="center" vertical="center" wrapText="1"/>
    </xf>
    <xf numFmtId="174" fontId="28" fillId="12" borderId="3" xfId="10" applyNumberFormat="1" applyFont="1" applyFill="1" applyBorder="1" applyAlignment="1" applyProtection="1">
      <alignment horizontal="center" vertical="center" wrapText="1"/>
    </xf>
    <xf numFmtId="9" fontId="25" fillId="12" borderId="6" xfId="0" applyNumberFormat="1" applyFont="1" applyFill="1" applyBorder="1" applyAlignment="1">
      <alignment horizontal="center" vertical="center" wrapText="1"/>
    </xf>
    <xf numFmtId="0" fontId="25" fillId="5" borderId="4" xfId="0" applyFont="1" applyFill="1" applyBorder="1" applyAlignment="1">
      <alignment horizontal="center" vertical="center"/>
    </xf>
    <xf numFmtId="9" fontId="37" fillId="12" borderId="3" xfId="0" applyNumberFormat="1" applyFont="1" applyFill="1" applyBorder="1" applyAlignment="1">
      <alignment horizontal="center" vertical="center" wrapText="1"/>
    </xf>
    <xf numFmtId="0" fontId="26" fillId="12" borderId="3" xfId="0" applyFont="1" applyFill="1" applyBorder="1" applyAlignment="1">
      <alignment vertical="center" wrapText="1"/>
    </xf>
    <xf numFmtId="0" fontId="37" fillId="12" borderId="3" xfId="0" applyNumberFormat="1" applyFont="1" applyFill="1" applyBorder="1" applyAlignment="1">
      <alignment horizontal="center" vertical="center" wrapText="1"/>
    </xf>
    <xf numFmtId="0" fontId="24" fillId="12" borderId="3"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18" fillId="5" borderId="0" xfId="0" applyFont="1" applyFill="1"/>
    <xf numFmtId="0" fontId="29" fillId="12" borderId="3" xfId="0" applyFont="1" applyFill="1" applyBorder="1" applyAlignment="1">
      <alignment horizontal="center" vertical="center" wrapText="1"/>
    </xf>
    <xf numFmtId="9" fontId="32" fillId="12" borderId="3" xfId="140" applyFont="1" applyFill="1" applyBorder="1" applyAlignment="1" applyProtection="1">
      <alignment horizontal="center" vertical="center" wrapText="1"/>
    </xf>
    <xf numFmtId="174" fontId="32" fillId="12" borderId="3" xfId="10" applyNumberFormat="1" applyFont="1" applyFill="1" applyBorder="1" applyAlignment="1" applyProtection="1">
      <alignment horizontal="center" vertical="center" wrapText="1"/>
    </xf>
    <xf numFmtId="0" fontId="26" fillId="0" borderId="3" xfId="0" applyFont="1" applyFill="1" applyBorder="1" applyAlignment="1">
      <alignment horizontal="left" vertical="center" wrapText="1"/>
    </xf>
    <xf numFmtId="0" fontId="19" fillId="12" borderId="3" xfId="128" applyFont="1" applyFill="1" applyBorder="1" applyAlignment="1">
      <alignment horizontal="center" vertical="center" wrapText="1"/>
    </xf>
    <xf numFmtId="0" fontId="37" fillId="0" borderId="3" xfId="0" applyFont="1" applyFill="1" applyBorder="1" applyAlignment="1">
      <alignment horizontal="center" vertical="center"/>
    </xf>
    <xf numFmtId="9" fontId="41" fillId="12" borderId="6" xfId="129" applyNumberFormat="1" applyFont="1" applyFill="1" applyBorder="1" applyAlignment="1">
      <alignment horizontal="center" vertical="center" wrapText="1"/>
    </xf>
    <xf numFmtId="0" fontId="26" fillId="0" borderId="3" xfId="128" applyFont="1" applyFill="1" applyBorder="1" applyAlignment="1">
      <alignment horizontal="center" vertical="center" wrapText="1"/>
    </xf>
    <xf numFmtId="0" fontId="25" fillId="0" borderId="2" xfId="0" applyFont="1" applyFill="1" applyBorder="1" applyAlignment="1">
      <alignment horizontal="center" vertical="center"/>
    </xf>
    <xf numFmtId="0" fontId="26" fillId="0" borderId="2" xfId="128" applyFont="1" applyFill="1" applyBorder="1" applyAlignment="1">
      <alignment horizontal="center" vertical="center" wrapText="1"/>
    </xf>
    <xf numFmtId="10" fontId="41" fillId="0" borderId="6" xfId="129" applyNumberFormat="1" applyFont="1" applyFill="1" applyBorder="1" applyAlignment="1">
      <alignment horizontal="center" vertical="center" wrapText="1"/>
    </xf>
    <xf numFmtId="9" fontId="25" fillId="13" borderId="3" xfId="0" applyNumberFormat="1" applyFont="1" applyFill="1" applyBorder="1" applyAlignment="1">
      <alignment horizontal="center" vertical="center" wrapText="1"/>
    </xf>
    <xf numFmtId="0" fontId="24" fillId="13" borderId="3" xfId="0" applyFont="1" applyFill="1" applyBorder="1" applyAlignment="1">
      <alignment horizontal="center" vertical="center" wrapText="1"/>
    </xf>
    <xf numFmtId="174" fontId="18" fillId="13" borderId="3" xfId="0" applyNumberFormat="1" applyFont="1" applyFill="1" applyBorder="1"/>
    <xf numFmtId="9" fontId="28" fillId="13" borderId="3" xfId="140" applyFont="1" applyFill="1" applyBorder="1" applyAlignment="1" applyProtection="1">
      <alignment horizontal="center" vertical="center" wrapText="1"/>
    </xf>
    <xf numFmtId="0" fontId="25" fillId="6" borderId="9" xfId="0" applyFont="1" applyFill="1" applyBorder="1" applyAlignment="1">
      <alignment horizontal="center" vertical="center"/>
    </xf>
    <xf numFmtId="174" fontId="28" fillId="13" borderId="3" xfId="10" applyNumberFormat="1" applyFont="1" applyFill="1" applyBorder="1" applyAlignment="1" applyProtection="1">
      <alignment horizontal="center" vertical="center" wrapText="1"/>
    </xf>
    <xf numFmtId="0" fontId="29" fillId="0" borderId="0" xfId="0" applyFont="1" applyFill="1"/>
    <xf numFmtId="0" fontId="29" fillId="0" borderId="3" xfId="0" applyFont="1" applyFill="1" applyBorder="1" applyAlignment="1">
      <alignment horizontal="center" vertical="center"/>
    </xf>
    <xf numFmtId="0" fontId="29" fillId="0" borderId="3" xfId="0" applyFont="1" applyFill="1" applyBorder="1" applyAlignment="1">
      <alignment horizontal="left" vertical="center"/>
    </xf>
    <xf numFmtId="43" fontId="29" fillId="0" borderId="3" xfId="0" applyNumberFormat="1" applyFont="1" applyFill="1" applyBorder="1"/>
    <xf numFmtId="0" fontId="25" fillId="0" borderId="0" xfId="0" applyFont="1" applyFill="1" applyBorder="1" applyAlignment="1">
      <alignment horizontal="center" vertical="center"/>
    </xf>
    <xf numFmtId="0" fontId="19" fillId="4" borderId="0" xfId="128" applyFont="1" applyFill="1" applyBorder="1" applyAlignment="1">
      <alignment horizontal="center" vertical="center" wrapText="1"/>
    </xf>
    <xf numFmtId="9" fontId="18" fillId="0" borderId="0" xfId="0" applyNumberFormat="1" applyFont="1" applyFill="1" applyBorder="1" applyAlignment="1">
      <alignment horizontal="center" vertical="center" wrapText="1"/>
    </xf>
    <xf numFmtId="0" fontId="25" fillId="0" borderId="0" xfId="0" applyNumberFormat="1" applyFont="1" applyAlignment="1">
      <alignment horizontal="center"/>
    </xf>
    <xf numFmtId="0" fontId="19" fillId="0" borderId="0" xfId="0" applyFont="1" applyAlignment="1">
      <alignment horizontal="left"/>
    </xf>
    <xf numFmtId="1" fontId="37" fillId="0" borderId="3" xfId="129" applyNumberFormat="1" applyFont="1" applyFill="1" applyBorder="1" applyAlignment="1">
      <alignment horizontal="center" vertical="center" wrapText="1"/>
    </xf>
    <xf numFmtId="176" fontId="37" fillId="0" borderId="3" xfId="0" applyNumberFormat="1" applyFont="1" applyFill="1" applyBorder="1" applyAlignment="1">
      <alignment horizontal="center" vertical="center" wrapText="1"/>
    </xf>
    <xf numFmtId="1" fontId="37" fillId="0" borderId="3" xfId="0" applyNumberFormat="1" applyFont="1" applyFill="1" applyBorder="1" applyAlignment="1">
      <alignment horizontal="center" vertical="center" wrapText="1"/>
    </xf>
    <xf numFmtId="10" fontId="22" fillId="0" borderId="15" xfId="140" applyNumberFormat="1" applyFont="1" applyFill="1" applyBorder="1" applyAlignment="1" applyProtection="1">
      <alignment horizontal="center" vertical="center" wrapText="1"/>
    </xf>
    <xf numFmtId="1" fontId="19" fillId="0" borderId="3" xfId="0" applyNumberFormat="1" applyFont="1" applyFill="1" applyBorder="1" applyAlignment="1">
      <alignment horizontal="center" vertical="center" wrapText="1"/>
    </xf>
    <xf numFmtId="177" fontId="22" fillId="0" borderId="3" xfId="140" applyNumberFormat="1" applyFont="1" applyFill="1" applyBorder="1" applyAlignment="1" applyProtection="1">
      <alignment horizontal="center" vertical="center" wrapText="1"/>
    </xf>
    <xf numFmtId="0" fontId="24" fillId="17" borderId="3" xfId="0" applyFont="1" applyFill="1" applyBorder="1" applyAlignment="1">
      <alignment horizontal="left" vertical="center" wrapText="1"/>
    </xf>
    <xf numFmtId="0" fontId="24" fillId="17" borderId="3" xfId="0" applyFont="1" applyFill="1" applyBorder="1" applyAlignment="1">
      <alignment horizontal="center" vertical="center" wrapText="1"/>
    </xf>
    <xf numFmtId="0" fontId="19" fillId="0" borderId="4" xfId="0" applyNumberFormat="1" applyFont="1" applyFill="1" applyBorder="1" applyAlignment="1">
      <alignment vertical="center" wrapText="1"/>
    </xf>
    <xf numFmtId="0" fontId="26" fillId="0" borderId="4" xfId="0" applyFont="1" applyFill="1" applyBorder="1" applyAlignment="1">
      <alignment vertical="center"/>
    </xf>
    <xf numFmtId="0" fontId="26" fillId="0" borderId="5" xfId="0" applyFont="1" applyFill="1" applyBorder="1" applyAlignment="1">
      <alignment vertical="center" wrapText="1"/>
    </xf>
    <xf numFmtId="0" fontId="26" fillId="0" borderId="2" xfId="0" applyFont="1" applyFill="1" applyBorder="1" applyAlignment="1">
      <alignment vertical="center" wrapText="1"/>
    </xf>
    <xf numFmtId="9" fontId="18" fillId="9" borderId="3" xfId="0" applyNumberFormat="1" applyFont="1" applyFill="1" applyBorder="1" applyAlignment="1">
      <alignment vertical="center" textRotation="90"/>
    </xf>
    <xf numFmtId="0" fontId="19" fillId="0" borderId="8" xfId="0" applyFont="1" applyFill="1" applyBorder="1"/>
    <xf numFmtId="0" fontId="19" fillId="0" borderId="0" xfId="0" applyFont="1" applyFill="1" applyBorder="1"/>
    <xf numFmtId="9" fontId="25" fillId="16" borderId="3" xfId="0" applyNumberFormat="1" applyFont="1" applyFill="1" applyBorder="1" applyAlignment="1">
      <alignment horizontal="center" vertical="center" wrapText="1"/>
    </xf>
    <xf numFmtId="0" fontId="19" fillId="16" borderId="3" xfId="0" applyFont="1" applyFill="1" applyBorder="1" applyAlignment="1">
      <alignment horizontal="center" vertical="center" wrapText="1"/>
    </xf>
    <xf numFmtId="0" fontId="19" fillId="16" borderId="3" xfId="0" applyFont="1" applyFill="1" applyBorder="1" applyAlignment="1">
      <alignment horizontal="left" vertical="center" wrapText="1"/>
    </xf>
    <xf numFmtId="9" fontId="28" fillId="16" borderId="3" xfId="140" applyFont="1" applyFill="1" applyBorder="1" applyAlignment="1" applyProtection="1">
      <alignment horizontal="center" vertical="center" wrapText="1"/>
    </xf>
    <xf numFmtId="174" fontId="28" fillId="16" borderId="3" xfId="10" applyNumberFormat="1" applyFont="1" applyFill="1" applyBorder="1" applyAlignment="1" applyProtection="1">
      <alignment horizontal="center" vertical="center" wrapText="1"/>
    </xf>
    <xf numFmtId="9" fontId="18" fillId="16" borderId="6" xfId="129" applyFont="1" applyFill="1" applyBorder="1" applyAlignment="1">
      <alignment horizontal="center" vertical="center" wrapText="1"/>
    </xf>
    <xf numFmtId="0" fontId="18" fillId="16" borderId="3" xfId="0" applyFont="1" applyFill="1" applyBorder="1" applyAlignment="1">
      <alignment horizontal="center" vertical="center" wrapText="1"/>
    </xf>
    <xf numFmtId="0" fontId="18" fillId="16" borderId="3" xfId="0" applyFont="1" applyFill="1" applyBorder="1" applyAlignment="1">
      <alignment horizontal="left" vertical="center" wrapText="1"/>
    </xf>
    <xf numFmtId="0" fontId="19" fillId="18" borderId="3" xfId="0" applyFont="1" applyFill="1" applyBorder="1"/>
    <xf numFmtId="0" fontId="26" fillId="0" borderId="9" xfId="0" applyFont="1" applyFill="1" applyBorder="1" applyAlignment="1">
      <alignment vertical="center" wrapText="1"/>
    </xf>
    <xf numFmtId="0" fontId="26" fillId="0" borderId="11" xfId="0" applyFont="1" applyFill="1" applyBorder="1" applyAlignment="1">
      <alignment vertical="center" wrapText="1"/>
    </xf>
    <xf numFmtId="0" fontId="19" fillId="0" borderId="4" xfId="0" applyNumberFormat="1" applyFont="1" applyFill="1" applyBorder="1" applyAlignment="1">
      <alignment horizontal="left" vertical="center" wrapText="1"/>
    </xf>
    <xf numFmtId="0" fontId="18" fillId="4" borderId="2"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26" fillId="0" borderId="4" xfId="0" applyFont="1" applyFill="1" applyBorder="1" applyAlignment="1">
      <alignment horizontal="left" vertical="center" wrapText="1"/>
    </xf>
    <xf numFmtId="0" fontId="19" fillId="12" borderId="0" xfId="0" applyFont="1" applyFill="1"/>
    <xf numFmtId="0" fontId="26" fillId="14" borderId="3" xfId="0" applyFont="1" applyFill="1" applyBorder="1" applyAlignment="1">
      <alignment horizontal="center" vertical="center" wrapText="1"/>
    </xf>
    <xf numFmtId="0" fontId="19" fillId="14" borderId="3" xfId="128" applyFont="1" applyFill="1" applyBorder="1" applyAlignment="1">
      <alignment horizontal="center" vertical="center" wrapText="1"/>
    </xf>
    <xf numFmtId="9" fontId="37" fillId="14" borderId="3" xfId="0" applyNumberFormat="1" applyFont="1" applyFill="1" applyBorder="1" applyAlignment="1">
      <alignment horizontal="center" vertical="center" wrapText="1"/>
    </xf>
    <xf numFmtId="0" fontId="37" fillId="14" borderId="3" xfId="0" applyNumberFormat="1" applyFont="1" applyFill="1" applyBorder="1" applyAlignment="1">
      <alignment horizontal="center" vertical="center" wrapText="1"/>
    </xf>
    <xf numFmtId="0" fontId="24" fillId="14" borderId="3" xfId="0" applyFont="1" applyFill="1" applyBorder="1" applyAlignment="1">
      <alignment horizontal="center" vertical="center" wrapText="1"/>
    </xf>
    <xf numFmtId="9" fontId="28" fillId="14" borderId="3" xfId="140" applyFont="1" applyFill="1" applyBorder="1" applyAlignment="1" applyProtection="1">
      <alignment horizontal="center" vertical="center" wrapText="1"/>
    </xf>
    <xf numFmtId="174" fontId="28" fillId="14" borderId="3" xfId="10" applyNumberFormat="1" applyFont="1" applyFill="1" applyBorder="1" applyAlignment="1" applyProtection="1">
      <alignment horizontal="center" vertical="center" wrapText="1"/>
    </xf>
    <xf numFmtId="0" fontId="26" fillId="14" borderId="3" xfId="0" applyFont="1" applyFill="1" applyBorder="1" applyAlignment="1">
      <alignment vertical="center" wrapText="1"/>
    </xf>
    <xf numFmtId="9" fontId="37" fillId="0" borderId="6" xfId="0" applyNumberFormat="1" applyFont="1" applyFill="1" applyBorder="1" applyAlignment="1">
      <alignment horizontal="center" vertical="center" wrapText="1"/>
    </xf>
    <xf numFmtId="0" fontId="26" fillId="0" borderId="14" xfId="0" applyFont="1" applyFill="1" applyBorder="1" applyAlignment="1">
      <alignment horizontal="center" vertical="center" wrapText="1"/>
    </xf>
    <xf numFmtId="0" fontId="25" fillId="0" borderId="12"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51" fillId="15" borderId="3" xfId="0" applyNumberFormat="1" applyFont="1" applyFill="1" applyBorder="1" applyAlignment="1">
      <alignment horizontal="center" vertical="center" wrapText="1"/>
    </xf>
    <xf numFmtId="0" fontId="37" fillId="0" borderId="2" xfId="0" applyFont="1" applyFill="1" applyBorder="1" applyAlignment="1">
      <alignment horizontal="center" vertical="center"/>
    </xf>
    <xf numFmtId="0" fontId="19" fillId="18" borderId="3" xfId="112" applyFont="1" applyFill="1" applyBorder="1" applyAlignment="1">
      <alignment horizontal="justify" vertical="center" wrapText="1"/>
    </xf>
    <xf numFmtId="2" fontId="15" fillId="18" borderId="3" xfId="133" applyNumberFormat="1" applyFont="1" applyFill="1" applyBorder="1" applyAlignment="1">
      <alignment horizontal="center" vertical="center" wrapText="1"/>
    </xf>
    <xf numFmtId="0" fontId="19" fillId="15" borderId="3" xfId="112" applyFont="1" applyFill="1" applyBorder="1" applyAlignment="1">
      <alignment horizontal="center" vertical="center" wrapText="1"/>
    </xf>
    <xf numFmtId="0" fontId="19" fillId="12" borderId="3" xfId="0" applyNumberFormat="1" applyFont="1" applyFill="1" applyBorder="1" applyAlignment="1">
      <alignment horizontal="center" vertical="center" wrapText="1"/>
    </xf>
    <xf numFmtId="0" fontId="19" fillId="0" borderId="5" xfId="0" quotePrefix="1" applyFont="1" applyBorder="1" applyAlignment="1">
      <alignment vertical="center" wrapText="1"/>
    </xf>
    <xf numFmtId="0" fontId="51" fillId="15" borderId="3" xfId="0" applyNumberFormat="1" applyFont="1" applyFill="1" applyBorder="1" applyAlignment="1">
      <alignment horizontal="left" vertical="center" wrapText="1"/>
    </xf>
    <xf numFmtId="9" fontId="18" fillId="14" borderId="3" xfId="0" applyNumberFormat="1" applyFont="1" applyFill="1" applyBorder="1" applyAlignment="1">
      <alignment horizontal="center" vertical="center" textRotation="90"/>
    </xf>
    <xf numFmtId="0" fontId="37" fillId="15" borderId="3" xfId="0" applyNumberFormat="1" applyFont="1" applyFill="1" applyBorder="1" applyAlignment="1">
      <alignment horizontal="center" vertical="center" wrapText="1"/>
    </xf>
    <xf numFmtId="0" fontId="37" fillId="0" borderId="4" xfId="0" applyFont="1" applyFill="1" applyBorder="1" applyAlignment="1">
      <alignment horizontal="center" vertical="center"/>
    </xf>
    <xf numFmtId="9" fontId="18" fillId="14" borderId="4" xfId="0" applyNumberFormat="1" applyFont="1" applyFill="1" applyBorder="1" applyAlignment="1">
      <alignment vertical="center" textRotation="90"/>
    </xf>
    <xf numFmtId="0" fontId="37" fillId="0" borderId="3" xfId="0" applyFont="1" applyBorder="1" applyAlignment="1">
      <alignment horizontal="center" vertical="center"/>
    </xf>
    <xf numFmtId="168" fontId="37" fillId="0" borderId="3" xfId="129" applyNumberFormat="1" applyFont="1" applyFill="1" applyBorder="1" applyAlignment="1">
      <alignment horizontal="center" vertical="center" wrapText="1"/>
    </xf>
    <xf numFmtId="168" fontId="37" fillId="12" borderId="3" xfId="129" applyNumberFormat="1" applyFont="1" applyFill="1" applyBorder="1" applyAlignment="1">
      <alignment horizontal="center" vertical="center" wrapText="1"/>
    </xf>
    <xf numFmtId="9" fontId="18" fillId="14" borderId="11" xfId="0" applyNumberFormat="1" applyFont="1" applyFill="1" applyBorder="1" applyAlignment="1">
      <alignment vertical="center" textRotation="90"/>
    </xf>
    <xf numFmtId="168" fontId="55" fillId="13" borderId="3" xfId="129" applyNumberFormat="1" applyFont="1" applyFill="1" applyBorder="1" applyAlignment="1">
      <alignment horizontal="center" vertical="center" wrapText="1"/>
    </xf>
    <xf numFmtId="0" fontId="25" fillId="0" borderId="3" xfId="0" applyFont="1" applyFill="1" applyBorder="1" applyAlignment="1">
      <alignment horizontal="left" vertical="center" wrapText="1"/>
    </xf>
    <xf numFmtId="0" fontId="25" fillId="13" borderId="3" xfId="0" applyFont="1" applyFill="1" applyBorder="1" applyAlignment="1">
      <alignment horizontal="left" vertical="center" wrapText="1"/>
    </xf>
    <xf numFmtId="2" fontId="42" fillId="16" borderId="3" xfId="0" applyNumberFormat="1" applyFont="1" applyFill="1" applyBorder="1" applyAlignment="1">
      <alignment horizontal="center" vertical="center" wrapText="1"/>
    </xf>
    <xf numFmtId="0" fontId="25" fillId="12" borderId="3" xfId="0" applyFont="1" applyFill="1" applyBorder="1" applyAlignment="1">
      <alignment horizontal="left" vertical="center" wrapText="1"/>
    </xf>
    <xf numFmtId="2" fontId="37" fillId="0" borderId="3" xfId="0" applyNumberFormat="1" applyFont="1" applyFill="1" applyBorder="1" applyAlignment="1">
      <alignment horizontal="center" vertical="center" wrapText="1"/>
    </xf>
    <xf numFmtId="2" fontId="37" fillId="12" borderId="3" xfId="0" applyNumberFormat="1" applyFont="1" applyFill="1" applyBorder="1" applyAlignment="1">
      <alignment horizontal="center" vertical="center" wrapText="1"/>
    </xf>
    <xf numFmtId="174" fontId="25" fillId="0" borderId="3" xfId="0" applyNumberFormat="1" applyFont="1" applyFill="1" applyBorder="1"/>
    <xf numFmtId="174" fontId="43" fillId="0" borderId="3" xfId="10" applyNumberFormat="1" applyFont="1" applyFill="1" applyBorder="1" applyAlignment="1" applyProtection="1">
      <alignment horizontal="center" vertical="center" wrapText="1"/>
    </xf>
    <xf numFmtId="2" fontId="42" fillId="17" borderId="3" xfId="0" applyNumberFormat="1" applyFont="1" applyFill="1" applyBorder="1" applyAlignment="1">
      <alignment horizontal="center" vertical="center" wrapText="1"/>
    </xf>
    <xf numFmtId="174" fontId="43" fillId="13" borderId="3" xfId="10" applyNumberFormat="1" applyFont="1" applyFill="1" applyBorder="1" applyAlignment="1" applyProtection="1">
      <alignment horizontal="center" vertical="center" wrapText="1"/>
    </xf>
    <xf numFmtId="0" fontId="37" fillId="4" borderId="3" xfId="128" applyFont="1" applyFill="1" applyBorder="1" applyAlignment="1">
      <alignment horizontal="center" vertical="center" wrapText="1"/>
    </xf>
    <xf numFmtId="175" fontId="44" fillId="18" borderId="3" xfId="0" applyNumberFormat="1" applyFont="1" applyFill="1" applyBorder="1" applyAlignment="1">
      <alignment horizontal="center" vertical="center"/>
    </xf>
    <xf numFmtId="0" fontId="37" fillId="0" borderId="0" xfId="0" applyFont="1" applyFill="1"/>
    <xf numFmtId="168" fontId="37" fillId="16" borderId="3" xfId="129" applyNumberFormat="1" applyFont="1" applyFill="1" applyBorder="1" applyAlignment="1">
      <alignment horizontal="center" vertical="center" wrapText="1"/>
    </xf>
    <xf numFmtId="0" fontId="37" fillId="0" borderId="8" xfId="0" applyFont="1" applyFill="1" applyBorder="1" applyAlignment="1">
      <alignment horizontal="center" vertical="center"/>
    </xf>
    <xf numFmtId="0" fontId="19" fillId="0" borderId="9" xfId="112" applyFont="1" applyFill="1" applyBorder="1" applyAlignment="1">
      <alignment horizontal="justify" vertical="center" wrapText="1"/>
    </xf>
    <xf numFmtId="0" fontId="19" fillId="15" borderId="4"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15" borderId="4"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51" fillId="15" borderId="3" xfId="0" applyFont="1" applyFill="1" applyBorder="1" applyAlignment="1">
      <alignment horizontal="center" vertical="center" wrapText="1"/>
    </xf>
    <xf numFmtId="0" fontId="26" fillId="0" borderId="6" xfId="0" applyFont="1" applyFill="1" applyBorder="1" applyAlignment="1">
      <alignment horizontal="center" vertical="center" wrapText="1"/>
    </xf>
    <xf numFmtId="9" fontId="18" fillId="14" borderId="4" xfId="0" applyNumberFormat="1" applyFont="1" applyFill="1" applyBorder="1" applyAlignment="1">
      <alignment horizontal="center" vertical="center" textRotation="90"/>
    </xf>
    <xf numFmtId="9" fontId="18" fillId="14" borderId="9" xfId="0" applyNumberFormat="1" applyFont="1" applyFill="1" applyBorder="1" applyAlignment="1">
      <alignment horizontal="center" vertical="center" textRotation="90"/>
    </xf>
    <xf numFmtId="9" fontId="18" fillId="14" borderId="3" xfId="0" applyNumberFormat="1" applyFont="1" applyFill="1" applyBorder="1" applyAlignment="1">
      <alignment horizontal="center" vertical="center" textRotation="90"/>
    </xf>
    <xf numFmtId="0" fontId="26" fillId="0" borderId="2" xfId="0" applyFont="1" applyFill="1" applyBorder="1" applyAlignment="1">
      <alignment horizontal="center" vertical="center" wrapText="1"/>
    </xf>
    <xf numFmtId="0" fontId="19" fillId="4" borderId="2" xfId="128" applyFont="1" applyFill="1" applyBorder="1" applyAlignment="1">
      <alignment horizontal="center" vertical="center" wrapText="1"/>
    </xf>
    <xf numFmtId="9" fontId="37" fillId="16" borderId="6" xfId="0" applyNumberFormat="1" applyFont="1" applyFill="1" applyBorder="1" applyAlignment="1">
      <alignment horizontal="center" vertical="center" wrapText="1"/>
    </xf>
    <xf numFmtId="168" fontId="19" fillId="16" borderId="6" xfId="0" applyNumberFormat="1" applyFont="1" applyFill="1" applyBorder="1" applyAlignment="1">
      <alignment horizontal="center" vertical="center" wrapText="1"/>
    </xf>
    <xf numFmtId="0" fontId="19" fillId="16" borderId="3" xfId="128" applyFont="1" applyFill="1" applyBorder="1" applyAlignment="1">
      <alignment horizontal="center" vertical="center" wrapText="1"/>
    </xf>
    <xf numFmtId="0" fontId="26" fillId="16" borderId="3" xfId="0" applyFont="1" applyFill="1" applyBorder="1" applyAlignment="1">
      <alignment horizontal="center" vertical="center" wrapText="1"/>
    </xf>
    <xf numFmtId="0" fontId="37" fillId="16" borderId="3" xfId="0" applyNumberFormat="1" applyFont="1" applyFill="1" applyBorder="1" applyAlignment="1">
      <alignment horizontal="center" vertical="center" wrapText="1"/>
    </xf>
    <xf numFmtId="0" fontId="24" fillId="16" borderId="3" xfId="0" applyFont="1" applyFill="1" applyBorder="1" applyAlignment="1">
      <alignment horizontal="center" vertical="center" wrapText="1"/>
    </xf>
    <xf numFmtId="0" fontId="18" fillId="16" borderId="3" xfId="0" applyFont="1" applyFill="1" applyBorder="1" applyAlignment="1">
      <alignment horizontal="center" vertical="center" textRotation="90"/>
    </xf>
    <xf numFmtId="2" fontId="18" fillId="16" borderId="3" xfId="0" applyNumberFormat="1" applyFont="1" applyFill="1" applyBorder="1" applyAlignment="1">
      <alignment horizontal="center" vertical="center" wrapText="1"/>
    </xf>
    <xf numFmtId="9" fontId="18" fillId="0" borderId="0" xfId="0" applyNumberFormat="1" applyFont="1" applyFill="1" applyBorder="1" applyAlignment="1">
      <alignment horizontal="center" vertical="center" textRotation="90"/>
    </xf>
    <xf numFmtId="0" fontId="26" fillId="0" borderId="2" xfId="0" applyFont="1" applyFill="1" applyBorder="1" applyAlignment="1">
      <alignment horizontal="left" vertical="center" wrapText="1"/>
    </xf>
    <xf numFmtId="0" fontId="26" fillId="0" borderId="0" xfId="0" applyFont="1" applyFill="1" applyBorder="1" applyAlignment="1">
      <alignment horizontal="center" vertical="center" wrapText="1"/>
    </xf>
    <xf numFmtId="0" fontId="25" fillId="6" borderId="11" xfId="0" applyFont="1" applyFill="1" applyBorder="1" applyAlignment="1">
      <alignment horizontal="center" vertical="center" wrapText="1"/>
    </xf>
    <xf numFmtId="0" fontId="51" fillId="15" borderId="3" xfId="0" applyNumberFormat="1" applyFont="1" applyFill="1" applyBorder="1" applyAlignment="1">
      <alignment horizontal="center" vertical="center" wrapText="1"/>
    </xf>
    <xf numFmtId="0" fontId="26" fillId="0" borderId="3" xfId="128" applyFont="1" applyFill="1" applyBorder="1" applyAlignment="1">
      <alignment horizontal="center" vertical="center" wrapText="1"/>
    </xf>
    <xf numFmtId="0" fontId="56" fillId="19" borderId="3" xfId="0" applyNumberFormat="1" applyFont="1" applyFill="1" applyBorder="1" applyAlignment="1">
      <alignment horizontal="center" vertical="center" wrapText="1"/>
    </xf>
    <xf numFmtId="0" fontId="56" fillId="19" borderId="3" xfId="0" applyNumberFormat="1" applyFont="1" applyFill="1" applyBorder="1" applyAlignment="1">
      <alignment vertical="center" wrapText="1"/>
    </xf>
    <xf numFmtId="0" fontId="56" fillId="4" borderId="3" xfId="0" applyNumberFormat="1" applyFont="1" applyFill="1" applyBorder="1" applyAlignment="1">
      <alignment horizontal="center" vertical="center" wrapText="1"/>
    </xf>
    <xf numFmtId="0" fontId="56" fillId="4" borderId="3" xfId="0" applyFont="1" applyFill="1" applyBorder="1" applyAlignment="1">
      <alignment horizontal="justify" vertical="center"/>
    </xf>
    <xf numFmtId="9" fontId="18" fillId="14" borderId="3" xfId="0" applyNumberFormat="1" applyFont="1" applyFill="1" applyBorder="1" applyAlignment="1">
      <alignment horizontal="center" vertical="center" textRotation="90"/>
    </xf>
    <xf numFmtId="0" fontId="37" fillId="0" borderId="3" xfId="0" applyFont="1" applyFill="1" applyBorder="1" applyAlignment="1">
      <alignment horizontal="center" vertical="center"/>
    </xf>
    <xf numFmtId="0" fontId="26" fillId="0" borderId="3" xfId="0" applyFont="1" applyFill="1" applyBorder="1" applyAlignment="1">
      <alignment horizontal="center" vertical="center" wrapText="1"/>
    </xf>
    <xf numFmtId="0" fontId="37" fillId="0" borderId="4" xfId="0" applyFont="1" applyFill="1" applyBorder="1" applyAlignment="1">
      <alignment horizontal="center" vertical="center" wrapText="1"/>
    </xf>
    <xf numFmtId="0" fontId="55" fillId="0" borderId="3" xfId="0" applyFont="1" applyFill="1" applyBorder="1" applyAlignment="1">
      <alignment horizontal="center" vertical="center"/>
    </xf>
    <xf numFmtId="9" fontId="57" fillId="14" borderId="3" xfId="0" applyNumberFormat="1" applyFont="1" applyFill="1" applyBorder="1" applyAlignment="1">
      <alignment horizontal="center" vertical="center" textRotation="90"/>
    </xf>
    <xf numFmtId="0" fontId="55" fillId="0" borderId="3" xfId="0" applyFont="1" applyFill="1" applyBorder="1" applyAlignment="1">
      <alignment horizontal="center" vertical="center" wrapText="1"/>
    </xf>
    <xf numFmtId="4" fontId="19" fillId="0" borderId="3" xfId="8" applyNumberFormat="1" applyFont="1" applyFill="1" applyBorder="1" applyAlignment="1">
      <alignment horizontal="center" vertical="center" wrapText="1"/>
    </xf>
    <xf numFmtId="9" fontId="18" fillId="9" borderId="4" xfId="0" applyNumberFormat="1" applyFont="1" applyFill="1" applyBorder="1" applyAlignment="1">
      <alignment horizontal="center" vertical="center" textRotation="90"/>
    </xf>
    <xf numFmtId="0" fontId="37" fillId="14" borderId="3" xfId="0" applyFont="1" applyFill="1" applyBorder="1" applyAlignment="1">
      <alignment horizontal="center" vertical="center"/>
    </xf>
    <xf numFmtId="0" fontId="37" fillId="14" borderId="4" xfId="0" applyFont="1" applyFill="1" applyBorder="1" applyAlignment="1">
      <alignment horizontal="center" vertical="center" wrapText="1"/>
    </xf>
    <xf numFmtId="0" fontId="37" fillId="14" borderId="3" xfId="0" applyFont="1" applyFill="1" applyBorder="1" applyAlignment="1">
      <alignment horizontal="center" vertical="center" wrapText="1"/>
    </xf>
    <xf numFmtId="168" fontId="37" fillId="14" borderId="3" xfId="129" applyNumberFormat="1" applyFont="1" applyFill="1" applyBorder="1" applyAlignment="1">
      <alignment horizontal="center" vertical="center" wrapText="1"/>
    </xf>
    <xf numFmtId="2" fontId="37" fillId="14" borderId="3" xfId="0" applyNumberFormat="1" applyFont="1" applyFill="1" applyBorder="1" applyAlignment="1">
      <alignment horizontal="center" vertical="center" wrapText="1"/>
    </xf>
    <xf numFmtId="0" fontId="19" fillId="14" borderId="3" xfId="0" applyFont="1" applyFill="1" applyBorder="1" applyAlignment="1">
      <alignment horizontal="center" vertical="center" wrapText="1"/>
    </xf>
    <xf numFmtId="9" fontId="22" fillId="14" borderId="3" xfId="140" applyFont="1" applyFill="1" applyBorder="1" applyAlignment="1" applyProtection="1">
      <alignment horizontal="center" vertical="center" wrapText="1"/>
    </xf>
    <xf numFmtId="174" fontId="22" fillId="14" borderId="3" xfId="10" applyNumberFormat="1" applyFont="1" applyFill="1" applyBorder="1" applyAlignment="1" applyProtection="1">
      <alignment horizontal="center" vertical="center" wrapText="1"/>
    </xf>
    <xf numFmtId="0" fontId="58" fillId="0" borderId="3" xfId="0" applyFont="1" applyFill="1" applyBorder="1" applyAlignment="1">
      <alignment horizontal="center" vertical="center" wrapText="1"/>
    </xf>
    <xf numFmtId="0" fontId="56" fillId="4" borderId="3" xfId="128" applyFont="1" applyFill="1" applyBorder="1" applyAlignment="1">
      <alignment horizontal="center" vertical="center" wrapText="1"/>
    </xf>
    <xf numFmtId="0" fontId="59" fillId="4" borderId="3" xfId="128" applyFont="1" applyFill="1" applyBorder="1" applyAlignment="1">
      <alignment horizontal="center" vertical="center" wrapText="1"/>
    </xf>
    <xf numFmtId="0" fontId="37" fillId="0" borderId="3" xfId="0" applyFont="1" applyFill="1" applyBorder="1" applyAlignment="1">
      <alignment horizontal="center" vertical="center" wrapText="1"/>
    </xf>
    <xf numFmtId="0" fontId="19" fillId="14" borderId="3" xfId="0" quotePrefix="1" applyNumberFormat="1" applyFont="1" applyFill="1" applyBorder="1" applyAlignment="1">
      <alignment horizontal="left" vertical="center" wrapText="1"/>
    </xf>
    <xf numFmtId="0" fontId="55" fillId="0" borderId="3" xfId="0" applyFont="1" applyFill="1" applyBorder="1" applyAlignment="1">
      <alignment vertical="center" wrapText="1"/>
    </xf>
    <xf numFmtId="9" fontId="55" fillId="0" borderId="3" xfId="0" applyNumberFormat="1" applyFont="1" applyFill="1" applyBorder="1" applyAlignment="1">
      <alignment horizontal="center" vertical="center" wrapText="1"/>
    </xf>
    <xf numFmtId="168" fontId="55" fillId="0" borderId="3" xfId="129" applyNumberFormat="1" applyFont="1" applyFill="1" applyBorder="1" applyAlignment="1">
      <alignment horizontal="center" vertical="center" wrapText="1"/>
    </xf>
    <xf numFmtId="0" fontId="55" fillId="0" borderId="3" xfId="0" applyNumberFormat="1" applyFont="1" applyFill="1" applyBorder="1" applyAlignment="1">
      <alignment horizontal="center" vertical="center" wrapText="1"/>
    </xf>
    <xf numFmtId="2" fontId="55" fillId="0" borderId="3" xfId="0" applyNumberFormat="1" applyFont="1" applyFill="1" applyBorder="1" applyAlignment="1">
      <alignment horizontal="center" vertical="center" wrapText="1"/>
    </xf>
    <xf numFmtId="0" fontId="57" fillId="0" borderId="3" xfId="0" applyFont="1" applyFill="1" applyBorder="1" applyAlignment="1">
      <alignment horizontal="center" vertical="center" wrapText="1"/>
    </xf>
    <xf numFmtId="9" fontId="60" fillId="0" borderId="3" xfId="140" applyFont="1" applyFill="1" applyBorder="1" applyAlignment="1" applyProtection="1">
      <alignment horizontal="center" vertical="center" wrapText="1"/>
    </xf>
    <xf numFmtId="174" fontId="60" fillId="0" borderId="3" xfId="10" applyNumberFormat="1" applyFont="1" applyFill="1" applyBorder="1" applyAlignment="1" applyProtection="1">
      <alignment horizontal="center" vertical="center" wrapText="1"/>
    </xf>
    <xf numFmtId="0" fontId="57" fillId="0" borderId="0" xfId="0" applyFont="1" applyFill="1"/>
    <xf numFmtId="0" fontId="58" fillId="0" borderId="3" xfId="0" applyFont="1" applyFill="1" applyBorder="1" applyAlignment="1">
      <alignment vertical="center" wrapText="1"/>
    </xf>
    <xf numFmtId="0" fontId="58" fillId="0" borderId="3" xfId="128" applyFont="1" applyFill="1" applyBorder="1" applyAlignment="1">
      <alignment horizontal="center" vertical="center" wrapText="1"/>
    </xf>
    <xf numFmtId="0" fontId="37" fillId="14" borderId="4" xfId="0" applyFont="1" applyFill="1" applyBorder="1" applyAlignment="1">
      <alignment vertical="center" wrapText="1"/>
    </xf>
    <xf numFmtId="0" fontId="26" fillId="0" borderId="6" xfId="0" applyFont="1" applyFill="1" applyBorder="1" applyAlignment="1">
      <alignment vertical="center" wrapText="1"/>
    </xf>
    <xf numFmtId="0" fontId="55" fillId="4" borderId="3" xfId="0" applyFont="1" applyFill="1" applyBorder="1" applyAlignment="1">
      <alignment horizontal="left" vertical="center" wrapText="1"/>
    </xf>
    <xf numFmtId="0" fontId="55" fillId="4" borderId="3" xfId="0" applyFont="1" applyFill="1" applyBorder="1" applyAlignment="1">
      <alignment horizontal="center" vertical="center" wrapText="1"/>
    </xf>
    <xf numFmtId="0" fontId="56" fillId="4" borderId="3" xfId="0" applyFont="1" applyFill="1" applyBorder="1" applyAlignment="1">
      <alignment horizontal="center" vertical="center" wrapText="1"/>
    </xf>
    <xf numFmtId="0" fontId="56" fillId="15" borderId="3" xfId="0" applyNumberFormat="1" applyFont="1" applyFill="1" applyBorder="1" applyAlignment="1">
      <alignment vertical="center" wrapText="1"/>
    </xf>
    <xf numFmtId="173" fontId="44" fillId="0" borderId="3" xfId="8" applyNumberFormat="1" applyFont="1" applyFill="1" applyBorder="1" applyAlignment="1">
      <alignment horizontal="center" vertical="center"/>
    </xf>
    <xf numFmtId="0" fontId="26" fillId="0" borderId="4" xfId="0" applyFont="1" applyFill="1" applyBorder="1" applyAlignment="1">
      <alignment horizontal="center" vertical="center" wrapText="1"/>
    </xf>
    <xf numFmtId="0" fontId="33" fillId="0" borderId="12" xfId="112" applyFont="1" applyFill="1" applyBorder="1" applyAlignment="1">
      <alignment horizontal="left" vertical="center"/>
    </xf>
    <xf numFmtId="0" fontId="18" fillId="11" borderId="3" xfId="112" applyFont="1" applyFill="1" applyBorder="1" applyAlignment="1">
      <alignment horizontal="center" vertical="center"/>
    </xf>
    <xf numFmtId="0" fontId="18" fillId="11" borderId="3" xfId="112" applyFont="1" applyFill="1" applyBorder="1" applyAlignment="1">
      <alignment horizontal="center" vertical="center" wrapText="1"/>
    </xf>
    <xf numFmtId="0" fontId="18" fillId="11" borderId="4" xfId="112" applyFont="1" applyFill="1" applyBorder="1" applyAlignment="1">
      <alignment horizontal="center" vertical="center" wrapText="1"/>
    </xf>
    <xf numFmtId="0" fontId="18" fillId="11" borderId="11" xfId="112" applyFont="1" applyFill="1" applyBorder="1" applyAlignment="1">
      <alignment horizontal="center" vertical="center" wrapText="1"/>
    </xf>
    <xf numFmtId="0" fontId="25" fillId="7" borderId="4" xfId="110" applyFont="1" applyFill="1" applyBorder="1" applyAlignment="1">
      <alignment horizontal="center" vertical="center" wrapText="1"/>
    </xf>
    <xf numFmtId="0" fontId="25" fillId="7" borderId="11" xfId="110" quotePrefix="1" applyFont="1" applyFill="1" applyBorder="1" applyAlignment="1">
      <alignment horizontal="center" vertical="center" wrapText="1"/>
    </xf>
    <xf numFmtId="168" fontId="18" fillId="11" borderId="3" xfId="133" applyNumberFormat="1" applyFont="1" applyFill="1" applyBorder="1" applyAlignment="1">
      <alignment horizontal="center" vertical="center" wrapText="1"/>
    </xf>
    <xf numFmtId="49" fontId="18" fillId="11" borderId="4" xfId="22" applyNumberFormat="1" applyFont="1" applyFill="1" applyBorder="1" applyAlignment="1">
      <alignment horizontal="center" vertical="center"/>
    </xf>
    <xf numFmtId="49" fontId="18" fillId="11" borderId="11" xfId="22" applyNumberFormat="1" applyFont="1" applyFill="1" applyBorder="1" applyAlignment="1">
      <alignment horizontal="center" vertical="center"/>
    </xf>
    <xf numFmtId="0" fontId="18" fillId="11" borderId="3" xfId="112" applyNumberFormat="1" applyFont="1" applyFill="1" applyBorder="1" applyAlignment="1">
      <alignment horizontal="center" vertical="center" wrapText="1"/>
    </xf>
    <xf numFmtId="0" fontId="25" fillId="10" borderId="4" xfId="110" quotePrefix="1" applyFont="1" applyFill="1" applyBorder="1" applyAlignment="1">
      <alignment horizontal="center" vertical="center" wrapText="1"/>
    </xf>
    <xf numFmtId="0" fontId="25" fillId="10" borderId="11" xfId="110" quotePrefix="1" applyFont="1" applyFill="1" applyBorder="1" applyAlignment="1">
      <alignment horizontal="center" vertical="center" wrapText="1"/>
    </xf>
    <xf numFmtId="0" fontId="25" fillId="10" borderId="4" xfId="110" applyFont="1" applyFill="1" applyBorder="1" applyAlignment="1">
      <alignment horizontal="center" vertical="center" wrapText="1"/>
    </xf>
    <xf numFmtId="0" fontId="18" fillId="10" borderId="3" xfId="112" applyFont="1" applyFill="1" applyBorder="1" applyAlignment="1">
      <alignment horizontal="center" vertical="center" textRotation="90"/>
    </xf>
    <xf numFmtId="0" fontId="18" fillId="10" borderId="4" xfId="112" applyFont="1" applyFill="1" applyBorder="1" applyAlignment="1">
      <alignment horizontal="center" vertical="center" textRotation="90"/>
    </xf>
    <xf numFmtId="9" fontId="19" fillId="10" borderId="3" xfId="112" applyNumberFormat="1" applyFont="1" applyFill="1" applyBorder="1" applyAlignment="1">
      <alignment horizontal="center" vertical="center" textRotation="90"/>
    </xf>
    <xf numFmtId="9" fontId="19" fillId="10" borderId="4" xfId="112" applyNumberFormat="1" applyFont="1" applyFill="1" applyBorder="1" applyAlignment="1">
      <alignment horizontal="center" vertical="center" textRotation="90"/>
    </xf>
    <xf numFmtId="9" fontId="18" fillId="0" borderId="4" xfId="112" applyNumberFormat="1" applyFont="1" applyFill="1" applyBorder="1" applyAlignment="1">
      <alignment horizontal="center" vertical="center" textRotation="90" wrapText="1"/>
    </xf>
    <xf numFmtId="9" fontId="18" fillId="0" borderId="11" xfId="112" applyNumberFormat="1" applyFont="1" applyFill="1" applyBorder="1" applyAlignment="1">
      <alignment horizontal="center" vertical="center" textRotation="90" wrapText="1"/>
    </xf>
    <xf numFmtId="0" fontId="19" fillId="0" borderId="4" xfId="112" applyFont="1" applyFill="1" applyBorder="1" applyAlignment="1">
      <alignment horizontal="justify" vertical="center" wrapText="1"/>
    </xf>
    <xf numFmtId="0" fontId="19" fillId="0" borderId="9" xfId="112" applyFont="1" applyFill="1" applyBorder="1" applyAlignment="1">
      <alignment horizontal="justify" vertical="center" wrapText="1"/>
    </xf>
    <xf numFmtId="9" fontId="19" fillId="0" borderId="4" xfId="112" applyNumberFormat="1" applyFont="1" applyFill="1" applyBorder="1" applyAlignment="1">
      <alignment horizontal="center" vertical="center" wrapText="1"/>
    </xf>
    <xf numFmtId="9" fontId="19" fillId="0" borderId="9" xfId="112" applyNumberFormat="1" applyFont="1" applyFill="1" applyBorder="1" applyAlignment="1">
      <alignment horizontal="center" vertical="center" wrapText="1"/>
    </xf>
    <xf numFmtId="9" fontId="18" fillId="0" borderId="3" xfId="112" applyNumberFormat="1" applyFont="1" applyFill="1" applyBorder="1" applyAlignment="1">
      <alignment horizontal="center" vertical="center" textRotation="90" wrapText="1"/>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0" fontId="18" fillId="10" borderId="11" xfId="112" applyFont="1" applyFill="1" applyBorder="1" applyAlignment="1">
      <alignment horizontal="center" vertical="center" textRotation="90"/>
    </xf>
    <xf numFmtId="9" fontId="19" fillId="10" borderId="11" xfId="112" applyNumberFormat="1" applyFont="1" applyFill="1" applyBorder="1" applyAlignment="1">
      <alignment horizontal="center" vertical="center" textRotation="90"/>
    </xf>
    <xf numFmtId="0" fontId="18" fillId="10" borderId="9" xfId="112" applyFont="1" applyFill="1" applyBorder="1" applyAlignment="1">
      <alignment horizontal="center" vertical="center" textRotation="90"/>
    </xf>
    <xf numFmtId="9" fontId="19" fillId="10" borderId="9" xfId="112" applyNumberFormat="1" applyFont="1" applyFill="1" applyBorder="1" applyAlignment="1">
      <alignment horizontal="center" vertical="center" textRotation="90"/>
    </xf>
    <xf numFmtId="0" fontId="18" fillId="0" borderId="4" xfId="112" applyFont="1" applyFill="1" applyBorder="1" applyAlignment="1">
      <alignment horizontal="center" vertical="center" textRotation="90" wrapText="1"/>
    </xf>
    <xf numFmtId="0" fontId="18" fillId="0" borderId="9" xfId="112" applyFont="1" applyFill="1" applyBorder="1" applyAlignment="1">
      <alignment horizontal="center" vertical="center" textRotation="90" wrapText="1"/>
    </xf>
    <xf numFmtId="9" fontId="18" fillId="0" borderId="4" xfId="112" applyNumberFormat="1" applyFont="1" applyFill="1" applyBorder="1" applyAlignment="1">
      <alignment horizontal="center" vertical="center" textRotation="90"/>
    </xf>
    <xf numFmtId="9" fontId="18" fillId="0" borderId="11" xfId="112" applyNumberFormat="1" applyFont="1" applyFill="1" applyBorder="1" applyAlignment="1">
      <alignment horizontal="center" vertical="center" textRotation="90"/>
    </xf>
    <xf numFmtId="0" fontId="19" fillId="0" borderId="4" xfId="112" applyFont="1" applyFill="1" applyBorder="1" applyAlignment="1">
      <alignment horizontal="left" vertical="center" wrapText="1"/>
    </xf>
    <xf numFmtId="0" fontId="19" fillId="0" borderId="11" xfId="112" applyFont="1" applyFill="1" applyBorder="1" applyAlignment="1">
      <alignment horizontal="left" vertical="center" wrapText="1"/>
    </xf>
    <xf numFmtId="9" fontId="19" fillId="0" borderId="11" xfId="112" applyNumberFormat="1" applyFont="1" applyFill="1" applyBorder="1" applyAlignment="1">
      <alignment horizontal="center" vertical="center" wrapText="1"/>
    </xf>
    <xf numFmtId="9" fontId="18" fillId="0" borderId="9" xfId="112" applyNumberFormat="1" applyFont="1" applyFill="1" applyBorder="1" applyAlignment="1">
      <alignment horizontal="center" vertical="center" textRotation="90"/>
    </xf>
    <xf numFmtId="0" fontId="19" fillId="4" borderId="4" xfId="112" applyFont="1" applyFill="1" applyBorder="1" applyAlignment="1">
      <alignment horizontal="justify" vertical="center" wrapText="1"/>
    </xf>
    <xf numFmtId="0" fontId="19" fillId="4" borderId="9" xfId="112" applyFont="1" applyFill="1" applyBorder="1" applyAlignment="1">
      <alignment horizontal="justify" vertical="center" wrapText="1"/>
    </xf>
    <xf numFmtId="0" fontId="19" fillId="0" borderId="4" xfId="112" applyFont="1" applyFill="1" applyBorder="1" applyAlignment="1">
      <alignment horizontal="center" vertical="center" wrapText="1"/>
    </xf>
    <xf numFmtId="0" fontId="19" fillId="0" borderId="11" xfId="112" applyFont="1" applyFill="1" applyBorder="1" applyAlignment="1">
      <alignment horizontal="center" vertical="center" wrapText="1"/>
    </xf>
    <xf numFmtId="0" fontId="19" fillId="0" borderId="11" xfId="112" applyFont="1" applyFill="1" applyBorder="1" applyAlignment="1">
      <alignment horizontal="justify" vertical="center" wrapText="1"/>
    </xf>
    <xf numFmtId="0" fontId="18" fillId="0" borderId="0" xfId="0" applyFont="1" applyBorder="1" applyAlignment="1">
      <alignment horizontal="left" vertical="center" wrapText="1"/>
    </xf>
    <xf numFmtId="0" fontId="20" fillId="0" borderId="0" xfId="0" applyFont="1" applyBorder="1" applyAlignment="1">
      <alignment horizontal="left" vertical="center" wrapText="1"/>
    </xf>
    <xf numFmtId="0" fontId="19" fillId="0" borderId="12" xfId="0" applyFont="1" applyBorder="1" applyAlignment="1">
      <alignment horizontal="center" vertical="center" wrapText="1"/>
    </xf>
    <xf numFmtId="0" fontId="18" fillId="3" borderId="3" xfId="0" applyNumberFormat="1" applyFont="1" applyFill="1" applyBorder="1" applyAlignment="1">
      <alignment horizontal="center" vertical="center" wrapText="1"/>
    </xf>
    <xf numFmtId="0" fontId="19" fillId="0" borderId="4" xfId="0" applyNumberFormat="1" applyFont="1" applyFill="1" applyBorder="1" applyAlignment="1">
      <alignment horizontal="center" vertical="center" wrapText="1"/>
    </xf>
    <xf numFmtId="0" fontId="19" fillId="0" borderId="9" xfId="0" applyNumberFormat="1" applyFont="1" applyFill="1" applyBorder="1" applyAlignment="1">
      <alignment horizontal="center" vertical="center" wrapText="1"/>
    </xf>
    <xf numFmtId="0" fontId="19" fillId="0" borderId="4" xfId="0" applyNumberFormat="1" applyFont="1" applyFill="1" applyBorder="1" applyAlignment="1">
      <alignment horizontal="left" vertical="center" wrapText="1"/>
    </xf>
    <xf numFmtId="0" fontId="19" fillId="0" borderId="9" xfId="0" applyNumberFormat="1" applyFont="1" applyFill="1" applyBorder="1" applyAlignment="1">
      <alignment horizontal="left" vertical="center" wrapText="1"/>
    </xf>
    <xf numFmtId="0" fontId="19" fillId="0" borderId="11" xfId="0" applyNumberFormat="1" applyFont="1" applyFill="1" applyBorder="1" applyAlignment="1">
      <alignment horizontal="left" vertical="center" wrapText="1"/>
    </xf>
    <xf numFmtId="0" fontId="18" fillId="3" borderId="9"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9" xfId="0" applyFont="1" applyFill="1" applyBorder="1" applyAlignment="1">
      <alignment horizontal="center" vertical="center" wrapText="1"/>
    </xf>
    <xf numFmtId="0" fontId="18" fillId="3" borderId="4" xfId="0" applyNumberFormat="1" applyFont="1" applyFill="1" applyBorder="1" applyAlignment="1">
      <alignment horizontal="center" vertical="center" wrapText="1"/>
    </xf>
    <xf numFmtId="0" fontId="19" fillId="0" borderId="4"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4" xfId="0" applyFont="1" applyBorder="1" applyAlignment="1">
      <alignment horizontal="left" vertical="center" wrapText="1"/>
    </xf>
    <xf numFmtId="0" fontId="19" fillId="0" borderId="9" xfId="0" applyFont="1" applyBorder="1" applyAlignment="1">
      <alignment horizontal="left" vertical="center" wrapText="1"/>
    </xf>
    <xf numFmtId="0" fontId="19" fillId="0" borderId="11" xfId="0" applyFont="1" applyBorder="1" applyAlignment="1">
      <alignment horizontal="left" vertical="center" wrapText="1"/>
    </xf>
    <xf numFmtId="0" fontId="19" fillId="0" borderId="11" xfId="0" applyFont="1" applyBorder="1" applyAlignment="1">
      <alignment horizontal="center" vertical="center" wrapText="1"/>
    </xf>
    <xf numFmtId="0" fontId="19" fillId="0" borderId="4" xfId="0" applyNumberFormat="1" applyFont="1" applyBorder="1" applyAlignment="1">
      <alignment horizontal="left" vertical="center" wrapText="1"/>
    </xf>
    <xf numFmtId="0" fontId="19" fillId="0" borderId="9" xfId="0" applyNumberFormat="1" applyFont="1" applyBorder="1" applyAlignment="1">
      <alignment horizontal="left" vertical="center" wrapText="1"/>
    </xf>
    <xf numFmtId="0" fontId="19" fillId="0" borderId="11" xfId="0" applyNumberFormat="1" applyFont="1" applyBorder="1" applyAlignment="1">
      <alignment horizontal="left" vertical="center" wrapText="1"/>
    </xf>
    <xf numFmtId="0" fontId="19" fillId="0" borderId="4" xfId="0" applyFont="1" applyBorder="1" applyAlignment="1">
      <alignment horizontal="center" vertical="center"/>
    </xf>
    <xf numFmtId="0" fontId="19" fillId="0" borderId="9" xfId="0" applyFont="1" applyBorder="1" applyAlignment="1">
      <alignment horizontal="center" vertical="center"/>
    </xf>
    <xf numFmtId="0" fontId="19" fillId="0" borderId="11" xfId="0" applyFont="1" applyBorder="1" applyAlignment="1">
      <alignment horizontal="center" vertical="center"/>
    </xf>
    <xf numFmtId="0" fontId="19" fillId="0" borderId="4" xfId="0" quotePrefix="1" applyFont="1" applyBorder="1" applyAlignment="1">
      <alignment horizontal="left" vertical="center" wrapText="1"/>
    </xf>
    <xf numFmtId="0" fontId="19" fillId="0" borderId="9" xfId="0" quotePrefix="1" applyFont="1" applyBorder="1" applyAlignment="1">
      <alignment horizontal="left" vertical="center" wrapText="1"/>
    </xf>
    <xf numFmtId="0" fontId="19" fillId="0" borderId="11" xfId="0" quotePrefix="1" applyFont="1" applyBorder="1" applyAlignment="1">
      <alignment horizontal="left" vertical="center" wrapText="1"/>
    </xf>
    <xf numFmtId="0" fontId="19" fillId="15" borderId="4" xfId="0" applyNumberFormat="1" applyFont="1" applyFill="1" applyBorder="1" applyAlignment="1">
      <alignment horizontal="center" vertical="center" wrapText="1"/>
    </xf>
    <xf numFmtId="0" fontId="19" fillId="15" borderId="9"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8" fillId="3" borderId="11" xfId="0" applyFont="1" applyFill="1" applyBorder="1" applyAlignment="1">
      <alignment horizontal="center" vertical="center" wrapText="1"/>
    </xf>
    <xf numFmtId="0" fontId="18" fillId="3" borderId="11"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left" vertical="center" wrapText="1"/>
    </xf>
    <xf numFmtId="0" fontId="19" fillId="15" borderId="4" xfId="0" applyNumberFormat="1" applyFont="1" applyFill="1" applyBorder="1" applyAlignment="1">
      <alignment horizontal="left" vertical="center" wrapText="1"/>
    </xf>
    <xf numFmtId="0" fontId="19" fillId="15" borderId="9"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19" fillId="0" borderId="4" xfId="0" applyFont="1" applyFill="1" applyBorder="1" applyAlignment="1">
      <alignment horizontal="left" vertical="center" wrapText="1"/>
    </xf>
    <xf numFmtId="0" fontId="19" fillId="0" borderId="9" xfId="0" applyFont="1" applyFill="1" applyBorder="1" applyAlignment="1">
      <alignment horizontal="left" vertical="center" wrapText="1"/>
    </xf>
    <xf numFmtId="0" fontId="19" fillId="0" borderId="11" xfId="0" applyFont="1" applyFill="1" applyBorder="1" applyAlignment="1">
      <alignment horizontal="left" vertical="center" wrapText="1"/>
    </xf>
    <xf numFmtId="0" fontId="51" fillId="15" borderId="4" xfId="0" applyNumberFormat="1" applyFont="1" applyFill="1" applyBorder="1" applyAlignment="1">
      <alignment horizontal="center" vertical="center" wrapText="1"/>
    </xf>
    <xf numFmtId="0" fontId="51" fillId="15" borderId="9" xfId="0" applyNumberFormat="1" applyFont="1" applyFill="1" applyBorder="1" applyAlignment="1">
      <alignment horizontal="center" vertical="center" wrapText="1"/>
    </xf>
    <xf numFmtId="0" fontId="51" fillId="15" borderId="4" xfId="0" applyNumberFormat="1" applyFont="1" applyFill="1" applyBorder="1" applyAlignment="1">
      <alignment horizontal="left" vertical="center" wrapText="1"/>
    </xf>
    <xf numFmtId="0" fontId="51" fillId="15" borderId="9" xfId="0" applyNumberFormat="1" applyFont="1" applyFill="1" applyBorder="1" applyAlignment="1">
      <alignment horizontal="left" vertical="center" wrapText="1"/>
    </xf>
    <xf numFmtId="0" fontId="51" fillId="15" borderId="11" xfId="0" applyNumberFormat="1" applyFont="1" applyFill="1" applyBorder="1" applyAlignment="1">
      <alignment horizontal="left" vertical="center" wrapText="1"/>
    </xf>
    <xf numFmtId="0" fontId="51" fillId="15" borderId="3" xfId="0" applyFont="1" applyFill="1" applyBorder="1" applyAlignment="1">
      <alignment horizontal="center" vertical="center" wrapText="1"/>
    </xf>
    <xf numFmtId="0" fontId="51" fillId="15" borderId="4" xfId="0" applyFont="1" applyFill="1" applyBorder="1" applyAlignment="1">
      <alignment horizontal="left" vertical="center" wrapText="1"/>
    </xf>
    <xf numFmtId="0" fontId="51" fillId="15" borderId="9" xfId="0" applyFont="1" applyFill="1" applyBorder="1" applyAlignment="1">
      <alignment horizontal="left" vertical="center" wrapText="1"/>
    </xf>
    <xf numFmtId="0" fontId="51" fillId="15" borderId="11" xfId="0" applyFont="1" applyFill="1" applyBorder="1" applyAlignment="1">
      <alignment horizontal="left" vertical="center" wrapText="1"/>
    </xf>
    <xf numFmtId="0" fontId="51" fillId="15" borderId="11" xfId="0" applyNumberFormat="1" applyFont="1" applyFill="1" applyBorder="1" applyAlignment="1">
      <alignment horizontal="center" vertical="center" wrapText="1"/>
    </xf>
    <xf numFmtId="0" fontId="51" fillId="15" borderId="4" xfId="0" applyNumberFormat="1" applyFont="1" applyFill="1" applyBorder="1" applyAlignment="1">
      <alignment vertical="center" wrapText="1"/>
    </xf>
    <xf numFmtId="0" fontId="51" fillId="15" borderId="9" xfId="0" applyNumberFormat="1" applyFont="1" applyFill="1" applyBorder="1" applyAlignment="1">
      <alignment vertical="center" wrapText="1"/>
    </xf>
    <xf numFmtId="0" fontId="51" fillId="15" borderId="11" xfId="0" applyNumberFormat="1" applyFont="1" applyFill="1" applyBorder="1" applyAlignment="1">
      <alignment vertical="center" wrapText="1"/>
    </xf>
    <xf numFmtId="0" fontId="18" fillId="3" borderId="3" xfId="0" applyFont="1" applyFill="1" applyBorder="1" applyAlignment="1">
      <alignment horizontal="center" vertical="center" wrapText="1"/>
    </xf>
    <xf numFmtId="0" fontId="51" fillId="15" borderId="4" xfId="0" quotePrefix="1" applyNumberFormat="1" applyFont="1" applyFill="1" applyBorder="1" applyAlignment="1">
      <alignment horizontal="left" vertical="center" wrapText="1"/>
    </xf>
    <xf numFmtId="0" fontId="51" fillId="15" borderId="11" xfId="0" quotePrefix="1" applyNumberFormat="1" applyFont="1" applyFill="1" applyBorder="1" applyAlignment="1">
      <alignment horizontal="left" vertical="center" wrapText="1"/>
    </xf>
    <xf numFmtId="0" fontId="26" fillId="0" borderId="4" xfId="0" applyFont="1" applyFill="1" applyBorder="1" applyAlignment="1">
      <alignment horizontal="center" vertical="center"/>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0" fontId="26" fillId="0" borderId="4"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18" fillId="0" borderId="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18" fillId="0" borderId="11"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wrapText="1"/>
    </xf>
    <xf numFmtId="9" fontId="18" fillId="14" borderId="4" xfId="0" applyNumberFormat="1" applyFont="1" applyFill="1" applyBorder="1" applyAlignment="1">
      <alignment horizontal="center" vertical="center" textRotation="90"/>
    </xf>
    <xf numFmtId="9" fontId="18" fillId="14" borderId="9" xfId="0" applyNumberFormat="1" applyFont="1" applyFill="1" applyBorder="1" applyAlignment="1">
      <alignment horizontal="center" vertical="center" textRotation="90"/>
    </xf>
    <xf numFmtId="9" fontId="18" fillId="14" borderId="11" xfId="0" applyNumberFormat="1" applyFont="1" applyFill="1" applyBorder="1" applyAlignment="1">
      <alignment horizontal="center" vertical="center" textRotation="90"/>
    </xf>
    <xf numFmtId="9" fontId="18" fillId="17" borderId="14" xfId="0" applyNumberFormat="1" applyFont="1" applyFill="1" applyBorder="1" applyAlignment="1">
      <alignment horizontal="center" vertical="center" textRotation="90"/>
    </xf>
    <xf numFmtId="9" fontId="18" fillId="17" borderId="0" xfId="0" applyNumberFormat="1" applyFont="1" applyFill="1" applyBorder="1" applyAlignment="1">
      <alignment horizontal="center" vertical="center" textRotation="90"/>
    </xf>
    <xf numFmtId="9" fontId="18" fillId="8" borderId="4" xfId="0" applyNumberFormat="1" applyFont="1" applyFill="1" applyBorder="1" applyAlignment="1">
      <alignment horizontal="center" vertical="center" textRotation="90"/>
    </xf>
    <xf numFmtId="9" fontId="18" fillId="8" borderId="9" xfId="0" applyNumberFormat="1" applyFont="1" applyFill="1" applyBorder="1" applyAlignment="1">
      <alignment horizontal="center" vertical="center" textRotation="90"/>
    </xf>
    <xf numFmtId="9" fontId="18" fillId="8" borderId="11" xfId="0" applyNumberFormat="1" applyFont="1" applyFill="1" applyBorder="1" applyAlignment="1">
      <alignment horizontal="center" vertical="center" textRotation="90"/>
    </xf>
    <xf numFmtId="0" fontId="29" fillId="16" borderId="5" xfId="0" applyFont="1" applyFill="1" applyBorder="1" applyAlignment="1">
      <alignment horizontal="left" vertical="center" wrapText="1"/>
    </xf>
    <xf numFmtId="0" fontId="29" fillId="16" borderId="2" xfId="0" applyFont="1" applyFill="1" applyBorder="1" applyAlignment="1">
      <alignment horizontal="left" vertical="center" wrapText="1"/>
    </xf>
    <xf numFmtId="0" fontId="29" fillId="16" borderId="8" xfId="0" applyFont="1" applyFill="1" applyBorder="1" applyAlignment="1">
      <alignment horizontal="left" vertical="center" wrapText="1"/>
    </xf>
    <xf numFmtId="9" fontId="18" fillId="12" borderId="4" xfId="0" applyNumberFormat="1" applyFont="1" applyFill="1" applyBorder="1" applyAlignment="1">
      <alignment horizontal="center" vertical="center" textRotation="90"/>
    </xf>
    <xf numFmtId="9" fontId="18" fillId="12" borderId="11" xfId="0" applyNumberFormat="1" applyFont="1" applyFill="1" applyBorder="1" applyAlignment="1">
      <alignment horizontal="center" vertical="center" textRotation="90"/>
    </xf>
    <xf numFmtId="9" fontId="18" fillId="14" borderId="3" xfId="0" applyNumberFormat="1" applyFont="1" applyFill="1" applyBorder="1" applyAlignment="1">
      <alignment horizontal="center" vertical="center" textRotation="90"/>
    </xf>
    <xf numFmtId="0" fontId="37" fillId="0" borderId="4" xfId="0" applyFont="1" applyFill="1" applyBorder="1" applyAlignment="1">
      <alignment horizontal="center" vertical="center"/>
    </xf>
    <xf numFmtId="0" fontId="37" fillId="0" borderId="11" xfId="0" applyFont="1" applyFill="1" applyBorder="1" applyAlignment="1">
      <alignment horizontal="center" vertical="center"/>
    </xf>
    <xf numFmtId="0" fontId="26" fillId="0" borderId="6"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37" fillId="0" borderId="3" xfId="0" applyFont="1" applyFill="1" applyBorder="1" applyAlignment="1">
      <alignment horizontal="center" vertical="center"/>
    </xf>
    <xf numFmtId="0" fontId="26" fillId="0" borderId="3" xfId="0" applyFont="1" applyFill="1" applyBorder="1" applyAlignment="1">
      <alignment horizontal="center" vertical="center" wrapText="1"/>
    </xf>
    <xf numFmtId="9" fontId="18" fillId="5" borderId="4" xfId="129" applyFont="1" applyFill="1" applyBorder="1" applyAlignment="1">
      <alignment horizontal="center" vertical="center" textRotation="90" wrapText="1"/>
    </xf>
    <xf numFmtId="9" fontId="18" fillId="5" borderId="9" xfId="129" applyFont="1" applyFill="1" applyBorder="1" applyAlignment="1">
      <alignment horizontal="center" vertical="center" textRotation="90" wrapText="1"/>
    </xf>
    <xf numFmtId="9" fontId="18" fillId="5" borderId="11" xfId="129" applyFont="1" applyFill="1" applyBorder="1" applyAlignment="1">
      <alignment horizontal="center" vertical="center" textRotation="90" wrapText="1"/>
    </xf>
    <xf numFmtId="0" fontId="18" fillId="12" borderId="5" xfId="0" applyFont="1" applyFill="1" applyBorder="1" applyAlignment="1">
      <alignment horizontal="left" vertical="center"/>
    </xf>
    <xf numFmtId="0" fontId="18" fillId="12" borderId="2" xfId="0" applyFont="1" applyFill="1" applyBorder="1" applyAlignment="1">
      <alignment horizontal="left" vertical="center"/>
    </xf>
    <xf numFmtId="0" fontId="25" fillId="0" borderId="4" xfId="0" applyFont="1" applyFill="1" applyBorder="1" applyAlignment="1">
      <alignment horizontal="center" vertical="center"/>
    </xf>
    <xf numFmtId="0" fontId="25" fillId="0" borderId="9" xfId="0" applyFont="1" applyFill="1" applyBorder="1" applyAlignment="1">
      <alignment horizontal="center" vertical="center"/>
    </xf>
    <xf numFmtId="0" fontId="25" fillId="0" borderId="11" xfId="0" applyFont="1" applyFill="1" applyBorder="1" applyAlignment="1">
      <alignment horizontal="center" vertical="center"/>
    </xf>
    <xf numFmtId="0" fontId="18" fillId="4" borderId="6" xfId="82" applyFont="1" applyFill="1" applyBorder="1" applyAlignment="1" applyProtection="1">
      <alignment horizontal="center" vertical="center" wrapText="1"/>
    </xf>
    <xf numFmtId="0" fontId="18" fillId="4" borderId="14" xfId="82" applyFont="1" applyFill="1" applyBorder="1" applyAlignment="1" applyProtection="1">
      <alignment horizontal="center" vertical="center" wrapText="1"/>
    </xf>
    <xf numFmtId="0" fontId="18" fillId="4" borderId="13" xfId="82" applyFont="1" applyFill="1" applyBorder="1" applyAlignment="1" applyProtection="1">
      <alignment horizontal="center" vertical="center" wrapText="1"/>
    </xf>
    <xf numFmtId="0" fontId="18" fillId="4" borderId="10" xfId="82" applyFont="1" applyFill="1" applyBorder="1" applyAlignment="1" applyProtection="1">
      <alignment horizontal="center" vertical="center" wrapText="1"/>
    </xf>
    <xf numFmtId="0" fontId="18" fillId="4" borderId="12" xfId="82" applyFont="1" applyFill="1" applyBorder="1" applyAlignment="1" applyProtection="1">
      <alignment horizontal="center" vertical="center" wrapText="1"/>
    </xf>
    <xf numFmtId="0" fontId="18" fillId="4" borderId="17" xfId="82" applyFont="1" applyFill="1" applyBorder="1" applyAlignment="1" applyProtection="1">
      <alignment horizontal="center" vertical="center" wrapText="1"/>
    </xf>
    <xf numFmtId="0" fontId="19" fillId="0" borderId="5" xfId="0" applyFont="1" applyBorder="1" applyAlignment="1">
      <alignment horizontal="center" vertical="center"/>
    </xf>
    <xf numFmtId="0" fontId="19" fillId="0" borderId="2" xfId="0" applyFont="1" applyBorder="1" applyAlignment="1">
      <alignment horizontal="center" vertical="center"/>
    </xf>
    <xf numFmtId="0" fontId="19" fillId="0" borderId="8" xfId="0" applyFont="1" applyBorder="1" applyAlignment="1">
      <alignment horizontal="center" vertical="center"/>
    </xf>
    <xf numFmtId="0" fontId="18" fillId="4" borderId="5" xfId="82" applyFont="1" applyFill="1" applyBorder="1" applyAlignment="1" applyProtection="1">
      <alignment horizontal="left" vertical="center" wrapText="1"/>
    </xf>
    <xf numFmtId="0" fontId="18" fillId="4" borderId="8" xfId="82" applyFont="1" applyFill="1" applyBorder="1" applyAlignment="1" applyProtection="1">
      <alignment horizontal="left" vertical="center" wrapText="1"/>
    </xf>
    <xf numFmtId="0" fontId="18" fillId="4" borderId="2" xfId="0" applyFont="1" applyFill="1" applyBorder="1" applyAlignment="1">
      <alignment horizontal="center" vertical="center" wrapText="1"/>
    </xf>
    <xf numFmtId="0" fontId="18" fillId="4" borderId="8" xfId="0" applyFont="1" applyFill="1" applyBorder="1" applyAlignment="1">
      <alignment horizontal="center" vertical="center" wrapText="1"/>
    </xf>
    <xf numFmtId="0" fontId="18" fillId="0" borderId="5" xfId="0" applyFont="1" applyBorder="1" applyAlignment="1">
      <alignment horizontal="center" vertical="center"/>
    </xf>
    <xf numFmtId="0" fontId="18" fillId="0" borderId="2" xfId="0" applyFont="1" applyBorder="1" applyAlignment="1">
      <alignment horizontal="center" vertical="center"/>
    </xf>
    <xf numFmtId="0" fontId="18" fillId="0" borderId="8" xfId="0" applyFont="1" applyBorder="1" applyAlignment="1">
      <alignment horizontal="center" vertical="center"/>
    </xf>
    <xf numFmtId="0" fontId="18" fillId="4" borderId="5" xfId="0" applyFont="1" applyFill="1" applyBorder="1" applyAlignment="1">
      <alignment horizontal="center" vertical="center" wrapText="1"/>
    </xf>
    <xf numFmtId="0" fontId="25" fillId="0" borderId="4" xfId="0" applyNumberFormat="1" applyFont="1" applyFill="1" applyBorder="1" applyAlignment="1">
      <alignment horizontal="center" vertical="center" wrapText="1"/>
    </xf>
    <xf numFmtId="0" fontId="25" fillId="0" borderId="9" xfId="0" applyNumberFormat="1" applyFont="1" applyFill="1" applyBorder="1" applyAlignment="1">
      <alignment horizontal="center" vertical="center" wrapText="1"/>
    </xf>
    <xf numFmtId="0" fontId="25" fillId="0" borderId="11" xfId="0" applyNumberFormat="1"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13" xfId="0" applyFont="1" applyFill="1" applyBorder="1" applyAlignment="1">
      <alignment horizontal="center" vertical="center" wrapText="1"/>
    </xf>
    <xf numFmtId="0" fontId="18" fillId="0" borderId="10"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0" borderId="9"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18" fillId="0" borderId="16" xfId="0" applyFont="1" applyFill="1" applyBorder="1" applyAlignment="1">
      <alignment horizontal="center" vertical="center" wrapText="1"/>
    </xf>
    <xf numFmtId="0" fontId="25" fillId="0" borderId="13" xfId="0" applyFont="1" applyFill="1" applyBorder="1" applyAlignment="1">
      <alignment horizontal="center" vertical="center" wrapText="1"/>
    </xf>
    <xf numFmtId="0" fontId="25" fillId="0" borderId="16" xfId="0" applyFont="1" applyFill="1" applyBorder="1" applyAlignment="1">
      <alignment horizontal="center" vertical="center" wrapText="1"/>
    </xf>
    <xf numFmtId="0" fontId="25" fillId="0" borderId="17" xfId="0" applyFont="1" applyFill="1" applyBorder="1" applyAlignment="1">
      <alignment horizontal="center" vertical="center" wrapText="1"/>
    </xf>
    <xf numFmtId="0" fontId="25" fillId="6" borderId="5" xfId="0" applyNumberFormat="1" applyFont="1" applyFill="1" applyBorder="1" applyAlignment="1">
      <alignment horizontal="center" vertical="center" wrapText="1"/>
    </xf>
    <xf numFmtId="0" fontId="25" fillId="6" borderId="2" xfId="0" applyNumberFormat="1" applyFont="1" applyFill="1" applyBorder="1" applyAlignment="1">
      <alignment horizontal="center" vertical="center" wrapText="1"/>
    </xf>
    <xf numFmtId="0" fontId="25" fillId="6" borderId="8" xfId="0" applyNumberFormat="1" applyFont="1" applyFill="1" applyBorder="1" applyAlignment="1">
      <alignment horizontal="center" vertical="center" wrapText="1"/>
    </xf>
    <xf numFmtId="0" fontId="18" fillId="6" borderId="5" xfId="0" applyFont="1" applyFill="1" applyBorder="1" applyAlignment="1">
      <alignment horizontal="left" vertical="center" wrapText="1"/>
    </xf>
    <xf numFmtId="0" fontId="18" fillId="13" borderId="2" xfId="0" applyFont="1" applyFill="1" applyBorder="1" applyAlignment="1">
      <alignment horizontal="left" vertical="center" wrapText="1"/>
    </xf>
    <xf numFmtId="0" fontId="18" fillId="13" borderId="8" xfId="0" applyFont="1" applyFill="1" applyBorder="1" applyAlignment="1">
      <alignment horizontal="left" vertical="center" wrapText="1"/>
    </xf>
    <xf numFmtId="0" fontId="18" fillId="16" borderId="5" xfId="0" applyNumberFormat="1" applyFont="1" applyFill="1" applyBorder="1" applyAlignment="1">
      <alignment horizontal="left" vertical="center"/>
    </xf>
    <xf numFmtId="0" fontId="18" fillId="16" borderId="2" xfId="0" applyNumberFormat="1" applyFont="1" applyFill="1" applyBorder="1" applyAlignment="1">
      <alignment horizontal="left" vertical="center"/>
    </xf>
    <xf numFmtId="0" fontId="18" fillId="16" borderId="8" xfId="0" applyNumberFormat="1" applyFont="1" applyFill="1" applyBorder="1" applyAlignment="1">
      <alignment horizontal="left" vertical="center"/>
    </xf>
    <xf numFmtId="0" fontId="18" fillId="12" borderId="8" xfId="0" applyFont="1" applyFill="1" applyBorder="1" applyAlignment="1">
      <alignment horizontal="left" vertical="center"/>
    </xf>
    <xf numFmtId="0" fontId="26" fillId="0" borderId="4" xfId="0" applyFont="1" applyFill="1" applyBorder="1" applyAlignment="1">
      <alignment horizontal="left" vertical="center"/>
    </xf>
    <xf numFmtId="0" fontId="26" fillId="0" borderId="11" xfId="0" applyFont="1" applyFill="1" applyBorder="1" applyAlignment="1">
      <alignment horizontal="left" vertical="center"/>
    </xf>
    <xf numFmtId="0" fontId="37" fillId="0" borderId="4" xfId="0" applyFont="1" applyFill="1" applyBorder="1" applyAlignment="1">
      <alignment horizontal="center" vertical="center" wrapText="1"/>
    </xf>
    <xf numFmtId="0" fontId="37" fillId="0" borderId="11" xfId="0" applyFont="1" applyFill="1" applyBorder="1" applyAlignment="1">
      <alignment horizontal="center" vertical="center" wrapText="1"/>
    </xf>
    <xf numFmtId="0" fontId="37" fillId="0" borderId="9" xfId="0" applyFont="1" applyFill="1" applyBorder="1" applyAlignment="1">
      <alignment horizontal="center" vertical="center" wrapText="1"/>
    </xf>
    <xf numFmtId="0" fontId="37" fillId="0" borderId="4" xfId="0" applyFont="1" applyFill="1" applyBorder="1" applyAlignment="1">
      <alignment horizontal="left" vertical="center"/>
    </xf>
    <xf numFmtId="0" fontId="37" fillId="0" borderId="9" xfId="0" applyFont="1" applyFill="1" applyBorder="1" applyAlignment="1">
      <alignment horizontal="left" vertical="center"/>
    </xf>
    <xf numFmtId="0" fontId="37" fillId="0" borderId="11" xfId="0" applyFont="1" applyFill="1" applyBorder="1" applyAlignment="1">
      <alignment horizontal="left" vertical="center"/>
    </xf>
    <xf numFmtId="0" fontId="26" fillId="0" borderId="11" xfId="0" applyFont="1" applyFill="1" applyBorder="1" applyAlignment="1">
      <alignment horizontal="center" vertical="center" wrapText="1"/>
    </xf>
    <xf numFmtId="0" fontId="37" fillId="0" borderId="4" xfId="0" applyFont="1" applyFill="1" applyBorder="1" applyAlignment="1">
      <alignment horizontal="left" vertical="center" wrapText="1"/>
    </xf>
    <xf numFmtId="0" fontId="37" fillId="0" borderId="9" xfId="0" applyFont="1" applyFill="1" applyBorder="1" applyAlignment="1">
      <alignment horizontal="left" vertical="center" wrapText="1"/>
    </xf>
    <xf numFmtId="0" fontId="37" fillId="0" borderId="11" xfId="0" applyFont="1" applyFill="1" applyBorder="1" applyAlignment="1">
      <alignment horizontal="left" vertical="center" wrapText="1"/>
    </xf>
    <xf numFmtId="0" fontId="37" fillId="4" borderId="4" xfId="0" applyNumberFormat="1" applyFont="1" applyFill="1" applyBorder="1" applyAlignment="1">
      <alignment horizontal="left" vertical="center" wrapText="1"/>
    </xf>
    <xf numFmtId="0" fontId="37" fillId="4" borderId="11" xfId="0" applyNumberFormat="1" applyFont="1" applyFill="1" applyBorder="1" applyAlignment="1">
      <alignment horizontal="left" vertical="center" wrapText="1"/>
    </xf>
    <xf numFmtId="9" fontId="18" fillId="5" borderId="9" xfId="0" applyNumberFormat="1" applyFont="1" applyFill="1" applyBorder="1" applyAlignment="1">
      <alignment horizontal="center" vertical="center" textRotation="90"/>
    </xf>
    <xf numFmtId="0" fontId="25" fillId="12" borderId="5" xfId="0" applyFont="1" applyFill="1" applyBorder="1" applyAlignment="1">
      <alignment horizontal="left" vertical="center" wrapText="1"/>
    </xf>
    <xf numFmtId="0" fontId="25" fillId="12" borderId="2" xfId="0" applyFont="1" applyFill="1" applyBorder="1" applyAlignment="1">
      <alignment horizontal="left" vertical="center" wrapText="1"/>
    </xf>
    <xf numFmtId="0" fontId="25" fillId="12" borderId="8" xfId="0" applyFont="1" applyFill="1" applyBorder="1" applyAlignment="1">
      <alignment horizontal="left" vertical="center" wrapText="1"/>
    </xf>
    <xf numFmtId="0" fontId="26" fillId="0" borderId="4" xfId="0" applyFont="1" applyFill="1" applyBorder="1" applyAlignment="1">
      <alignment vertical="center" wrapText="1"/>
    </xf>
    <xf numFmtId="0" fontId="26" fillId="0" borderId="9" xfId="0" applyFont="1" applyFill="1" applyBorder="1" applyAlignment="1">
      <alignment vertical="center" wrapText="1"/>
    </xf>
    <xf numFmtId="0" fontId="26" fillId="0" borderId="11" xfId="0" applyFont="1" applyFill="1" applyBorder="1" applyAlignment="1">
      <alignment vertical="center" wrapText="1"/>
    </xf>
    <xf numFmtId="0" fontId="18" fillId="12" borderId="5" xfId="0" applyNumberFormat="1" applyFont="1" applyFill="1" applyBorder="1" applyAlignment="1">
      <alignment horizontal="left" vertical="center" wrapText="1"/>
    </xf>
    <xf numFmtId="0" fontId="18" fillId="12" borderId="2" xfId="0" applyNumberFormat="1" applyFont="1" applyFill="1" applyBorder="1" applyAlignment="1">
      <alignment horizontal="left" vertical="center" wrapText="1"/>
    </xf>
    <xf numFmtId="0" fontId="18" fillId="12" borderId="8" xfId="0" applyNumberFormat="1" applyFont="1" applyFill="1" applyBorder="1" applyAlignment="1">
      <alignment horizontal="left" vertical="center" wrapText="1"/>
    </xf>
    <xf numFmtId="0" fontId="26" fillId="14" borderId="4" xfId="0" applyFont="1" applyFill="1" applyBorder="1" applyAlignment="1">
      <alignment horizontal="center" vertical="center"/>
    </xf>
    <xf numFmtId="0" fontId="26" fillId="14" borderId="9" xfId="0" applyFont="1" applyFill="1" applyBorder="1" applyAlignment="1">
      <alignment horizontal="center" vertical="center"/>
    </xf>
    <xf numFmtId="0" fontId="26" fillId="14" borderId="11" xfId="0" applyFont="1" applyFill="1" applyBorder="1" applyAlignment="1">
      <alignment horizontal="center" vertical="center"/>
    </xf>
    <xf numFmtId="0" fontId="26" fillId="14" borderId="4" xfId="0" applyFont="1" applyFill="1" applyBorder="1" applyAlignment="1">
      <alignment horizontal="center" vertical="center" wrapText="1"/>
    </xf>
    <xf numFmtId="0" fontId="26" fillId="14" borderId="9" xfId="0" applyFont="1" applyFill="1" applyBorder="1" applyAlignment="1">
      <alignment horizontal="center" vertical="center" wrapText="1"/>
    </xf>
    <xf numFmtId="0" fontId="26" fillId="14" borderId="11" xfId="0" applyFont="1" applyFill="1" applyBorder="1" applyAlignment="1">
      <alignment horizontal="center" vertical="center" wrapText="1"/>
    </xf>
    <xf numFmtId="0" fontId="18" fillId="5" borderId="5" xfId="0" applyFont="1" applyFill="1" applyBorder="1" applyAlignment="1">
      <alignment horizontal="left" vertical="center" wrapText="1"/>
    </xf>
    <xf numFmtId="0" fontId="18" fillId="5" borderId="2" xfId="0" applyFont="1" applyFill="1" applyBorder="1" applyAlignment="1">
      <alignment horizontal="left" vertical="center" wrapText="1"/>
    </xf>
    <xf numFmtId="0" fontId="18" fillId="5" borderId="8" xfId="0" applyFont="1" applyFill="1" applyBorder="1" applyAlignment="1">
      <alignment horizontal="left" vertical="center" wrapText="1"/>
    </xf>
    <xf numFmtId="9" fontId="18" fillId="13" borderId="0" xfId="0" applyNumberFormat="1" applyFont="1" applyFill="1" applyAlignment="1">
      <alignment horizontal="center" vertical="center" textRotation="90"/>
    </xf>
    <xf numFmtId="0" fontId="18" fillId="6" borderId="0" xfId="0" applyFont="1" applyFill="1" applyAlignment="1">
      <alignment horizontal="center" vertical="center" textRotation="90"/>
    </xf>
    <xf numFmtId="0" fontId="29" fillId="13" borderId="5" xfId="0" applyFont="1" applyFill="1" applyBorder="1" applyAlignment="1">
      <alignment horizontal="left" vertical="center" wrapText="1"/>
    </xf>
    <xf numFmtId="0" fontId="29" fillId="13" borderId="2" xfId="0" applyFont="1" applyFill="1" applyBorder="1" applyAlignment="1">
      <alignment horizontal="left" vertical="center" wrapText="1"/>
    </xf>
    <xf numFmtId="0" fontId="29" fillId="13" borderId="8" xfId="0" applyFont="1" applyFill="1" applyBorder="1" applyAlignment="1">
      <alignment horizontal="left" vertical="center" wrapText="1"/>
    </xf>
    <xf numFmtId="0" fontId="18" fillId="0" borderId="0" xfId="0" applyFont="1" applyFill="1" applyAlignment="1">
      <alignment horizontal="center"/>
    </xf>
    <xf numFmtId="0" fontId="29" fillId="5" borderId="5" xfId="0" applyFont="1" applyFill="1" applyBorder="1" applyAlignment="1">
      <alignment horizontal="left" vertical="center" wrapText="1"/>
    </xf>
    <xf numFmtId="0" fontId="29" fillId="5" borderId="2" xfId="0" applyFont="1" applyFill="1" applyBorder="1" applyAlignment="1">
      <alignment horizontal="left" vertical="center" wrapText="1"/>
    </xf>
    <xf numFmtId="0" fontId="29" fillId="5" borderId="8" xfId="0" applyFont="1" applyFill="1" applyBorder="1" applyAlignment="1">
      <alignment horizontal="left" vertical="center" wrapText="1"/>
    </xf>
    <xf numFmtId="0" fontId="19" fillId="6" borderId="0" xfId="0" applyFont="1" applyFill="1" applyAlignment="1">
      <alignment horizontal="center"/>
    </xf>
    <xf numFmtId="0" fontId="19" fillId="6" borderId="16" xfId="0" applyFont="1" applyFill="1" applyBorder="1" applyAlignment="1">
      <alignment horizontal="center"/>
    </xf>
    <xf numFmtId="0" fontId="18" fillId="6" borderId="10" xfId="0" applyFont="1" applyFill="1" applyBorder="1" applyAlignment="1">
      <alignment horizontal="left" vertical="center" wrapText="1"/>
    </xf>
    <xf numFmtId="0" fontId="18" fillId="16" borderId="5" xfId="0" applyFont="1" applyFill="1" applyBorder="1" applyAlignment="1">
      <alignment horizontal="left" vertical="center" wrapText="1"/>
    </xf>
    <xf numFmtId="0" fontId="18" fillId="16" borderId="2" xfId="0" applyFont="1" applyFill="1" applyBorder="1" applyAlignment="1">
      <alignment horizontal="left" vertical="center" wrapText="1"/>
    </xf>
    <xf numFmtId="0" fontId="18" fillId="16" borderId="8" xfId="0" applyFont="1" applyFill="1" applyBorder="1" applyAlignment="1">
      <alignment horizontal="left" vertical="center" wrapText="1"/>
    </xf>
    <xf numFmtId="0" fontId="25" fillId="18" borderId="5" xfId="0" applyFont="1" applyFill="1" applyBorder="1" applyAlignment="1">
      <alignment horizontal="center" vertical="center"/>
    </xf>
    <xf numFmtId="0" fontId="25" fillId="18" borderId="2" xfId="0" applyFont="1" applyFill="1" applyBorder="1" applyAlignment="1">
      <alignment horizontal="center" vertical="center"/>
    </xf>
    <xf numFmtId="0" fontId="25" fillId="18" borderId="8" xfId="0" applyFont="1" applyFill="1" applyBorder="1" applyAlignment="1">
      <alignment horizontal="center" vertical="center"/>
    </xf>
    <xf numFmtId="0" fontId="29" fillId="0" borderId="5" xfId="0" applyFont="1" applyFill="1" applyBorder="1" applyAlignment="1">
      <alignment horizontal="center" vertical="center" wrapText="1"/>
    </xf>
    <xf numFmtId="0" fontId="29" fillId="0" borderId="2" xfId="0" applyFont="1" applyFill="1" applyBorder="1" applyAlignment="1">
      <alignment horizontal="center" vertical="center" wrapText="1"/>
    </xf>
    <xf numFmtId="0" fontId="29" fillId="0" borderId="8" xfId="0" applyFont="1" applyFill="1" applyBorder="1" applyAlignment="1">
      <alignment horizontal="center" vertical="center" wrapText="1"/>
    </xf>
  </cellXfs>
  <cellStyles count="142">
    <cellStyle name="??" xfId="1" xr:uid="{00000000-0005-0000-0000-000000000000}"/>
    <cellStyle name="?? [0.00]_PRODUCT DETAIL Q1" xfId="2" xr:uid="{00000000-0005-0000-0000-000001000000}"/>
    <cellStyle name="?? [0]" xfId="3" xr:uid="{00000000-0005-0000-0000-000002000000}"/>
    <cellStyle name="???? [0.00]_PRODUCT DETAIL Q1" xfId="4" xr:uid="{00000000-0005-0000-0000-000003000000}"/>
    <cellStyle name="????_PRODUCT DETAIL Q1" xfId="5" xr:uid="{00000000-0005-0000-0000-000004000000}"/>
    <cellStyle name="???_HOBONG" xfId="6" xr:uid="{00000000-0005-0000-0000-000005000000}"/>
    <cellStyle name="??_(????)??????" xfId="7" xr:uid="{00000000-0005-0000-0000-000006000000}"/>
    <cellStyle name="Comma" xfId="8" builtinId="3"/>
    <cellStyle name="Comma [0] 2" xfId="9" xr:uid="{00000000-0005-0000-0000-000008000000}"/>
    <cellStyle name="Comma 10" xfId="10" xr:uid="{00000000-0005-0000-0000-000009000000}"/>
    <cellStyle name="Comma 10 2" xfId="11" xr:uid="{00000000-0005-0000-0000-00000A000000}"/>
    <cellStyle name="Comma 11" xfId="12" xr:uid="{00000000-0005-0000-0000-00000B000000}"/>
    <cellStyle name="Comma 12" xfId="13" xr:uid="{00000000-0005-0000-0000-00000C000000}"/>
    <cellStyle name="Comma 2" xfId="14" xr:uid="{00000000-0005-0000-0000-00000D000000}"/>
    <cellStyle name="Comma 2 2" xfId="15" xr:uid="{00000000-0005-0000-0000-00000E000000}"/>
    <cellStyle name="Comma 3" xfId="16" xr:uid="{00000000-0005-0000-0000-00000F000000}"/>
    <cellStyle name="Comma 3 2" xfId="17" xr:uid="{00000000-0005-0000-0000-000010000000}"/>
    <cellStyle name="Comma 3 2 2" xfId="18" xr:uid="{00000000-0005-0000-0000-000011000000}"/>
    <cellStyle name="Comma 3 3" xfId="19" xr:uid="{00000000-0005-0000-0000-000012000000}"/>
    <cellStyle name="Comma 4" xfId="20" xr:uid="{00000000-0005-0000-0000-000013000000}"/>
    <cellStyle name="Comma 5" xfId="21" xr:uid="{00000000-0005-0000-0000-000014000000}"/>
    <cellStyle name="Comma 6" xfId="22" xr:uid="{00000000-0005-0000-0000-000015000000}"/>
    <cellStyle name="Comma 6 2" xfId="23" xr:uid="{00000000-0005-0000-0000-000016000000}"/>
    <cellStyle name="Comma 6 2 2" xfId="24" xr:uid="{00000000-0005-0000-0000-000017000000}"/>
    <cellStyle name="Comma 6 3" xfId="25" xr:uid="{00000000-0005-0000-0000-000018000000}"/>
    <cellStyle name="Comma 7" xfId="26" xr:uid="{00000000-0005-0000-0000-000019000000}"/>
    <cellStyle name="Comma 7 2" xfId="27" xr:uid="{00000000-0005-0000-0000-00001A000000}"/>
    <cellStyle name="Comma 8" xfId="28" xr:uid="{00000000-0005-0000-0000-00001B000000}"/>
    <cellStyle name="Comma 8 2" xfId="29" xr:uid="{00000000-0005-0000-0000-00001C000000}"/>
    <cellStyle name="Comma 9" xfId="30" xr:uid="{00000000-0005-0000-0000-00001D000000}"/>
    <cellStyle name="Comma0" xfId="31" xr:uid="{00000000-0005-0000-0000-00001E000000}"/>
    <cellStyle name="Currency 2" xfId="32" xr:uid="{00000000-0005-0000-0000-00001F000000}"/>
    <cellStyle name="Currency 2 2" xfId="33" xr:uid="{00000000-0005-0000-0000-000020000000}"/>
    <cellStyle name="Currency 2 2 2" xfId="34" xr:uid="{00000000-0005-0000-0000-000021000000}"/>
    <cellStyle name="Currency 2 3" xfId="35" xr:uid="{00000000-0005-0000-0000-000022000000}"/>
    <cellStyle name="Currency0" xfId="36" xr:uid="{00000000-0005-0000-0000-000023000000}"/>
    <cellStyle name="Date" xfId="37" xr:uid="{00000000-0005-0000-0000-000024000000}"/>
    <cellStyle name="Excel Built-in Excel Built-in Excel Built-in Comma 7 2" xfId="38" xr:uid="{00000000-0005-0000-0000-000025000000}"/>
    <cellStyle name="Excel Built-in Excel Built-in Excel Built-in Comma 7 2 2" xfId="39" xr:uid="{00000000-0005-0000-0000-000026000000}"/>
    <cellStyle name="Excel Built-in Excel Built-in Excel Built-in Comma 7 2 2 2" xfId="40" xr:uid="{00000000-0005-0000-0000-000027000000}"/>
    <cellStyle name="Excel Built-in Excel Built-in Excel Built-in Comma 7 2 2 3" xfId="41" xr:uid="{00000000-0005-0000-0000-000028000000}"/>
    <cellStyle name="Excel Built-in Excel Built-in Excel Built-in Comma 7 2 2 4" xfId="42" xr:uid="{00000000-0005-0000-0000-000029000000}"/>
    <cellStyle name="Excel Built-in Excel Built-in Excel Built-in Comma 7 2 2 5" xfId="43" xr:uid="{00000000-0005-0000-0000-00002A000000}"/>
    <cellStyle name="Excel Built-in Excel Built-in Excel Built-in Comma 7 2 3" xfId="44" xr:uid="{00000000-0005-0000-0000-00002B000000}"/>
    <cellStyle name="Excel Built-in Excel Built-in Excel Built-in Comma 8" xfId="45" xr:uid="{00000000-0005-0000-0000-00002C000000}"/>
    <cellStyle name="Excel Built-in Excel Built-in Excel Built-in Comma 8 2" xfId="46" xr:uid="{00000000-0005-0000-0000-00002D000000}"/>
    <cellStyle name="Excel Built-in Excel Built-in Excel Built-in Comma 8 2 2" xfId="47" xr:uid="{00000000-0005-0000-0000-00002E000000}"/>
    <cellStyle name="Excel Built-in Excel Built-in Excel Built-in Comma 8 3" xfId="48" xr:uid="{00000000-0005-0000-0000-00002F000000}"/>
    <cellStyle name="Excel Built-in Excel Built-in Excel Built-in Comma 8 3 2" xfId="49" xr:uid="{00000000-0005-0000-0000-000030000000}"/>
    <cellStyle name="Excel Built-in Excel Built-in Excel Built-in Comma 8 3 3" xfId="50" xr:uid="{00000000-0005-0000-0000-000031000000}"/>
    <cellStyle name="Excel Built-in Excel Built-in Excel Built-in Comma 8 3 4" xfId="51" xr:uid="{00000000-0005-0000-0000-000032000000}"/>
    <cellStyle name="Excel Built-in Excel Built-in Excel Built-in Comma 8 3 5" xfId="52" xr:uid="{00000000-0005-0000-0000-000033000000}"/>
    <cellStyle name="Excel Built-in Excel Built-in Excel Built-in Comma 8 4" xfId="53" xr:uid="{00000000-0005-0000-0000-000034000000}"/>
    <cellStyle name="Excel Built-in Excel Built-in Excel Built-in Normal 8" xfId="54" xr:uid="{00000000-0005-0000-0000-000035000000}"/>
    <cellStyle name="Excel Built-in Excel Built-in Excel Built-in Normal 8 2" xfId="55" xr:uid="{00000000-0005-0000-0000-000036000000}"/>
    <cellStyle name="Excel Built-in Excel Built-in Excel Built-in Normal 8 2 2" xfId="56" xr:uid="{00000000-0005-0000-0000-000037000000}"/>
    <cellStyle name="Excel Built-in Excel Built-in Excel Built-in Normal 8 2 3" xfId="57" xr:uid="{00000000-0005-0000-0000-000038000000}"/>
    <cellStyle name="Excel Built-in Excel Built-in Excel Built-in Normal_Sheet1" xfId="58" xr:uid="{00000000-0005-0000-0000-000039000000}"/>
    <cellStyle name="Excel Built-in Excel Built-in Excel Built-in Percent 3 2" xfId="59" xr:uid="{00000000-0005-0000-0000-00003A000000}"/>
    <cellStyle name="Excel Built-in Excel Built-in Excel Built-in Percent 3 2 2" xfId="60" xr:uid="{00000000-0005-0000-0000-00003B000000}"/>
    <cellStyle name="Excel Built-in Excel Built-in Excel Built-in Percent 3 2 2 2" xfId="61" xr:uid="{00000000-0005-0000-0000-00003C000000}"/>
    <cellStyle name="Excel Built-in Excel Built-in Excel Built-in Percent 3 2 2 2 2" xfId="62" xr:uid="{00000000-0005-0000-0000-00003D000000}"/>
    <cellStyle name="Excel Built-in Excel Built-in Excel Built-in Percent 3 2 2 3" xfId="63" xr:uid="{00000000-0005-0000-0000-00003E000000}"/>
    <cellStyle name="Excel Built-in Excel Built-in Excel Built-in Percent 3 2 3" xfId="64" xr:uid="{00000000-0005-0000-0000-00003F000000}"/>
    <cellStyle name="Excel Built-in Excel Built-in Excel Built-in Percent 5 2" xfId="65" xr:uid="{00000000-0005-0000-0000-000040000000}"/>
    <cellStyle name="Excel Built-in Excel Built-in Excel Built-in Percent 5 2 2" xfId="66" xr:uid="{00000000-0005-0000-0000-000041000000}"/>
    <cellStyle name="Excel Built-in Excel Built-in Excel Built-in Percent 5 3" xfId="67" xr:uid="{00000000-0005-0000-0000-000042000000}"/>
    <cellStyle name="Excel Built-in Excel Built-in Excel Built-in Percent 5 3 2" xfId="68" xr:uid="{00000000-0005-0000-0000-000043000000}"/>
    <cellStyle name="Excel Built-in Excel Built-in Excel Built-in Percent 6" xfId="69" xr:uid="{00000000-0005-0000-0000-000044000000}"/>
    <cellStyle name="Excel Built-in Excel Built-in Excel Built-in Percent 6 2" xfId="70" xr:uid="{00000000-0005-0000-0000-000045000000}"/>
    <cellStyle name="Excel Built-in Excel Built-in Excel Built-in Percent 6 2 2" xfId="71" xr:uid="{00000000-0005-0000-0000-000046000000}"/>
    <cellStyle name="Excel Built-in Excel Built-in Excel Built-in Percent 6 2 3" xfId="72" xr:uid="{00000000-0005-0000-0000-000047000000}"/>
    <cellStyle name="Excel Built-in Excel Built-in Excel Built-in Percent 6 2 4" xfId="73" xr:uid="{00000000-0005-0000-0000-000048000000}"/>
    <cellStyle name="Excel Built-in Excel Built-in Excel Built-in Percent 6 2 5" xfId="74" xr:uid="{00000000-0005-0000-0000-000049000000}"/>
    <cellStyle name="Excel Built-in Excel Built-in Excel Built-in Percent 6 3" xfId="75" xr:uid="{00000000-0005-0000-0000-00004A000000}"/>
    <cellStyle name="Excel Built-in Normal" xfId="76" xr:uid="{00000000-0005-0000-0000-00004B000000}"/>
    <cellStyle name="Excel Built-in Normal 2" xfId="77" xr:uid="{00000000-0005-0000-0000-00004C000000}"/>
    <cellStyle name="Excel Built-in Normal 3" xfId="78" xr:uid="{00000000-0005-0000-0000-00004D000000}"/>
    <cellStyle name="Fixed" xfId="79" xr:uid="{00000000-0005-0000-0000-00004E000000}"/>
    <cellStyle name="Header1" xfId="80" xr:uid="{00000000-0005-0000-0000-00004F000000}"/>
    <cellStyle name="Header2" xfId="81" xr:uid="{00000000-0005-0000-0000-000050000000}"/>
    <cellStyle name="Hyperlink" xfId="82" builtinId="8"/>
    <cellStyle name="Normal" xfId="0" builtinId="0"/>
    <cellStyle name="Normal - Style1" xfId="83" xr:uid="{00000000-0005-0000-0000-000053000000}"/>
    <cellStyle name="Normal 10" xfId="84" xr:uid="{00000000-0005-0000-0000-000054000000}"/>
    <cellStyle name="Normal 10 2" xfId="85" xr:uid="{00000000-0005-0000-0000-000055000000}"/>
    <cellStyle name="Normal 11" xfId="86" xr:uid="{00000000-0005-0000-0000-000056000000}"/>
    <cellStyle name="Normal 12" xfId="87" xr:uid="{00000000-0005-0000-0000-000057000000}"/>
    <cellStyle name="Normal 13" xfId="88" xr:uid="{00000000-0005-0000-0000-000058000000}"/>
    <cellStyle name="Normal 2" xfId="89" xr:uid="{00000000-0005-0000-0000-000059000000}"/>
    <cellStyle name="Normal 2 11 2 2" xfId="90" xr:uid="{00000000-0005-0000-0000-00005A000000}"/>
    <cellStyle name="Normal 2 2" xfId="91" xr:uid="{00000000-0005-0000-0000-00005B000000}"/>
    <cellStyle name="Normal 2 2 2" xfId="92" xr:uid="{00000000-0005-0000-0000-00005C000000}"/>
    <cellStyle name="Normal 2 2 3" xfId="93" xr:uid="{00000000-0005-0000-0000-00005D000000}"/>
    <cellStyle name="Normal 2 3" xfId="94" xr:uid="{00000000-0005-0000-0000-00005E000000}"/>
    <cellStyle name="Normal 2 4" xfId="95" xr:uid="{00000000-0005-0000-0000-00005F000000}"/>
    <cellStyle name="Normal 2 5" xfId="96" xr:uid="{00000000-0005-0000-0000-000060000000}"/>
    <cellStyle name="Normal 2 5 2" xfId="97" xr:uid="{00000000-0005-0000-0000-000061000000}"/>
    <cellStyle name="Normal 2 5 3" xfId="98" xr:uid="{00000000-0005-0000-0000-000062000000}"/>
    <cellStyle name="Normal 2 5 5 2" xfId="99" xr:uid="{00000000-0005-0000-0000-000063000000}"/>
    <cellStyle name="Normal 2 6" xfId="100" xr:uid="{00000000-0005-0000-0000-000064000000}"/>
    <cellStyle name="Normal 2 6 2" xfId="101" xr:uid="{00000000-0005-0000-0000-000065000000}"/>
    <cellStyle name="Normal 2 7" xfId="102" xr:uid="{00000000-0005-0000-0000-000066000000}"/>
    <cellStyle name="Normal 2 7 2" xfId="103" xr:uid="{00000000-0005-0000-0000-000067000000}"/>
    <cellStyle name="Normal 2 8" xfId="104" xr:uid="{00000000-0005-0000-0000-000068000000}"/>
    <cellStyle name="Normal 2_2_Template for BSC-KPI planning_PayNet 11.12.09 KTTC" xfId="105" xr:uid="{00000000-0005-0000-0000-000069000000}"/>
    <cellStyle name="Normal 3" xfId="106" xr:uid="{00000000-0005-0000-0000-00006A000000}"/>
    <cellStyle name="Normal 3 2" xfId="107" xr:uid="{00000000-0005-0000-0000-00006B000000}"/>
    <cellStyle name="Normal 4" xfId="108" xr:uid="{00000000-0005-0000-0000-00006C000000}"/>
    <cellStyle name="Normal 5" xfId="109" xr:uid="{00000000-0005-0000-0000-00006D000000}"/>
    <cellStyle name="Normal 5 4" xfId="110" xr:uid="{00000000-0005-0000-0000-00006E000000}"/>
    <cellStyle name="Normal 6" xfId="111" xr:uid="{00000000-0005-0000-0000-00006F000000}"/>
    <cellStyle name="Normal 7" xfId="112" xr:uid="{00000000-0005-0000-0000-000070000000}"/>
    <cellStyle name="Normal 7 2" xfId="113" xr:uid="{00000000-0005-0000-0000-000071000000}"/>
    <cellStyle name="Normal 7 2 2" xfId="114" xr:uid="{00000000-0005-0000-0000-000072000000}"/>
    <cellStyle name="Normal 7 3" xfId="115" xr:uid="{00000000-0005-0000-0000-000073000000}"/>
    <cellStyle name="Normal 7 3 2" xfId="116" xr:uid="{00000000-0005-0000-0000-000074000000}"/>
    <cellStyle name="Normal 7 3 3" xfId="117" xr:uid="{00000000-0005-0000-0000-000075000000}"/>
    <cellStyle name="Normal 7 3 4" xfId="118" xr:uid="{00000000-0005-0000-0000-000076000000}"/>
    <cellStyle name="Normal 7 4" xfId="119" xr:uid="{00000000-0005-0000-0000-000077000000}"/>
    <cellStyle name="Normal 7 5" xfId="120" xr:uid="{00000000-0005-0000-0000-000078000000}"/>
    <cellStyle name="Normal 7 5 2" xfId="121" xr:uid="{00000000-0005-0000-0000-000079000000}"/>
    <cellStyle name="Normal 7 6" xfId="122" xr:uid="{00000000-0005-0000-0000-00007A000000}"/>
    <cellStyle name="Normal 7 7" xfId="123" xr:uid="{00000000-0005-0000-0000-00007B000000}"/>
    <cellStyle name="Normal 7 8" xfId="124" xr:uid="{00000000-0005-0000-0000-00007C000000}"/>
    <cellStyle name="Normal 8" xfId="125" xr:uid="{00000000-0005-0000-0000-00007D000000}"/>
    <cellStyle name="Normal 9" xfId="126" xr:uid="{00000000-0005-0000-0000-00007E000000}"/>
    <cellStyle name="Normal 9 2" xfId="127" xr:uid="{00000000-0005-0000-0000-00007F000000}"/>
    <cellStyle name="Normal_VTU" xfId="128" xr:uid="{00000000-0005-0000-0000-000080000000}"/>
    <cellStyle name="Percent" xfId="129" builtinId="5"/>
    <cellStyle name="Percent 2" xfId="130" xr:uid="{00000000-0005-0000-0000-000082000000}"/>
    <cellStyle name="Percent 2 2" xfId="131" xr:uid="{00000000-0005-0000-0000-000083000000}"/>
    <cellStyle name="Percent 2 3" xfId="132" xr:uid="{00000000-0005-0000-0000-000084000000}"/>
    <cellStyle name="Percent 3" xfId="133" xr:uid="{00000000-0005-0000-0000-000085000000}"/>
    <cellStyle name="Percent 3 2" xfId="134" xr:uid="{00000000-0005-0000-0000-000086000000}"/>
    <cellStyle name="Percent 4" xfId="135" xr:uid="{00000000-0005-0000-0000-000087000000}"/>
    <cellStyle name="Percent 5" xfId="136" xr:uid="{00000000-0005-0000-0000-000088000000}"/>
    <cellStyle name="Percent 5 2" xfId="137" xr:uid="{00000000-0005-0000-0000-000089000000}"/>
    <cellStyle name="Percent 5 3" xfId="138" xr:uid="{00000000-0005-0000-0000-00008A000000}"/>
    <cellStyle name="Percent 6" xfId="139" xr:uid="{00000000-0005-0000-0000-00008B000000}"/>
    <cellStyle name="Percent 7" xfId="140" xr:uid="{00000000-0005-0000-0000-00008C000000}"/>
    <cellStyle name="Percent 7 2" xfId="141" xr:uid="{00000000-0005-0000-0000-00008D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7"/>
  <sheetViews>
    <sheetView topLeftCell="A28" zoomScale="85" zoomScaleNormal="85" workbookViewId="0">
      <selection sqref="A1:I1"/>
    </sheetView>
  </sheetViews>
  <sheetFormatPr defaultRowHeight="15.75"/>
  <cols>
    <col min="1" max="1" width="5.5" style="76" customWidth="1"/>
    <col min="2" max="2" width="6.375" style="76" customWidth="1"/>
    <col min="3" max="3" width="4" style="106" customWidth="1"/>
    <col min="4" max="4" width="20.625" style="107" customWidth="1"/>
    <col min="5" max="5" width="7.5" style="108" customWidth="1"/>
    <col min="6" max="6" width="7.375" style="108" customWidth="1"/>
    <col min="7" max="7" width="24.875" style="109" customWidth="1"/>
    <col min="8" max="8" width="6.5" style="109" bestFit="1" customWidth="1"/>
    <col min="9" max="9" width="24.875" style="109" customWidth="1"/>
    <col min="10" max="10" width="8.125" style="108" customWidth="1"/>
    <col min="11" max="11" width="9.25" style="110" customWidth="1"/>
    <col min="12" max="13" width="8.125" style="76" customWidth="1"/>
    <col min="14" max="14" width="7.625" style="162" customWidth="1"/>
    <col min="15" max="16" width="8.5" style="162" customWidth="1"/>
    <col min="17" max="17" width="10.5" style="162" customWidth="1"/>
    <col min="18" max="18" width="10.375" style="162" customWidth="1"/>
    <col min="19" max="19" width="11" style="162" customWidth="1"/>
    <col min="20" max="21" width="8.5" style="162" customWidth="1"/>
    <col min="22" max="16384" width="9" style="76"/>
  </cols>
  <sheetData>
    <row r="1" spans="1:21" ht="43.7" customHeight="1">
      <c r="A1" s="428" t="s">
        <v>879</v>
      </c>
      <c r="B1" s="428"/>
      <c r="C1" s="428"/>
      <c r="D1" s="428"/>
      <c r="E1" s="428"/>
      <c r="F1" s="428"/>
      <c r="G1" s="428"/>
      <c r="H1" s="428"/>
      <c r="I1" s="428"/>
      <c r="J1" s="74"/>
      <c r="K1" s="75"/>
      <c r="L1" s="73"/>
      <c r="M1" s="73"/>
      <c r="N1" s="151"/>
      <c r="O1" s="151"/>
      <c r="P1" s="151"/>
      <c r="Q1" s="151"/>
      <c r="R1" s="151"/>
      <c r="S1" s="151"/>
      <c r="T1" s="151"/>
      <c r="U1" s="151"/>
    </row>
    <row r="2" spans="1:21" ht="19.7" customHeight="1">
      <c r="A2" s="77"/>
      <c r="B2" s="77"/>
      <c r="C2" s="77"/>
      <c r="D2" s="78" t="s">
        <v>50</v>
      </c>
      <c r="E2" s="79"/>
      <c r="F2" s="79"/>
      <c r="G2" s="80"/>
      <c r="H2" s="80"/>
      <c r="I2" s="80"/>
      <c r="J2" s="79"/>
      <c r="K2" s="81"/>
      <c r="L2" s="77"/>
      <c r="M2" s="77"/>
      <c r="N2" s="152" t="s">
        <v>248</v>
      </c>
      <c r="O2" s="152"/>
      <c r="P2" s="153"/>
      <c r="Q2" s="153"/>
      <c r="R2" s="153"/>
      <c r="S2" s="152"/>
      <c r="T2" s="152"/>
      <c r="U2" s="153"/>
    </row>
    <row r="3" spans="1:21">
      <c r="A3" s="82"/>
      <c r="B3" s="82"/>
      <c r="C3" s="82"/>
      <c r="D3" s="83"/>
      <c r="E3" s="84"/>
      <c r="F3" s="84">
        <v>1</v>
      </c>
      <c r="G3" s="84">
        <v>2</v>
      </c>
      <c r="H3" s="84"/>
      <c r="I3" s="84"/>
      <c r="J3" s="84">
        <v>3</v>
      </c>
      <c r="K3" s="84">
        <v>4</v>
      </c>
      <c r="L3" s="84">
        <v>7</v>
      </c>
      <c r="M3" s="84">
        <v>8</v>
      </c>
      <c r="N3" s="84">
        <v>10</v>
      </c>
      <c r="O3" s="84">
        <v>11</v>
      </c>
      <c r="P3" s="84">
        <v>12</v>
      </c>
      <c r="Q3" s="84">
        <v>13</v>
      </c>
      <c r="R3" s="84">
        <v>14</v>
      </c>
      <c r="S3" s="84">
        <v>15</v>
      </c>
      <c r="T3" s="84">
        <v>16</v>
      </c>
      <c r="U3" s="84">
        <v>18</v>
      </c>
    </row>
    <row r="4" spans="1:21" ht="36.950000000000003" customHeight="1">
      <c r="A4" s="429" t="s">
        <v>51</v>
      </c>
      <c r="B4" s="429"/>
      <c r="C4" s="429"/>
      <c r="D4" s="429"/>
      <c r="E4" s="430" t="s">
        <v>24</v>
      </c>
      <c r="F4" s="430" t="s">
        <v>556</v>
      </c>
      <c r="G4" s="431" t="s">
        <v>25</v>
      </c>
      <c r="H4" s="430" t="s">
        <v>557</v>
      </c>
      <c r="I4" s="431" t="s">
        <v>25</v>
      </c>
      <c r="J4" s="430" t="s">
        <v>26</v>
      </c>
      <c r="K4" s="435" t="s">
        <v>27</v>
      </c>
      <c r="L4" s="436" t="s">
        <v>29</v>
      </c>
      <c r="M4" s="438" t="s">
        <v>28</v>
      </c>
      <c r="N4" s="439" t="s">
        <v>259</v>
      </c>
      <c r="O4" s="439" t="s">
        <v>106</v>
      </c>
      <c r="P4" s="439" t="s">
        <v>107</v>
      </c>
      <c r="Q4" s="441" t="s">
        <v>216</v>
      </c>
      <c r="R4" s="441" t="s">
        <v>260</v>
      </c>
      <c r="S4" s="433" t="s">
        <v>261</v>
      </c>
      <c r="T4" s="433" t="s">
        <v>558</v>
      </c>
      <c r="U4" s="433" t="s">
        <v>262</v>
      </c>
    </row>
    <row r="5" spans="1:21" ht="57.6" customHeight="1">
      <c r="A5" s="429"/>
      <c r="B5" s="429"/>
      <c r="C5" s="429"/>
      <c r="D5" s="429"/>
      <c r="E5" s="430"/>
      <c r="F5" s="430"/>
      <c r="G5" s="432"/>
      <c r="H5" s="430"/>
      <c r="I5" s="432"/>
      <c r="J5" s="430"/>
      <c r="K5" s="435"/>
      <c r="L5" s="437"/>
      <c r="M5" s="438"/>
      <c r="N5" s="440"/>
      <c r="O5" s="440"/>
      <c r="P5" s="440"/>
      <c r="Q5" s="440"/>
      <c r="R5" s="440"/>
      <c r="S5" s="434"/>
      <c r="T5" s="434"/>
      <c r="U5" s="434"/>
    </row>
    <row r="6" spans="1:21" ht="66.75" customHeight="1">
      <c r="A6" s="442" t="s">
        <v>30</v>
      </c>
      <c r="B6" s="444">
        <v>0.25</v>
      </c>
      <c r="C6" s="446" t="s">
        <v>15</v>
      </c>
      <c r="D6" s="448" t="s">
        <v>1</v>
      </c>
      <c r="E6" s="450">
        <v>0.5</v>
      </c>
      <c r="F6" s="87" t="s">
        <v>559</v>
      </c>
      <c r="G6" s="86" t="s">
        <v>49</v>
      </c>
      <c r="H6" s="87" t="s">
        <v>560</v>
      </c>
      <c r="I6" s="86" t="s">
        <v>561</v>
      </c>
      <c r="J6" s="42">
        <v>0.7</v>
      </c>
      <c r="K6" s="88">
        <f>J6*$E$6*$B$6</f>
        <v>8.7499999999999994E-2</v>
      </c>
      <c r="L6" s="42" t="s">
        <v>38</v>
      </c>
      <c r="M6" s="90" t="s">
        <v>33</v>
      </c>
      <c r="N6" s="133" t="s">
        <v>68</v>
      </c>
      <c r="O6" s="133" t="s">
        <v>251</v>
      </c>
      <c r="P6" s="91"/>
      <c r="Q6" s="91"/>
      <c r="R6" s="133" t="s">
        <v>250</v>
      </c>
      <c r="S6" s="91"/>
      <c r="T6" s="133" t="s">
        <v>250</v>
      </c>
      <c r="U6" s="91"/>
    </row>
    <row r="7" spans="1:21" ht="66.75" customHeight="1">
      <c r="A7" s="442"/>
      <c r="B7" s="444"/>
      <c r="C7" s="447"/>
      <c r="D7" s="449"/>
      <c r="E7" s="451"/>
      <c r="F7" s="87" t="s">
        <v>562</v>
      </c>
      <c r="G7" s="86" t="s">
        <v>218</v>
      </c>
      <c r="H7" s="87" t="s">
        <v>563</v>
      </c>
      <c r="I7" s="86" t="s">
        <v>549</v>
      </c>
      <c r="J7" s="42">
        <v>0.3</v>
      </c>
      <c r="K7" s="88">
        <f>J7*$E$6*$B$6</f>
        <v>3.7499999999999999E-2</v>
      </c>
      <c r="L7" s="42" t="s">
        <v>550</v>
      </c>
      <c r="M7" s="90" t="s">
        <v>33</v>
      </c>
      <c r="N7" s="133" t="s">
        <v>68</v>
      </c>
      <c r="O7" s="133" t="s">
        <v>251</v>
      </c>
      <c r="P7" s="133" t="s">
        <v>70</v>
      </c>
      <c r="Q7" s="133"/>
      <c r="R7" s="133" t="s">
        <v>250</v>
      </c>
      <c r="S7" s="133"/>
      <c r="T7" s="133"/>
      <c r="U7" s="133" t="s">
        <v>250</v>
      </c>
    </row>
    <row r="8" spans="1:21" ht="61.5" customHeight="1">
      <c r="A8" s="442"/>
      <c r="B8" s="444"/>
      <c r="C8" s="452" t="s">
        <v>17</v>
      </c>
      <c r="D8" s="453" t="s">
        <v>48</v>
      </c>
      <c r="E8" s="454">
        <v>0.5</v>
      </c>
      <c r="F8" s="87" t="s">
        <v>564</v>
      </c>
      <c r="G8" s="86" t="s">
        <v>46</v>
      </c>
      <c r="H8" s="87" t="s">
        <v>565</v>
      </c>
      <c r="I8" s="86" t="s">
        <v>46</v>
      </c>
      <c r="J8" s="42">
        <v>0.5</v>
      </c>
      <c r="K8" s="88">
        <f>J8*$E$8*$B$6</f>
        <v>6.25E-2</v>
      </c>
      <c r="L8" s="42" t="s">
        <v>31</v>
      </c>
      <c r="M8" s="90" t="s">
        <v>37</v>
      </c>
      <c r="N8" s="133" t="s">
        <v>68</v>
      </c>
      <c r="O8" s="133" t="s">
        <v>251</v>
      </c>
      <c r="P8" s="133"/>
      <c r="Q8" s="133"/>
      <c r="R8" s="133" t="s">
        <v>250</v>
      </c>
      <c r="S8" s="133"/>
      <c r="T8" s="133"/>
      <c r="U8" s="91"/>
    </row>
    <row r="9" spans="1:21" ht="57" customHeight="1">
      <c r="A9" s="443"/>
      <c r="B9" s="445"/>
      <c r="C9" s="446"/>
      <c r="D9" s="448" t="e">
        <v>#N/A</v>
      </c>
      <c r="E9" s="454"/>
      <c r="F9" s="87" t="s">
        <v>566</v>
      </c>
      <c r="G9" s="86" t="s">
        <v>61</v>
      </c>
      <c r="H9" s="87" t="s">
        <v>567</v>
      </c>
      <c r="I9" s="86" t="s">
        <v>61</v>
      </c>
      <c r="J9" s="42">
        <v>0.5</v>
      </c>
      <c r="K9" s="88">
        <f>J9*$E$8*$B$6</f>
        <v>6.25E-2</v>
      </c>
      <c r="L9" s="42" t="s">
        <v>470</v>
      </c>
      <c r="M9" s="90" t="s">
        <v>37</v>
      </c>
      <c r="N9" s="133" t="s">
        <v>68</v>
      </c>
      <c r="O9" s="133"/>
      <c r="P9" s="133"/>
      <c r="Q9" s="133" t="s">
        <v>250</v>
      </c>
      <c r="R9" s="133"/>
      <c r="S9" s="133"/>
      <c r="T9" s="91"/>
      <c r="U9" s="91"/>
    </row>
    <row r="10" spans="1:21" ht="25.5" customHeight="1">
      <c r="A10" s="154"/>
      <c r="B10" s="136"/>
      <c r="C10" s="155"/>
      <c r="D10" s="156"/>
      <c r="E10" s="137">
        <f>SUM(E6:E9)</f>
        <v>1</v>
      </c>
      <c r="F10" s="137"/>
      <c r="G10" s="138"/>
      <c r="H10" s="138"/>
      <c r="I10" s="138"/>
      <c r="J10" s="139"/>
      <c r="K10" s="140"/>
      <c r="L10" s="139"/>
      <c r="M10" s="157"/>
      <c r="N10" s="158"/>
      <c r="O10" s="158"/>
      <c r="P10" s="158"/>
      <c r="Q10" s="158"/>
      <c r="R10" s="158"/>
      <c r="S10" s="158"/>
      <c r="T10" s="158"/>
      <c r="U10" s="158"/>
    </row>
    <row r="11" spans="1:21" ht="118.5" customHeight="1">
      <c r="A11" s="455" t="s">
        <v>34</v>
      </c>
      <c r="B11" s="456">
        <v>0.15</v>
      </c>
      <c r="C11" s="85" t="s">
        <v>18</v>
      </c>
      <c r="D11" s="86" t="s">
        <v>52</v>
      </c>
      <c r="E11" s="93">
        <v>1</v>
      </c>
      <c r="F11" s="93" t="s">
        <v>568</v>
      </c>
      <c r="G11" s="86" t="s">
        <v>53</v>
      </c>
      <c r="H11" s="93" t="s">
        <v>569</v>
      </c>
      <c r="I11" s="86" t="s">
        <v>53</v>
      </c>
      <c r="J11" s="42">
        <v>1</v>
      </c>
      <c r="K11" s="88">
        <f>J11*$E$11*$B$11</f>
        <v>0.15</v>
      </c>
      <c r="L11" s="94" t="s">
        <v>35</v>
      </c>
      <c r="M11" s="90" t="s">
        <v>32</v>
      </c>
      <c r="N11" s="133" t="s">
        <v>68</v>
      </c>
      <c r="O11" s="133" t="s">
        <v>251</v>
      </c>
      <c r="P11" s="133" t="s">
        <v>250</v>
      </c>
      <c r="Q11" s="133" t="s">
        <v>250</v>
      </c>
      <c r="R11" s="133" t="s">
        <v>250</v>
      </c>
      <c r="S11" s="133" t="s">
        <v>250</v>
      </c>
      <c r="T11" s="133" t="s">
        <v>250</v>
      </c>
      <c r="U11" s="133" t="s">
        <v>250</v>
      </c>
    </row>
    <row r="12" spans="1:21" s="100" customFormat="1" ht="33.75" customHeight="1">
      <c r="A12" s="442"/>
      <c r="B12" s="444"/>
      <c r="C12" s="95"/>
      <c r="D12" s="96"/>
      <c r="E12" s="97">
        <f>E11</f>
        <v>1</v>
      </c>
      <c r="F12" s="97"/>
      <c r="G12" s="98"/>
      <c r="H12" s="159"/>
      <c r="I12" s="159"/>
      <c r="J12" s="98"/>
      <c r="K12" s="99"/>
      <c r="L12" s="98"/>
      <c r="M12" s="98"/>
      <c r="N12" s="159"/>
      <c r="O12" s="159"/>
      <c r="P12" s="159"/>
      <c r="Q12" s="159"/>
      <c r="R12" s="159"/>
      <c r="S12" s="159"/>
      <c r="T12" s="159"/>
      <c r="U12" s="159"/>
    </row>
    <row r="13" spans="1:21" s="100" customFormat="1" ht="78" customHeight="1">
      <c r="A13" s="443" t="s">
        <v>36</v>
      </c>
      <c r="B13" s="445">
        <v>0.45</v>
      </c>
      <c r="C13" s="459" t="s">
        <v>2</v>
      </c>
      <c r="D13" s="467" t="s">
        <v>3</v>
      </c>
      <c r="E13" s="450">
        <v>0.25</v>
      </c>
      <c r="F13" s="87" t="s">
        <v>570</v>
      </c>
      <c r="G13" s="86" t="s">
        <v>10</v>
      </c>
      <c r="H13" s="87" t="s">
        <v>571</v>
      </c>
      <c r="I13" s="86" t="s">
        <v>10</v>
      </c>
      <c r="J13" s="42">
        <v>1</v>
      </c>
      <c r="K13" s="88">
        <f>J13*$E$13*$B$13</f>
        <v>0.1125</v>
      </c>
      <c r="L13" s="1" t="s">
        <v>473</v>
      </c>
      <c r="M13" s="90" t="s">
        <v>33</v>
      </c>
      <c r="N13" s="133" t="s">
        <v>68</v>
      </c>
      <c r="O13" s="133"/>
      <c r="P13" s="133" t="s">
        <v>251</v>
      </c>
      <c r="Q13" s="133" t="s">
        <v>250</v>
      </c>
      <c r="R13" s="133"/>
      <c r="S13" s="133"/>
      <c r="T13" s="133" t="s">
        <v>250</v>
      </c>
      <c r="U13" s="133" t="s">
        <v>250</v>
      </c>
    </row>
    <row r="14" spans="1:21" s="100" customFormat="1" ht="66.75" hidden="1" customHeight="1">
      <c r="A14" s="457"/>
      <c r="B14" s="458"/>
      <c r="C14" s="460"/>
      <c r="D14" s="468" t="e">
        <v>#N/A</v>
      </c>
      <c r="E14" s="451"/>
      <c r="F14" s="87" t="s">
        <v>20</v>
      </c>
      <c r="G14" s="86" t="s">
        <v>11</v>
      </c>
      <c r="H14" s="87" t="s">
        <v>572</v>
      </c>
      <c r="I14" s="327" t="s">
        <v>11</v>
      </c>
      <c r="J14" s="42">
        <v>0</v>
      </c>
      <c r="K14" s="88">
        <f>J14*$E$13*$B$13</f>
        <v>0</v>
      </c>
      <c r="L14" s="328" t="s">
        <v>573</v>
      </c>
      <c r="M14" s="90" t="s">
        <v>33</v>
      </c>
      <c r="N14" s="133" t="s">
        <v>68</v>
      </c>
      <c r="O14" s="133"/>
      <c r="P14" s="133" t="s">
        <v>251</v>
      </c>
      <c r="Q14" s="133" t="s">
        <v>250</v>
      </c>
      <c r="R14" s="133"/>
      <c r="S14" s="133"/>
      <c r="T14" s="133" t="s">
        <v>250</v>
      </c>
      <c r="U14" s="133" t="s">
        <v>250</v>
      </c>
    </row>
    <row r="15" spans="1:21" s="100" customFormat="1" ht="88.5" hidden="1" customHeight="1">
      <c r="A15" s="457"/>
      <c r="B15" s="458"/>
      <c r="C15" s="460"/>
      <c r="D15" s="468" t="e">
        <v>#N/A</v>
      </c>
      <c r="E15" s="451"/>
      <c r="F15" s="87" t="s">
        <v>21</v>
      </c>
      <c r="G15" s="86" t="s">
        <v>12</v>
      </c>
      <c r="H15" s="87" t="s">
        <v>574</v>
      </c>
      <c r="I15" s="327" t="s">
        <v>12</v>
      </c>
      <c r="J15" s="42">
        <v>0</v>
      </c>
      <c r="K15" s="88">
        <f>J15*$E$13*$B$13</f>
        <v>0</v>
      </c>
      <c r="L15" s="328" t="s">
        <v>573</v>
      </c>
      <c r="M15" s="90" t="s">
        <v>33</v>
      </c>
      <c r="N15" s="133" t="s">
        <v>68</v>
      </c>
      <c r="O15" s="133"/>
      <c r="P15" s="133" t="s">
        <v>251</v>
      </c>
      <c r="Q15" s="133" t="s">
        <v>250</v>
      </c>
      <c r="R15" s="133"/>
      <c r="S15" s="133"/>
      <c r="T15" s="133" t="s">
        <v>250</v>
      </c>
      <c r="U15" s="133" t="s">
        <v>250</v>
      </c>
    </row>
    <row r="16" spans="1:21" ht="64.5" customHeight="1">
      <c r="A16" s="457"/>
      <c r="B16" s="458"/>
      <c r="C16" s="461" t="s">
        <v>4</v>
      </c>
      <c r="D16" s="463" t="s">
        <v>5</v>
      </c>
      <c r="E16" s="450">
        <v>0.25</v>
      </c>
      <c r="F16" s="87" t="s">
        <v>575</v>
      </c>
      <c r="G16" s="86" t="s">
        <v>58</v>
      </c>
      <c r="H16" s="87" t="s">
        <v>576</v>
      </c>
      <c r="I16" s="86" t="s">
        <v>58</v>
      </c>
      <c r="J16" s="42">
        <v>0.7</v>
      </c>
      <c r="K16" s="88">
        <f>J16*$E$16*$B$13</f>
        <v>7.8750000000000001E-2</v>
      </c>
      <c r="L16" s="121" t="s">
        <v>31</v>
      </c>
      <c r="M16" s="90" t="s">
        <v>33</v>
      </c>
      <c r="N16" s="133" t="s">
        <v>68</v>
      </c>
      <c r="O16" s="133" t="s">
        <v>70</v>
      </c>
      <c r="P16" s="133" t="s">
        <v>251</v>
      </c>
      <c r="Q16" s="133" t="s">
        <v>250</v>
      </c>
      <c r="R16" s="133" t="s">
        <v>70</v>
      </c>
      <c r="S16" s="133"/>
      <c r="T16" s="133" t="s">
        <v>250</v>
      </c>
      <c r="U16" s="91"/>
    </row>
    <row r="17" spans="1:21" ht="60.75" customHeight="1">
      <c r="A17" s="457"/>
      <c r="B17" s="458"/>
      <c r="C17" s="462"/>
      <c r="D17" s="464"/>
      <c r="E17" s="465"/>
      <c r="F17" s="87" t="s">
        <v>577</v>
      </c>
      <c r="G17" s="86" t="s">
        <v>60</v>
      </c>
      <c r="H17" s="87" t="s">
        <v>578</v>
      </c>
      <c r="I17" s="115" t="s">
        <v>519</v>
      </c>
      <c r="J17" s="42">
        <v>0.3</v>
      </c>
      <c r="K17" s="88">
        <f>J17*$E$16*$B$13</f>
        <v>3.3750000000000002E-2</v>
      </c>
      <c r="L17" s="121" t="s">
        <v>520</v>
      </c>
      <c r="M17" s="90" t="s">
        <v>33</v>
      </c>
      <c r="N17" s="133" t="s">
        <v>68</v>
      </c>
      <c r="O17" s="133" t="s">
        <v>251</v>
      </c>
      <c r="P17" s="133"/>
      <c r="Q17" s="133"/>
      <c r="R17" s="133" t="s">
        <v>250</v>
      </c>
      <c r="S17" s="133"/>
      <c r="T17" s="133"/>
      <c r="U17" s="91"/>
    </row>
    <row r="18" spans="1:21" ht="113.25" customHeight="1">
      <c r="A18" s="457"/>
      <c r="B18" s="458"/>
      <c r="C18" s="461" t="s">
        <v>13</v>
      </c>
      <c r="D18" s="448" t="s">
        <v>7</v>
      </c>
      <c r="E18" s="450">
        <v>0.2</v>
      </c>
      <c r="F18" s="87" t="s">
        <v>579</v>
      </c>
      <c r="G18" s="86" t="s">
        <v>39</v>
      </c>
      <c r="H18" s="87" t="s">
        <v>580</v>
      </c>
      <c r="I18" s="115" t="s">
        <v>852</v>
      </c>
      <c r="J18" s="42">
        <v>0.5</v>
      </c>
      <c r="K18" s="88">
        <f>J18*$E$18*$B$13</f>
        <v>4.5000000000000005E-2</v>
      </c>
      <c r="L18" s="121" t="s">
        <v>581</v>
      </c>
      <c r="M18" s="90" t="s">
        <v>33</v>
      </c>
      <c r="N18" s="133" t="s">
        <v>68</v>
      </c>
      <c r="O18" s="133" t="s">
        <v>251</v>
      </c>
      <c r="P18" s="133" t="s">
        <v>70</v>
      </c>
      <c r="Q18" s="133" t="s">
        <v>250</v>
      </c>
      <c r="R18" s="133" t="s">
        <v>250</v>
      </c>
      <c r="S18" s="133"/>
      <c r="T18" s="133"/>
      <c r="U18" s="91"/>
    </row>
    <row r="19" spans="1:21" ht="91.5" customHeight="1">
      <c r="A19" s="457"/>
      <c r="B19" s="458"/>
      <c r="C19" s="466"/>
      <c r="D19" s="449"/>
      <c r="E19" s="451"/>
      <c r="F19" s="450" t="s">
        <v>582</v>
      </c>
      <c r="G19" s="469" t="s">
        <v>59</v>
      </c>
      <c r="H19" s="87" t="s">
        <v>583</v>
      </c>
      <c r="I19" s="115" t="s">
        <v>853</v>
      </c>
      <c r="J19" s="42">
        <v>0.25</v>
      </c>
      <c r="K19" s="88">
        <f>J19*$E$18*$B$13</f>
        <v>2.2500000000000003E-2</v>
      </c>
      <c r="L19" s="121" t="s">
        <v>581</v>
      </c>
      <c r="M19" s="90" t="s">
        <v>33</v>
      </c>
      <c r="N19" s="133" t="s">
        <v>68</v>
      </c>
      <c r="O19" s="133" t="s">
        <v>251</v>
      </c>
      <c r="P19" s="133"/>
      <c r="Q19" s="133"/>
      <c r="R19" s="133" t="s">
        <v>250</v>
      </c>
      <c r="S19" s="133"/>
      <c r="T19" s="329" t="s">
        <v>250</v>
      </c>
      <c r="U19" s="91"/>
    </row>
    <row r="20" spans="1:21" ht="54" customHeight="1">
      <c r="A20" s="457"/>
      <c r="B20" s="458"/>
      <c r="C20" s="462"/>
      <c r="D20" s="357"/>
      <c r="E20" s="465"/>
      <c r="F20" s="465"/>
      <c r="G20" s="470"/>
      <c r="H20" s="87" t="s">
        <v>854</v>
      </c>
      <c r="I20" s="115" t="s">
        <v>855</v>
      </c>
      <c r="J20" s="42">
        <v>0.25</v>
      </c>
      <c r="K20" s="88">
        <f>J20*$E$18*$B$13</f>
        <v>2.2500000000000003E-2</v>
      </c>
      <c r="L20" s="121" t="s">
        <v>581</v>
      </c>
      <c r="M20" s="90" t="s">
        <v>33</v>
      </c>
      <c r="N20" s="133" t="s">
        <v>68</v>
      </c>
      <c r="O20" s="133" t="s">
        <v>251</v>
      </c>
      <c r="P20" s="133"/>
      <c r="Q20" s="133"/>
      <c r="R20" s="133" t="s">
        <v>250</v>
      </c>
      <c r="S20" s="133"/>
      <c r="T20" s="329" t="s">
        <v>250</v>
      </c>
      <c r="U20" s="91"/>
    </row>
    <row r="21" spans="1:21" ht="78.75" customHeight="1">
      <c r="A21" s="457"/>
      <c r="B21" s="458"/>
      <c r="C21" s="101" t="s">
        <v>6</v>
      </c>
      <c r="D21" s="27" t="s">
        <v>9</v>
      </c>
      <c r="E21" s="92">
        <v>0.1</v>
      </c>
      <c r="F21" s="87" t="s">
        <v>584</v>
      </c>
      <c r="G21" s="86" t="s">
        <v>217</v>
      </c>
      <c r="H21" s="121" t="s">
        <v>585</v>
      </c>
      <c r="I21" s="115" t="s">
        <v>217</v>
      </c>
      <c r="J21" s="42">
        <v>1</v>
      </c>
      <c r="K21" s="88">
        <f>J21*$E$21*$B$13</f>
        <v>4.5000000000000005E-2</v>
      </c>
      <c r="L21" s="254" t="s">
        <v>180</v>
      </c>
      <c r="M21" s="90" t="s">
        <v>33</v>
      </c>
      <c r="N21" s="133" t="s">
        <v>251</v>
      </c>
      <c r="O21" s="133" t="s">
        <v>250</v>
      </c>
      <c r="P21" s="133" t="s">
        <v>250</v>
      </c>
      <c r="Q21" s="133" t="s">
        <v>250</v>
      </c>
      <c r="R21" s="133" t="s">
        <v>250</v>
      </c>
      <c r="S21" s="133" t="s">
        <v>250</v>
      </c>
      <c r="T21" s="133" t="s">
        <v>250</v>
      </c>
      <c r="U21" s="133" t="s">
        <v>250</v>
      </c>
    </row>
    <row r="22" spans="1:21" ht="57.75" customHeight="1">
      <c r="A22" s="457"/>
      <c r="B22" s="458"/>
      <c r="C22" s="461" t="s">
        <v>8</v>
      </c>
      <c r="D22" s="448" t="s">
        <v>42</v>
      </c>
      <c r="E22" s="450">
        <v>0.2</v>
      </c>
      <c r="F22" s="87" t="s">
        <v>586</v>
      </c>
      <c r="G22" s="86" t="s">
        <v>44</v>
      </c>
      <c r="H22" s="87" t="s">
        <v>587</v>
      </c>
      <c r="I22" s="86" t="s">
        <v>588</v>
      </c>
      <c r="J22" s="42">
        <v>0.5</v>
      </c>
      <c r="K22" s="88">
        <f>J22*$E$22*$B$13</f>
        <v>4.5000000000000005E-2</v>
      </c>
      <c r="L22" s="121" t="s">
        <v>589</v>
      </c>
      <c r="M22" s="90" t="s">
        <v>33</v>
      </c>
      <c r="N22" s="133" t="s">
        <v>68</v>
      </c>
      <c r="O22" s="133"/>
      <c r="P22" s="133" t="s">
        <v>251</v>
      </c>
      <c r="Q22" s="133" t="s">
        <v>250</v>
      </c>
      <c r="R22" s="133"/>
      <c r="S22" s="133"/>
      <c r="T22" s="133" t="s">
        <v>250</v>
      </c>
      <c r="U22" s="133" t="s">
        <v>250</v>
      </c>
    </row>
    <row r="23" spans="1:21" ht="81.75" customHeight="1">
      <c r="A23" s="457"/>
      <c r="B23" s="458"/>
      <c r="C23" s="462"/>
      <c r="D23" s="471"/>
      <c r="E23" s="465"/>
      <c r="F23" s="87" t="s">
        <v>590</v>
      </c>
      <c r="G23" s="86" t="s">
        <v>56</v>
      </c>
      <c r="H23" s="87" t="s">
        <v>591</v>
      </c>
      <c r="I23" s="86" t="s">
        <v>56</v>
      </c>
      <c r="J23" s="42">
        <v>0.5</v>
      </c>
      <c r="K23" s="88">
        <f>J23*$E$22*$B$13</f>
        <v>4.5000000000000005E-2</v>
      </c>
      <c r="L23" s="254" t="s">
        <v>592</v>
      </c>
      <c r="M23" s="90" t="s">
        <v>33</v>
      </c>
      <c r="N23" s="133" t="s">
        <v>68</v>
      </c>
      <c r="O23" s="91"/>
      <c r="P23" s="133" t="s">
        <v>251</v>
      </c>
      <c r="Q23" s="133" t="s">
        <v>250</v>
      </c>
      <c r="R23" s="133"/>
      <c r="S23" s="133"/>
      <c r="T23" s="133" t="s">
        <v>250</v>
      </c>
      <c r="U23" s="91"/>
    </row>
    <row r="24" spans="1:21" s="103" customFormat="1" ht="21.95" customHeight="1">
      <c r="A24" s="455"/>
      <c r="B24" s="456"/>
      <c r="C24" s="95"/>
      <c r="D24" s="96"/>
      <c r="E24" s="102">
        <f>SUM(E13:E23)</f>
        <v>1</v>
      </c>
      <c r="F24" s="102"/>
      <c r="G24" s="98"/>
      <c r="H24" s="159"/>
      <c r="I24" s="159"/>
      <c r="J24" s="98"/>
      <c r="K24" s="99"/>
      <c r="L24" s="98"/>
      <c r="M24" s="98"/>
      <c r="N24" s="159"/>
      <c r="O24" s="159"/>
      <c r="P24" s="159"/>
      <c r="Q24" s="159"/>
      <c r="R24" s="159"/>
      <c r="S24" s="159"/>
      <c r="T24" s="159"/>
      <c r="U24" s="159"/>
    </row>
    <row r="25" spans="1:21" ht="89.25" customHeight="1">
      <c r="A25" s="442" t="s">
        <v>57</v>
      </c>
      <c r="B25" s="444">
        <v>0.15</v>
      </c>
      <c r="C25" s="101" t="s">
        <v>22</v>
      </c>
      <c r="D25" s="116" t="s">
        <v>55</v>
      </c>
      <c r="E25" s="135">
        <v>1</v>
      </c>
      <c r="F25" s="87" t="s">
        <v>593</v>
      </c>
      <c r="G25" s="86" t="s">
        <v>40</v>
      </c>
      <c r="H25" s="87" t="s">
        <v>594</v>
      </c>
      <c r="I25" s="86" t="s">
        <v>40</v>
      </c>
      <c r="J25" s="42">
        <v>1</v>
      </c>
      <c r="K25" s="88">
        <f>J25*$E$25*$B$25</f>
        <v>0.15</v>
      </c>
      <c r="L25" s="89" t="s">
        <v>249</v>
      </c>
      <c r="M25" s="90" t="s">
        <v>33</v>
      </c>
      <c r="N25" s="133" t="s">
        <v>68</v>
      </c>
      <c r="O25" s="133"/>
      <c r="P25" s="133" t="s">
        <v>251</v>
      </c>
      <c r="Q25" s="133"/>
      <c r="R25" s="133"/>
      <c r="S25" s="133"/>
      <c r="T25" s="133" t="s">
        <v>250</v>
      </c>
      <c r="U25" s="91"/>
    </row>
    <row r="26" spans="1:21" ht="45" customHeight="1">
      <c r="A26" s="442"/>
      <c r="B26" s="444"/>
      <c r="C26" s="95"/>
      <c r="D26" s="104">
        <v>13</v>
      </c>
      <c r="E26" s="105">
        <f>E25</f>
        <v>1</v>
      </c>
      <c r="F26" s="105"/>
      <c r="G26" s="104">
        <v>19</v>
      </c>
      <c r="H26" s="104"/>
      <c r="I26" s="104"/>
      <c r="J26" s="104"/>
      <c r="K26" s="137">
        <f>SUM(K6:K25)</f>
        <v>1</v>
      </c>
      <c r="L26" s="104"/>
      <c r="M26" s="104"/>
      <c r="N26" s="104">
        <v>12</v>
      </c>
      <c r="O26" s="104">
        <v>10</v>
      </c>
      <c r="P26" s="104">
        <v>11</v>
      </c>
      <c r="Q26" s="104">
        <v>5</v>
      </c>
      <c r="R26" s="104">
        <v>4</v>
      </c>
      <c r="S26" s="104">
        <v>7</v>
      </c>
      <c r="T26" s="104">
        <v>10</v>
      </c>
      <c r="U26" s="104">
        <v>6</v>
      </c>
    </row>
    <row r="27" spans="1:21" ht="39" customHeight="1">
      <c r="A27" s="160"/>
      <c r="B27" s="161">
        <f>SUM(B6:B26)</f>
        <v>1</v>
      </c>
      <c r="C27" s="160"/>
      <c r="D27" s="160"/>
      <c r="E27" s="160"/>
      <c r="F27" s="160"/>
      <c r="G27" s="160"/>
      <c r="H27" s="160"/>
      <c r="I27" s="160"/>
      <c r="J27" s="160"/>
      <c r="K27" s="160"/>
      <c r="L27" s="160"/>
      <c r="M27" s="160"/>
      <c r="N27" s="160"/>
      <c r="O27" s="160"/>
      <c r="P27" s="160"/>
      <c r="Q27" s="160"/>
      <c r="R27" s="160"/>
      <c r="S27" s="160"/>
      <c r="T27" s="160"/>
      <c r="U27" s="160"/>
    </row>
  </sheetData>
  <mergeCells count="47">
    <mergeCell ref="F19:F20"/>
    <mergeCell ref="G19:G20"/>
    <mergeCell ref="C22:C23"/>
    <mergeCell ref="D22:D23"/>
    <mergeCell ref="E22:E23"/>
    <mergeCell ref="A25:A26"/>
    <mergeCell ref="B25:B26"/>
    <mergeCell ref="E13:E15"/>
    <mergeCell ref="C16:C17"/>
    <mergeCell ref="D16:D17"/>
    <mergeCell ref="E16:E17"/>
    <mergeCell ref="C18:C20"/>
    <mergeCell ref="D18:D19"/>
    <mergeCell ref="E18:E20"/>
    <mergeCell ref="D13:D15"/>
    <mergeCell ref="A11:A12"/>
    <mergeCell ref="B11:B12"/>
    <mergeCell ref="A13:A24"/>
    <mergeCell ref="B13:B24"/>
    <mergeCell ref="C13:C15"/>
    <mergeCell ref="A6:A9"/>
    <mergeCell ref="B6:B9"/>
    <mergeCell ref="C6:C7"/>
    <mergeCell ref="D6:D7"/>
    <mergeCell ref="E6:E7"/>
    <mergeCell ref="C8:C9"/>
    <mergeCell ref="D8:D9"/>
    <mergeCell ref="E8:E9"/>
    <mergeCell ref="U4:U5"/>
    <mergeCell ref="J4:J5"/>
    <mergeCell ref="K4:K5"/>
    <mergeCell ref="L4:L5"/>
    <mergeCell ref="M4:M5"/>
    <mergeCell ref="N4:N5"/>
    <mergeCell ref="O4:O5"/>
    <mergeCell ref="P4:P5"/>
    <mergeCell ref="Q4:Q5"/>
    <mergeCell ref="R4:R5"/>
    <mergeCell ref="S4:S5"/>
    <mergeCell ref="T4:T5"/>
    <mergeCell ref="A1:I1"/>
    <mergeCell ref="A4:D5"/>
    <mergeCell ref="E4:E5"/>
    <mergeCell ref="F4:F5"/>
    <mergeCell ref="G4:G5"/>
    <mergeCell ref="H4:H5"/>
    <mergeCell ref="I4:I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P183"/>
  <sheetViews>
    <sheetView topLeftCell="F160" zoomScale="85" zoomScaleNormal="85" workbookViewId="0">
      <selection activeCell="J170" sqref="J170"/>
    </sheetView>
  </sheetViews>
  <sheetFormatPr defaultRowHeight="15.75"/>
  <cols>
    <col min="1" max="1" width="6" style="18" customWidth="1"/>
    <col min="2" max="3" width="9.375" style="6" customWidth="1"/>
    <col min="4" max="4" width="18.625" style="10" customWidth="1"/>
    <col min="5" max="5" width="8.375" style="3" customWidth="1"/>
    <col min="6" max="6" width="43.875" style="3" customWidth="1"/>
    <col min="7" max="7" width="9" style="3" customWidth="1"/>
    <col min="8" max="8" width="43.25" style="3" customWidth="1"/>
    <col min="9" max="11" width="10.625" style="10" customWidth="1"/>
    <col min="12" max="12" width="10.625" style="193" customWidth="1"/>
    <col min="13" max="13" width="10.625" style="3" customWidth="1"/>
    <col min="14" max="14" width="10.625" style="10" customWidth="1"/>
    <col min="15" max="16" width="10.625" style="3" customWidth="1"/>
    <col min="17" max="16384" width="9" style="3"/>
  </cols>
  <sheetData>
    <row r="1" spans="1:16" ht="15.75" customHeight="1">
      <c r="A1" s="472" t="s">
        <v>595</v>
      </c>
      <c r="B1" s="472"/>
      <c r="C1" s="472"/>
      <c r="D1" s="472"/>
      <c r="E1" s="472"/>
      <c r="F1" s="472"/>
      <c r="I1" s="2"/>
      <c r="J1" s="2"/>
      <c r="K1" s="2"/>
      <c r="L1" s="163"/>
    </row>
    <row r="2" spans="1:16" s="5" customFormat="1" ht="97.5" customHeight="1">
      <c r="A2" s="473" t="s">
        <v>252</v>
      </c>
      <c r="B2" s="473"/>
      <c r="C2" s="473"/>
      <c r="D2" s="473"/>
      <c r="E2" s="474"/>
      <c r="F2" s="474"/>
      <c r="G2" s="164"/>
      <c r="H2" s="164"/>
      <c r="I2" s="4"/>
      <c r="J2" s="4"/>
      <c r="K2" s="4"/>
      <c r="L2" s="165"/>
      <c r="N2" s="166"/>
    </row>
    <row r="3" spans="1:16" s="169" customFormat="1" ht="54" customHeight="1">
      <c r="A3" s="167" t="s">
        <v>62</v>
      </c>
      <c r="B3" s="167" t="s">
        <v>255</v>
      </c>
      <c r="C3" s="167" t="s">
        <v>63</v>
      </c>
      <c r="D3" s="167" t="s">
        <v>596</v>
      </c>
      <c r="E3" s="167" t="s">
        <v>245</v>
      </c>
      <c r="F3" s="168" t="s">
        <v>597</v>
      </c>
      <c r="G3" s="168" t="s">
        <v>246</v>
      </c>
      <c r="H3" s="168" t="s">
        <v>598</v>
      </c>
      <c r="I3" s="167" t="s">
        <v>105</v>
      </c>
      <c r="J3" s="168" t="s">
        <v>106</v>
      </c>
      <c r="K3" s="168" t="s">
        <v>107</v>
      </c>
      <c r="L3" s="167" t="s">
        <v>599</v>
      </c>
      <c r="M3" s="167" t="s">
        <v>600</v>
      </c>
      <c r="N3" s="167" t="s">
        <v>601</v>
      </c>
      <c r="O3" s="167" t="s">
        <v>602</v>
      </c>
      <c r="P3" s="167" t="s">
        <v>603</v>
      </c>
    </row>
    <row r="4" spans="1:16" s="10" customFormat="1" ht="110.25">
      <c r="A4" s="7" t="s">
        <v>64</v>
      </c>
      <c r="B4" s="7" t="s">
        <v>255</v>
      </c>
      <c r="C4" s="8"/>
      <c r="D4" s="170"/>
      <c r="E4" s="9"/>
      <c r="F4" s="31" t="s">
        <v>111</v>
      </c>
      <c r="G4" s="31"/>
      <c r="H4" s="9"/>
      <c r="I4" s="330" t="s">
        <v>108</v>
      </c>
      <c r="J4" s="330" t="s">
        <v>459</v>
      </c>
      <c r="K4" s="330" t="s">
        <v>460</v>
      </c>
      <c r="L4" s="330" t="s">
        <v>264</v>
      </c>
      <c r="M4" s="330" t="s">
        <v>265</v>
      </c>
      <c r="N4" s="330" t="s">
        <v>110</v>
      </c>
      <c r="O4" s="330" t="s">
        <v>109</v>
      </c>
      <c r="P4" s="245" t="s">
        <v>266</v>
      </c>
    </row>
    <row r="5" spans="1:16" ht="63" hidden="1">
      <c r="A5" s="11">
        <v>1</v>
      </c>
      <c r="B5" s="11" t="s">
        <v>65</v>
      </c>
      <c r="C5" s="123" t="s">
        <v>66</v>
      </c>
      <c r="D5" s="124" t="s">
        <v>67</v>
      </c>
      <c r="E5" s="123"/>
      <c r="F5" s="171"/>
      <c r="G5" s="171"/>
      <c r="H5" s="171"/>
      <c r="I5" s="123"/>
      <c r="J5" s="123"/>
      <c r="K5" s="123"/>
      <c r="L5" s="172"/>
      <c r="M5" s="123"/>
      <c r="N5" s="123"/>
      <c r="O5" s="13"/>
      <c r="P5" s="123"/>
    </row>
    <row r="6" spans="1:16" ht="38.25" customHeight="1">
      <c r="A6" s="475">
        <v>2</v>
      </c>
      <c r="B6" s="475" t="s">
        <v>69</v>
      </c>
      <c r="C6" s="476" t="s">
        <v>112</v>
      </c>
      <c r="D6" s="478" t="s">
        <v>256</v>
      </c>
      <c r="E6" s="12" t="s">
        <v>604</v>
      </c>
      <c r="F6" s="173" t="s">
        <v>267</v>
      </c>
      <c r="G6" s="173" t="s">
        <v>605</v>
      </c>
      <c r="H6" s="173" t="s">
        <v>267</v>
      </c>
      <c r="I6" s="14" t="s">
        <v>68</v>
      </c>
      <c r="J6" s="13" t="s">
        <v>70</v>
      </c>
      <c r="K6" s="13" t="s">
        <v>251</v>
      </c>
      <c r="L6" s="174"/>
      <c r="M6" s="12" t="s">
        <v>250</v>
      </c>
      <c r="N6" s="31" t="s">
        <v>70</v>
      </c>
      <c r="O6" s="12"/>
      <c r="P6" s="20"/>
    </row>
    <row r="7" spans="1:16" ht="38.25" customHeight="1">
      <c r="A7" s="475"/>
      <c r="B7" s="475"/>
      <c r="C7" s="477"/>
      <c r="D7" s="479"/>
      <c r="E7" s="12" t="s">
        <v>606</v>
      </c>
      <c r="F7" s="173" t="s">
        <v>268</v>
      </c>
      <c r="G7" s="173" t="s">
        <v>607</v>
      </c>
      <c r="H7" s="173" t="s">
        <v>268</v>
      </c>
      <c r="I7" s="14" t="s">
        <v>68</v>
      </c>
      <c r="J7" s="13" t="s">
        <v>251</v>
      </c>
      <c r="K7" s="13"/>
      <c r="L7" s="174"/>
      <c r="M7" s="12"/>
      <c r="N7" s="31" t="s">
        <v>250</v>
      </c>
      <c r="O7" s="12"/>
      <c r="P7" s="20"/>
    </row>
    <row r="8" spans="1:16" ht="38.25" customHeight="1">
      <c r="A8" s="475"/>
      <c r="B8" s="475"/>
      <c r="C8" s="477"/>
      <c r="D8" s="479"/>
      <c r="E8" s="12" t="s">
        <v>608</v>
      </c>
      <c r="F8" s="173" t="s">
        <v>269</v>
      </c>
      <c r="G8" s="173" t="s">
        <v>609</v>
      </c>
      <c r="H8" s="173" t="s">
        <v>269</v>
      </c>
      <c r="I8" s="14" t="s">
        <v>68</v>
      </c>
      <c r="J8" s="13" t="s">
        <v>251</v>
      </c>
      <c r="K8" s="13"/>
      <c r="L8" s="174"/>
      <c r="M8" s="12"/>
      <c r="N8" s="31" t="s">
        <v>250</v>
      </c>
      <c r="O8" s="12"/>
      <c r="P8" s="20"/>
    </row>
    <row r="9" spans="1:16" ht="31.5">
      <c r="A9" s="475"/>
      <c r="B9" s="475"/>
      <c r="C9" s="477"/>
      <c r="D9" s="479"/>
      <c r="E9" s="12" t="s">
        <v>610</v>
      </c>
      <c r="F9" s="173" t="s">
        <v>270</v>
      </c>
      <c r="G9" s="173" t="s">
        <v>611</v>
      </c>
      <c r="H9" s="173" t="s">
        <v>270</v>
      </c>
      <c r="I9" s="14" t="s">
        <v>68</v>
      </c>
      <c r="J9" s="13" t="s">
        <v>251</v>
      </c>
      <c r="K9" s="13"/>
      <c r="L9" s="174"/>
      <c r="M9" s="12"/>
      <c r="N9" s="31" t="s">
        <v>250</v>
      </c>
      <c r="O9" s="12"/>
      <c r="P9" s="20"/>
    </row>
    <row r="10" spans="1:16" ht="28.5" customHeight="1">
      <c r="A10" s="475"/>
      <c r="B10" s="475"/>
      <c r="C10" s="477"/>
      <c r="D10" s="480"/>
      <c r="E10" s="12" t="s">
        <v>612</v>
      </c>
      <c r="F10" s="3" t="s">
        <v>271</v>
      </c>
      <c r="G10" s="173" t="s">
        <v>613</v>
      </c>
      <c r="H10" s="3" t="s">
        <v>271</v>
      </c>
      <c r="I10" s="14" t="s">
        <v>68</v>
      </c>
      <c r="J10" s="13" t="s">
        <v>251</v>
      </c>
      <c r="K10" s="13"/>
      <c r="L10" s="174"/>
      <c r="M10" s="12"/>
      <c r="N10" s="31" t="s">
        <v>250</v>
      </c>
      <c r="O10" s="12"/>
      <c r="P10" s="20"/>
    </row>
    <row r="11" spans="1:16" ht="27" customHeight="1">
      <c r="A11" s="475"/>
      <c r="B11" s="475"/>
      <c r="C11" s="476" t="s">
        <v>113</v>
      </c>
      <c r="D11" s="478" t="s">
        <v>114</v>
      </c>
      <c r="E11" s="12" t="s">
        <v>614</v>
      </c>
      <c r="F11" s="20" t="s">
        <v>272</v>
      </c>
      <c r="G11" s="175" t="s">
        <v>615</v>
      </c>
      <c r="H11" s="20" t="s">
        <v>272</v>
      </c>
      <c r="I11" s="14" t="s">
        <v>68</v>
      </c>
      <c r="J11" s="14"/>
      <c r="K11" s="14" t="s">
        <v>70</v>
      </c>
      <c r="L11" s="31" t="s">
        <v>250</v>
      </c>
      <c r="M11" s="31" t="s">
        <v>250</v>
      </c>
      <c r="N11" s="31" t="s">
        <v>250</v>
      </c>
      <c r="O11" s="31" t="s">
        <v>250</v>
      </c>
      <c r="P11" s="31" t="s">
        <v>250</v>
      </c>
    </row>
    <row r="12" spans="1:16" ht="39" customHeight="1">
      <c r="A12" s="475"/>
      <c r="B12" s="475"/>
      <c r="C12" s="477"/>
      <c r="D12" s="479"/>
      <c r="E12" s="12" t="s">
        <v>616</v>
      </c>
      <c r="F12" s="175" t="s">
        <v>273</v>
      </c>
      <c r="G12" s="175" t="s">
        <v>617</v>
      </c>
      <c r="H12" s="175" t="s">
        <v>273</v>
      </c>
      <c r="I12" s="14" t="s">
        <v>68</v>
      </c>
      <c r="J12" s="14"/>
      <c r="K12" s="14"/>
      <c r="L12" s="14"/>
      <c r="M12" s="12" t="s">
        <v>250</v>
      </c>
      <c r="N12" s="31"/>
      <c r="O12" s="31"/>
      <c r="P12" s="31"/>
    </row>
    <row r="13" spans="1:16" ht="33.75" customHeight="1">
      <c r="A13" s="475"/>
      <c r="B13" s="475"/>
      <c r="C13" s="477"/>
      <c r="D13" s="479"/>
      <c r="E13" s="12" t="s">
        <v>618</v>
      </c>
      <c r="F13" s="175" t="s">
        <v>274</v>
      </c>
      <c r="G13" s="175" t="s">
        <v>619</v>
      </c>
      <c r="H13" s="175" t="s">
        <v>274</v>
      </c>
      <c r="I13" s="14" t="s">
        <v>68</v>
      </c>
      <c r="J13" s="14"/>
      <c r="K13" s="14" t="s">
        <v>251</v>
      </c>
      <c r="L13" s="14"/>
      <c r="M13" s="14" t="s">
        <v>250</v>
      </c>
      <c r="N13" s="14"/>
      <c r="O13" s="14"/>
      <c r="P13" s="14" t="s">
        <v>250</v>
      </c>
    </row>
    <row r="14" spans="1:16" ht="27.75" customHeight="1">
      <c r="A14" s="475"/>
      <c r="B14" s="475"/>
      <c r="C14" s="477"/>
      <c r="D14" s="479"/>
      <c r="E14" s="12" t="s">
        <v>620</v>
      </c>
      <c r="F14" s="175" t="s">
        <v>275</v>
      </c>
      <c r="G14" s="175" t="s">
        <v>621</v>
      </c>
      <c r="H14" s="175" t="s">
        <v>275</v>
      </c>
      <c r="I14" s="14" t="s">
        <v>68</v>
      </c>
      <c r="J14" s="14"/>
      <c r="K14" s="14" t="s">
        <v>70</v>
      </c>
      <c r="L14" s="14"/>
      <c r="M14" s="12" t="s">
        <v>250</v>
      </c>
      <c r="N14" s="31"/>
      <c r="O14" s="31"/>
      <c r="P14" s="31" t="s">
        <v>250</v>
      </c>
    </row>
    <row r="15" spans="1:16" ht="47.25">
      <c r="A15" s="475"/>
      <c r="B15" s="475"/>
      <c r="C15" s="13" t="s">
        <v>71</v>
      </c>
      <c r="D15" s="23" t="s">
        <v>72</v>
      </c>
      <c r="E15" s="12" t="s">
        <v>622</v>
      </c>
      <c r="F15" s="175" t="s">
        <v>276</v>
      </c>
      <c r="G15" s="175" t="s">
        <v>623</v>
      </c>
      <c r="H15" s="175" t="s">
        <v>276</v>
      </c>
      <c r="I15" s="14" t="s">
        <v>251</v>
      </c>
      <c r="J15" s="14" t="s">
        <v>250</v>
      </c>
      <c r="K15" s="14" t="s">
        <v>250</v>
      </c>
      <c r="L15" s="14" t="s">
        <v>250</v>
      </c>
      <c r="M15" s="14" t="s">
        <v>250</v>
      </c>
      <c r="N15" s="14" t="s">
        <v>250</v>
      </c>
      <c r="O15" s="14" t="s">
        <v>250</v>
      </c>
      <c r="P15" s="14" t="s">
        <v>250</v>
      </c>
    </row>
    <row r="16" spans="1:16" ht="63">
      <c r="A16" s="475"/>
      <c r="B16" s="475"/>
      <c r="C16" s="13" t="s">
        <v>73</v>
      </c>
      <c r="D16" s="23" t="s">
        <v>74</v>
      </c>
      <c r="E16" s="13" t="s">
        <v>624</v>
      </c>
      <c r="F16" s="175" t="s">
        <v>277</v>
      </c>
      <c r="G16" s="175" t="s">
        <v>625</v>
      </c>
      <c r="H16" s="175" t="s">
        <v>277</v>
      </c>
      <c r="I16" s="14" t="s">
        <v>250</v>
      </c>
      <c r="J16" s="14" t="s">
        <v>70</v>
      </c>
      <c r="K16" s="14" t="s">
        <v>70</v>
      </c>
      <c r="L16" s="14" t="s">
        <v>70</v>
      </c>
      <c r="M16" s="14" t="s">
        <v>70</v>
      </c>
      <c r="N16" s="14" t="s">
        <v>70</v>
      </c>
      <c r="O16" s="14" t="s">
        <v>70</v>
      </c>
      <c r="P16" s="14" t="s">
        <v>70</v>
      </c>
    </row>
    <row r="17" spans="1:16" ht="31.5">
      <c r="A17" s="475"/>
      <c r="B17" s="475"/>
      <c r="C17" s="13" t="s">
        <v>115</v>
      </c>
      <c r="D17" s="51" t="s">
        <v>116</v>
      </c>
      <c r="E17" s="13" t="s">
        <v>626</v>
      </c>
      <c r="F17" s="175" t="s">
        <v>278</v>
      </c>
      <c r="G17" s="175" t="s">
        <v>627</v>
      </c>
      <c r="H17" s="175" t="s">
        <v>278</v>
      </c>
      <c r="I17" s="14"/>
      <c r="J17" s="14"/>
      <c r="K17" s="14" t="s">
        <v>68</v>
      </c>
      <c r="L17" s="12"/>
      <c r="M17" s="14"/>
      <c r="N17" s="14"/>
      <c r="O17" s="14" t="s">
        <v>250</v>
      </c>
      <c r="P17" s="14" t="s">
        <v>70</v>
      </c>
    </row>
    <row r="18" spans="1:16" ht="78.75">
      <c r="A18" s="481"/>
      <c r="B18" s="481"/>
      <c r="C18" s="123" t="s">
        <v>117</v>
      </c>
      <c r="D18" s="124" t="s">
        <v>118</v>
      </c>
      <c r="E18" s="123" t="s">
        <v>628</v>
      </c>
      <c r="F18" s="124" t="s">
        <v>279</v>
      </c>
      <c r="G18" s="123" t="s">
        <v>629</v>
      </c>
      <c r="H18" s="124" t="s">
        <v>279</v>
      </c>
      <c r="I18" s="123" t="s">
        <v>68</v>
      </c>
      <c r="J18" s="123"/>
      <c r="K18" s="123" t="s">
        <v>70</v>
      </c>
      <c r="L18" s="172"/>
      <c r="M18" s="123" t="s">
        <v>250</v>
      </c>
      <c r="N18" s="123"/>
      <c r="O18" s="123"/>
      <c r="P18" s="123"/>
    </row>
    <row r="19" spans="1:16" ht="47.25">
      <c r="A19" s="481"/>
      <c r="B19" s="481"/>
      <c r="C19" s="123" t="s">
        <v>119</v>
      </c>
      <c r="D19" s="124" t="s">
        <v>120</v>
      </c>
      <c r="E19" s="123" t="s">
        <v>630</v>
      </c>
      <c r="F19" s="124" t="s">
        <v>280</v>
      </c>
      <c r="G19" s="123" t="s">
        <v>631</v>
      </c>
      <c r="H19" s="124" t="s">
        <v>280</v>
      </c>
      <c r="I19" s="123" t="s">
        <v>68</v>
      </c>
      <c r="J19" s="123"/>
      <c r="K19" s="123"/>
      <c r="L19" s="172"/>
      <c r="M19" s="123" t="s">
        <v>250</v>
      </c>
      <c r="N19" s="123"/>
      <c r="O19" s="123"/>
      <c r="P19" s="123"/>
    </row>
    <row r="20" spans="1:16" ht="63">
      <c r="A20" s="481"/>
      <c r="B20" s="481"/>
      <c r="C20" s="358" t="s">
        <v>121</v>
      </c>
      <c r="D20" s="360" t="s">
        <v>122</v>
      </c>
      <c r="E20" s="123" t="s">
        <v>632</v>
      </c>
      <c r="F20" s="171" t="s">
        <v>281</v>
      </c>
      <c r="G20" s="171" t="s">
        <v>633</v>
      </c>
      <c r="H20" s="171" t="s">
        <v>281</v>
      </c>
      <c r="I20" s="13" t="s">
        <v>251</v>
      </c>
      <c r="J20" s="13"/>
      <c r="K20" s="13" t="s">
        <v>250</v>
      </c>
      <c r="L20" s="174"/>
      <c r="M20" s="13" t="s">
        <v>250</v>
      </c>
      <c r="N20" s="13"/>
      <c r="O20" s="13"/>
      <c r="P20" s="13"/>
    </row>
    <row r="21" spans="1:16" ht="31.5">
      <c r="A21" s="482">
        <v>4</v>
      </c>
      <c r="B21" s="484" t="s">
        <v>76</v>
      </c>
      <c r="C21" s="485" t="s">
        <v>123</v>
      </c>
      <c r="D21" s="487" t="s">
        <v>124</v>
      </c>
      <c r="E21" s="494" t="s">
        <v>634</v>
      </c>
      <c r="F21" s="497" t="s">
        <v>282</v>
      </c>
      <c r="G21" s="176" t="s">
        <v>635</v>
      </c>
      <c r="H21" s="176" t="s">
        <v>283</v>
      </c>
      <c r="I21" s="50" t="s">
        <v>68</v>
      </c>
      <c r="J21" s="50" t="s">
        <v>251</v>
      </c>
      <c r="K21" s="13"/>
      <c r="L21" s="174"/>
      <c r="M21" s="31"/>
      <c r="N21" s="31" t="s">
        <v>250</v>
      </c>
      <c r="O21" s="31"/>
      <c r="P21" s="13"/>
    </row>
    <row r="22" spans="1:16" ht="26.25" customHeight="1">
      <c r="A22" s="483"/>
      <c r="B22" s="481"/>
      <c r="C22" s="486"/>
      <c r="D22" s="488"/>
      <c r="E22" s="495"/>
      <c r="F22" s="498"/>
      <c r="G22" s="176" t="s">
        <v>636</v>
      </c>
      <c r="H22" s="331" t="s">
        <v>637</v>
      </c>
      <c r="I22" s="50" t="s">
        <v>68</v>
      </c>
      <c r="J22" s="50" t="s">
        <v>251</v>
      </c>
      <c r="K22" s="13"/>
      <c r="L22" s="174"/>
      <c r="M22" s="31"/>
      <c r="N22" s="31" t="s">
        <v>250</v>
      </c>
      <c r="O22" s="31"/>
      <c r="P22" s="13"/>
    </row>
    <row r="23" spans="1:16">
      <c r="A23" s="483"/>
      <c r="B23" s="481"/>
      <c r="C23" s="486"/>
      <c r="D23" s="488"/>
      <c r="E23" s="495"/>
      <c r="F23" s="498"/>
      <c r="G23" s="176" t="s">
        <v>638</v>
      </c>
      <c r="H23" s="176" t="s">
        <v>284</v>
      </c>
      <c r="I23" s="50" t="s">
        <v>68</v>
      </c>
      <c r="J23" s="50" t="s">
        <v>251</v>
      </c>
      <c r="K23" s="13"/>
      <c r="L23" s="174"/>
      <c r="M23" s="31"/>
      <c r="N23" s="31" t="s">
        <v>250</v>
      </c>
      <c r="O23" s="31"/>
      <c r="P23" s="13"/>
    </row>
    <row r="24" spans="1:16" ht="31.5">
      <c r="A24" s="483"/>
      <c r="B24" s="481"/>
      <c r="C24" s="486"/>
      <c r="D24" s="488"/>
      <c r="E24" s="495"/>
      <c r="F24" s="498"/>
      <c r="G24" s="176" t="s">
        <v>639</v>
      </c>
      <c r="H24" s="176" t="s">
        <v>285</v>
      </c>
      <c r="I24" s="50" t="s">
        <v>68</v>
      </c>
      <c r="J24" s="50" t="s">
        <v>251</v>
      </c>
      <c r="K24" s="13"/>
      <c r="L24" s="174"/>
      <c r="M24" s="31"/>
      <c r="N24" s="31" t="s">
        <v>250</v>
      </c>
      <c r="O24" s="12"/>
      <c r="P24" s="13"/>
    </row>
    <row r="25" spans="1:16" ht="31.5">
      <c r="A25" s="483"/>
      <c r="B25" s="481"/>
      <c r="C25" s="486"/>
      <c r="D25" s="488"/>
      <c r="E25" s="495"/>
      <c r="F25" s="498"/>
      <c r="G25" s="176" t="s">
        <v>640</v>
      </c>
      <c r="H25" s="177" t="s">
        <v>286</v>
      </c>
      <c r="I25" s="50" t="s">
        <v>68</v>
      </c>
      <c r="J25" s="50" t="s">
        <v>251</v>
      </c>
      <c r="K25" s="13"/>
      <c r="L25" s="174"/>
      <c r="M25" s="31"/>
      <c r="N25" s="31" t="s">
        <v>250</v>
      </c>
      <c r="O25" s="12"/>
      <c r="P25" s="13"/>
    </row>
    <row r="26" spans="1:16" ht="31.5">
      <c r="A26" s="483"/>
      <c r="B26" s="481"/>
      <c r="C26" s="486"/>
      <c r="D26" s="488"/>
      <c r="E26" s="495"/>
      <c r="F26" s="498"/>
      <c r="G26" s="176" t="s">
        <v>641</v>
      </c>
      <c r="H26" s="177" t="s">
        <v>287</v>
      </c>
      <c r="I26" s="50" t="s">
        <v>68</v>
      </c>
      <c r="J26" s="50" t="s">
        <v>251</v>
      </c>
      <c r="K26" s="13"/>
      <c r="L26" s="174"/>
      <c r="M26" s="31"/>
      <c r="N26" s="31" t="s">
        <v>250</v>
      </c>
      <c r="O26" s="12"/>
      <c r="P26" s="13"/>
    </row>
    <row r="27" spans="1:16" ht="63">
      <c r="A27" s="483"/>
      <c r="B27" s="481"/>
      <c r="C27" s="486"/>
      <c r="D27" s="488"/>
      <c r="E27" s="495"/>
      <c r="F27" s="498"/>
      <c r="G27" s="176" t="s">
        <v>642</v>
      </c>
      <c r="H27" s="176" t="s">
        <v>288</v>
      </c>
      <c r="I27" s="50" t="s">
        <v>68</v>
      </c>
      <c r="J27" s="50" t="s">
        <v>251</v>
      </c>
      <c r="K27" s="13"/>
      <c r="L27" s="174"/>
      <c r="M27" s="31"/>
      <c r="N27" s="31" t="s">
        <v>250</v>
      </c>
      <c r="O27" s="12"/>
      <c r="P27" s="13"/>
    </row>
    <row r="28" spans="1:16" ht="63">
      <c r="A28" s="483"/>
      <c r="B28" s="481"/>
      <c r="C28" s="486"/>
      <c r="D28" s="488"/>
      <c r="E28" s="495"/>
      <c r="F28" s="498"/>
      <c r="G28" s="176" t="s">
        <v>643</v>
      </c>
      <c r="H28" s="178" t="s">
        <v>289</v>
      </c>
      <c r="I28" s="50" t="s">
        <v>68</v>
      </c>
      <c r="J28" s="50" t="s">
        <v>251</v>
      </c>
      <c r="K28" s="13"/>
      <c r="L28" s="174"/>
      <c r="M28" s="31"/>
      <c r="N28" s="31" t="s">
        <v>250</v>
      </c>
      <c r="O28" s="12"/>
      <c r="P28" s="13"/>
    </row>
    <row r="29" spans="1:16">
      <c r="A29" s="483"/>
      <c r="B29" s="481"/>
      <c r="C29" s="486"/>
      <c r="D29" s="488"/>
      <c r="E29" s="496"/>
      <c r="F29" s="499"/>
      <c r="G29" s="176" t="s">
        <v>644</v>
      </c>
      <c r="H29" s="178" t="s">
        <v>290</v>
      </c>
      <c r="I29" s="50" t="s">
        <v>68</v>
      </c>
      <c r="J29" s="50" t="s">
        <v>251</v>
      </c>
      <c r="K29" s="13"/>
      <c r="L29" s="174"/>
      <c r="M29" s="31"/>
      <c r="N29" s="31" t="s">
        <v>250</v>
      </c>
      <c r="O29" s="12"/>
      <c r="P29" s="13" t="s">
        <v>250</v>
      </c>
    </row>
    <row r="30" spans="1:16" ht="78.75">
      <c r="A30" s="483"/>
      <c r="B30" s="481"/>
      <c r="C30" s="486"/>
      <c r="D30" s="489"/>
      <c r="E30" s="134" t="s">
        <v>645</v>
      </c>
      <c r="F30" s="178" t="s">
        <v>291</v>
      </c>
      <c r="G30" s="134" t="s">
        <v>646</v>
      </c>
      <c r="H30" s="178" t="s">
        <v>291</v>
      </c>
      <c r="I30" s="50" t="s">
        <v>68</v>
      </c>
      <c r="J30" s="50" t="s">
        <v>251</v>
      </c>
      <c r="K30" s="13"/>
      <c r="L30" s="174"/>
      <c r="M30" s="31"/>
      <c r="N30" s="31" t="s">
        <v>250</v>
      </c>
      <c r="O30" s="12"/>
      <c r="P30" s="13" t="s">
        <v>250</v>
      </c>
    </row>
    <row r="31" spans="1:16" ht="31.5">
      <c r="A31" s="483"/>
      <c r="B31" s="481"/>
      <c r="C31" s="485" t="s">
        <v>125</v>
      </c>
      <c r="D31" s="487" t="s">
        <v>126</v>
      </c>
      <c r="E31" s="494" t="s">
        <v>647</v>
      </c>
      <c r="F31" s="497" t="s">
        <v>126</v>
      </c>
      <c r="G31" s="134" t="s">
        <v>648</v>
      </c>
      <c r="H31" s="176" t="s">
        <v>292</v>
      </c>
      <c r="I31" s="50" t="s">
        <v>68</v>
      </c>
      <c r="J31" s="50" t="s">
        <v>251</v>
      </c>
      <c r="K31" s="13"/>
      <c r="L31" s="174"/>
      <c r="M31" s="31"/>
      <c r="N31" s="31" t="s">
        <v>250</v>
      </c>
      <c r="O31" s="12"/>
      <c r="P31" s="13" t="s">
        <v>250</v>
      </c>
    </row>
    <row r="32" spans="1:16" ht="31.5" customHeight="1">
      <c r="A32" s="483"/>
      <c r="B32" s="481"/>
      <c r="C32" s="486"/>
      <c r="D32" s="488"/>
      <c r="E32" s="495"/>
      <c r="F32" s="498"/>
      <c r="G32" s="134" t="s">
        <v>649</v>
      </c>
      <c r="H32" s="178" t="s">
        <v>293</v>
      </c>
      <c r="I32" s="50" t="s">
        <v>68</v>
      </c>
      <c r="J32" s="50" t="s">
        <v>251</v>
      </c>
      <c r="K32" s="13"/>
      <c r="L32" s="174"/>
      <c r="M32" s="31"/>
      <c r="N32" s="31" t="s">
        <v>250</v>
      </c>
      <c r="O32" s="12"/>
      <c r="P32" s="13" t="s">
        <v>250</v>
      </c>
    </row>
    <row r="33" spans="1:16" ht="31.5">
      <c r="A33" s="483"/>
      <c r="B33" s="481"/>
      <c r="C33" s="486"/>
      <c r="D33" s="488"/>
      <c r="E33" s="495"/>
      <c r="F33" s="498"/>
      <c r="G33" s="134" t="s">
        <v>650</v>
      </c>
      <c r="H33" s="178" t="s">
        <v>294</v>
      </c>
      <c r="I33" s="50" t="s">
        <v>68</v>
      </c>
      <c r="J33" s="50" t="s">
        <v>251</v>
      </c>
      <c r="K33" s="13"/>
      <c r="L33" s="174"/>
      <c r="M33" s="31"/>
      <c r="N33" s="31" t="s">
        <v>250</v>
      </c>
      <c r="O33" s="12"/>
      <c r="P33" s="13" t="s">
        <v>250</v>
      </c>
    </row>
    <row r="34" spans="1:16" ht="31.5" customHeight="1">
      <c r="A34" s="483"/>
      <c r="B34" s="481"/>
      <c r="C34" s="486"/>
      <c r="D34" s="488"/>
      <c r="E34" s="495"/>
      <c r="F34" s="498"/>
      <c r="G34" s="134" t="s">
        <v>651</v>
      </c>
      <c r="H34" s="176" t="s">
        <v>295</v>
      </c>
      <c r="I34" s="50" t="s">
        <v>68</v>
      </c>
      <c r="J34" s="50" t="s">
        <v>251</v>
      </c>
      <c r="K34" s="13"/>
      <c r="L34" s="174"/>
      <c r="M34" s="31"/>
      <c r="N34" s="31" t="s">
        <v>250</v>
      </c>
      <c r="O34" s="12"/>
      <c r="P34" s="13" t="s">
        <v>250</v>
      </c>
    </row>
    <row r="35" spans="1:16" ht="31.5">
      <c r="A35" s="483"/>
      <c r="B35" s="481"/>
      <c r="C35" s="486"/>
      <c r="D35" s="488"/>
      <c r="E35" s="495"/>
      <c r="F35" s="498"/>
      <c r="G35" s="134" t="s">
        <v>652</v>
      </c>
      <c r="H35" s="176" t="s">
        <v>296</v>
      </c>
      <c r="I35" s="50" t="s">
        <v>68</v>
      </c>
      <c r="J35" s="50" t="s">
        <v>251</v>
      </c>
      <c r="K35" s="13"/>
      <c r="L35" s="174"/>
      <c r="M35" s="31"/>
      <c r="N35" s="31" t="s">
        <v>250</v>
      </c>
      <c r="O35" s="12"/>
      <c r="P35" s="13" t="s">
        <v>250</v>
      </c>
    </row>
    <row r="36" spans="1:16" ht="31.5">
      <c r="A36" s="483"/>
      <c r="B36" s="481"/>
      <c r="C36" s="486"/>
      <c r="D36" s="488"/>
      <c r="E36" s="496"/>
      <c r="F36" s="499"/>
      <c r="G36" s="134" t="s">
        <v>653</v>
      </c>
      <c r="H36" s="176" t="s">
        <v>297</v>
      </c>
      <c r="I36" s="50" t="s">
        <v>68</v>
      </c>
      <c r="J36" s="50" t="s">
        <v>251</v>
      </c>
      <c r="K36" s="13"/>
      <c r="L36" s="174"/>
      <c r="M36" s="31"/>
      <c r="N36" s="31" t="s">
        <v>250</v>
      </c>
      <c r="O36" s="12"/>
      <c r="P36" s="13"/>
    </row>
    <row r="37" spans="1:16" ht="31.5">
      <c r="A37" s="483"/>
      <c r="B37" s="481"/>
      <c r="C37" s="486"/>
      <c r="D37" s="488"/>
      <c r="E37" s="134" t="s">
        <v>654</v>
      </c>
      <c r="F37" s="176" t="s">
        <v>298</v>
      </c>
      <c r="G37" s="134" t="s">
        <v>655</v>
      </c>
      <c r="H37" s="176" t="s">
        <v>298</v>
      </c>
      <c r="I37" s="50" t="s">
        <v>68</v>
      </c>
      <c r="J37" s="50" t="s">
        <v>251</v>
      </c>
      <c r="K37" s="13"/>
      <c r="L37" s="174"/>
      <c r="M37" s="31"/>
      <c r="N37" s="31" t="s">
        <v>250</v>
      </c>
      <c r="O37" s="12"/>
      <c r="P37" s="13" t="s">
        <v>250</v>
      </c>
    </row>
    <row r="38" spans="1:16" ht="31.5" customHeight="1">
      <c r="A38" s="483"/>
      <c r="B38" s="481"/>
      <c r="C38" s="485" t="s">
        <v>127</v>
      </c>
      <c r="D38" s="491" t="s">
        <v>257</v>
      </c>
      <c r="E38" s="494" t="s">
        <v>656</v>
      </c>
      <c r="F38" s="487" t="s">
        <v>257</v>
      </c>
      <c r="G38" s="134" t="s">
        <v>657</v>
      </c>
      <c r="H38" s="178" t="s">
        <v>299</v>
      </c>
      <c r="I38" s="50" t="s">
        <v>68</v>
      </c>
      <c r="J38" s="50" t="s">
        <v>251</v>
      </c>
      <c r="K38" s="13"/>
      <c r="L38" s="174"/>
      <c r="M38" s="31"/>
      <c r="N38" s="31" t="s">
        <v>250</v>
      </c>
      <c r="O38" s="12"/>
      <c r="P38" s="13"/>
    </row>
    <row r="39" spans="1:16">
      <c r="A39" s="483"/>
      <c r="B39" s="481"/>
      <c r="C39" s="486"/>
      <c r="D39" s="492"/>
      <c r="E39" s="495"/>
      <c r="F39" s="488"/>
      <c r="G39" s="134" t="s">
        <v>658</v>
      </c>
      <c r="H39" s="178" t="s">
        <v>300</v>
      </c>
      <c r="I39" s="50" t="s">
        <v>68</v>
      </c>
      <c r="J39" s="50" t="s">
        <v>251</v>
      </c>
      <c r="K39" s="13"/>
      <c r="L39" s="174"/>
      <c r="M39" s="31"/>
      <c r="N39" s="31" t="s">
        <v>250</v>
      </c>
      <c r="O39" s="12"/>
      <c r="P39" s="13"/>
    </row>
    <row r="40" spans="1:16">
      <c r="A40" s="483"/>
      <c r="B40" s="481"/>
      <c r="C40" s="486"/>
      <c r="D40" s="492"/>
      <c r="E40" s="495"/>
      <c r="F40" s="488"/>
      <c r="G40" s="134" t="s">
        <v>659</v>
      </c>
      <c r="H40" s="178" t="s">
        <v>301</v>
      </c>
      <c r="I40" s="50" t="s">
        <v>68</v>
      </c>
      <c r="J40" s="50" t="s">
        <v>251</v>
      </c>
      <c r="K40" s="21"/>
      <c r="L40" s="174"/>
      <c r="M40" s="12"/>
      <c r="N40" s="31"/>
      <c r="O40" s="12"/>
      <c r="P40" s="13" t="s">
        <v>250</v>
      </c>
    </row>
    <row r="41" spans="1:16">
      <c r="A41" s="483"/>
      <c r="B41" s="481"/>
      <c r="C41" s="486"/>
      <c r="D41" s="492"/>
      <c r="E41" s="495"/>
      <c r="F41" s="488"/>
      <c r="G41" s="134" t="s">
        <v>660</v>
      </c>
      <c r="H41" s="175" t="s">
        <v>302</v>
      </c>
      <c r="I41" s="50" t="s">
        <v>68</v>
      </c>
      <c r="J41" s="50" t="s">
        <v>251</v>
      </c>
      <c r="K41" s="13"/>
      <c r="L41" s="174"/>
      <c r="M41" s="31"/>
      <c r="N41" s="31" t="s">
        <v>250</v>
      </c>
      <c r="O41" s="12"/>
      <c r="P41" s="13"/>
    </row>
    <row r="42" spans="1:16">
      <c r="A42" s="483"/>
      <c r="B42" s="481"/>
      <c r="C42" s="486"/>
      <c r="D42" s="492"/>
      <c r="E42" s="495"/>
      <c r="F42" s="488"/>
      <c r="G42" s="134" t="s">
        <v>661</v>
      </c>
      <c r="H42" s="175" t="s">
        <v>303</v>
      </c>
      <c r="I42" s="21" t="s">
        <v>68</v>
      </c>
      <c r="J42" s="21"/>
      <c r="K42" s="21" t="s">
        <v>251</v>
      </c>
      <c r="L42" s="174"/>
      <c r="M42" s="12" t="s">
        <v>250</v>
      </c>
      <c r="N42" s="31"/>
      <c r="O42" s="12"/>
      <c r="P42" s="13"/>
    </row>
    <row r="43" spans="1:16">
      <c r="A43" s="483"/>
      <c r="B43" s="481"/>
      <c r="C43" s="486"/>
      <c r="D43" s="492"/>
      <c r="E43" s="495"/>
      <c r="F43" s="488"/>
      <c r="G43" s="134" t="s">
        <v>662</v>
      </c>
      <c r="H43" s="175" t="s">
        <v>304</v>
      </c>
      <c r="I43" s="50" t="s">
        <v>68</v>
      </c>
      <c r="J43" s="50" t="s">
        <v>251</v>
      </c>
      <c r="K43" s="21"/>
      <c r="L43" s="174"/>
      <c r="M43" s="12"/>
      <c r="N43" s="31"/>
      <c r="O43" s="12"/>
      <c r="P43" s="13" t="s">
        <v>250</v>
      </c>
    </row>
    <row r="44" spans="1:16">
      <c r="A44" s="483"/>
      <c r="B44" s="481"/>
      <c r="C44" s="486"/>
      <c r="D44" s="492"/>
      <c r="E44" s="495"/>
      <c r="F44" s="488"/>
      <c r="G44" s="134" t="s">
        <v>663</v>
      </c>
      <c r="H44" s="175" t="s">
        <v>664</v>
      </c>
      <c r="I44" s="50" t="s">
        <v>68</v>
      </c>
      <c r="J44" s="50" t="s">
        <v>251</v>
      </c>
      <c r="K44" s="21"/>
      <c r="L44" s="174"/>
      <c r="M44" s="12" t="s">
        <v>250</v>
      </c>
      <c r="N44" s="31" t="s">
        <v>250</v>
      </c>
      <c r="O44" s="12"/>
      <c r="P44" s="13" t="s">
        <v>250</v>
      </c>
    </row>
    <row r="45" spans="1:16" ht="31.5">
      <c r="A45" s="483"/>
      <c r="B45" s="481"/>
      <c r="C45" s="486"/>
      <c r="D45" s="492"/>
      <c r="E45" s="495"/>
      <c r="F45" s="488"/>
      <c r="G45" s="134" t="s">
        <v>665</v>
      </c>
      <c r="H45" s="20" t="s">
        <v>305</v>
      </c>
      <c r="I45" s="21" t="s">
        <v>68</v>
      </c>
      <c r="J45" s="21" t="s">
        <v>251</v>
      </c>
      <c r="K45" s="21"/>
      <c r="L45" s="174"/>
      <c r="M45" s="12"/>
      <c r="N45" s="31" t="s">
        <v>250</v>
      </c>
      <c r="O45" s="12"/>
      <c r="P45" s="13"/>
    </row>
    <row r="46" spans="1:16" ht="31.5">
      <c r="A46" s="483"/>
      <c r="B46" s="481"/>
      <c r="C46" s="490"/>
      <c r="D46" s="493"/>
      <c r="E46" s="496"/>
      <c r="F46" s="489"/>
      <c r="G46" s="134" t="s">
        <v>666</v>
      </c>
      <c r="H46" s="20" t="s">
        <v>306</v>
      </c>
      <c r="I46" s="21" t="s">
        <v>68</v>
      </c>
      <c r="J46" s="21" t="s">
        <v>251</v>
      </c>
      <c r="K46" s="21"/>
      <c r="L46" s="174"/>
      <c r="M46" s="12"/>
      <c r="N46" s="31" t="s">
        <v>250</v>
      </c>
      <c r="O46" s="12"/>
      <c r="P46" s="13" t="s">
        <v>250</v>
      </c>
    </row>
    <row r="47" spans="1:16">
      <c r="A47" s="483"/>
      <c r="B47" s="481"/>
      <c r="C47" s="485" t="s">
        <v>129</v>
      </c>
      <c r="D47" s="487" t="s">
        <v>130</v>
      </c>
      <c r="E47" s="485" t="s">
        <v>667</v>
      </c>
      <c r="F47" s="487" t="s">
        <v>130</v>
      </c>
      <c r="G47" s="12" t="s">
        <v>668</v>
      </c>
      <c r="H47" s="175" t="s">
        <v>307</v>
      </c>
      <c r="I47" s="21" t="s">
        <v>68</v>
      </c>
      <c r="J47" s="21" t="s">
        <v>251</v>
      </c>
      <c r="K47" s="21"/>
      <c r="L47" s="174"/>
      <c r="M47" s="12"/>
      <c r="N47" s="31" t="s">
        <v>250</v>
      </c>
      <c r="O47" s="12"/>
      <c r="P47" s="13"/>
    </row>
    <row r="48" spans="1:16" ht="31.5">
      <c r="A48" s="483"/>
      <c r="B48" s="481"/>
      <c r="C48" s="486"/>
      <c r="D48" s="488"/>
      <c r="E48" s="486"/>
      <c r="F48" s="488"/>
      <c r="G48" s="12" t="s">
        <v>669</v>
      </c>
      <c r="H48" s="175" t="s">
        <v>308</v>
      </c>
      <c r="I48" s="21" t="s">
        <v>68</v>
      </c>
      <c r="J48" s="21" t="s">
        <v>251</v>
      </c>
      <c r="K48" s="21"/>
      <c r="L48" s="174"/>
      <c r="M48" s="12"/>
      <c r="N48" s="31" t="s">
        <v>250</v>
      </c>
      <c r="O48" s="12"/>
      <c r="P48" s="13" t="s">
        <v>70</v>
      </c>
    </row>
    <row r="49" spans="1:16">
      <c r="A49" s="483"/>
      <c r="B49" s="481"/>
      <c r="C49" s="485" t="s">
        <v>131</v>
      </c>
      <c r="D49" s="487" t="s">
        <v>132</v>
      </c>
      <c r="E49" s="485" t="s">
        <v>670</v>
      </c>
      <c r="F49" s="487" t="s">
        <v>132</v>
      </c>
      <c r="G49" s="12" t="s">
        <v>671</v>
      </c>
      <c r="H49" s="175" t="s">
        <v>309</v>
      </c>
      <c r="I49" s="21" t="s">
        <v>68</v>
      </c>
      <c r="J49" s="21" t="s">
        <v>251</v>
      </c>
      <c r="K49" s="21"/>
      <c r="L49" s="174"/>
      <c r="M49" s="12"/>
      <c r="N49" s="31" t="s">
        <v>250</v>
      </c>
      <c r="O49" s="12"/>
      <c r="P49" s="13"/>
    </row>
    <row r="50" spans="1:16" ht="31.5">
      <c r="A50" s="483"/>
      <c r="B50" s="481"/>
      <c r="C50" s="486"/>
      <c r="D50" s="488"/>
      <c r="E50" s="486"/>
      <c r="F50" s="488"/>
      <c r="G50" s="12" t="s">
        <v>672</v>
      </c>
      <c r="H50" s="175" t="s">
        <v>310</v>
      </c>
      <c r="I50" s="21" t="s">
        <v>68</v>
      </c>
      <c r="J50" s="21" t="s">
        <v>251</v>
      </c>
      <c r="K50" s="21"/>
      <c r="L50" s="174"/>
      <c r="M50" s="12"/>
      <c r="N50" s="31" t="s">
        <v>250</v>
      </c>
      <c r="O50" s="12"/>
      <c r="P50" s="13" t="s">
        <v>250</v>
      </c>
    </row>
    <row r="51" spans="1:16" ht="31.5" customHeight="1">
      <c r="A51" s="482">
        <v>5</v>
      </c>
      <c r="B51" s="484" t="s">
        <v>77</v>
      </c>
      <c r="C51" s="506" t="s">
        <v>133</v>
      </c>
      <c r="D51" s="507" t="s">
        <v>134</v>
      </c>
      <c r="E51" s="500" t="s">
        <v>673</v>
      </c>
      <c r="F51" s="508" t="s">
        <v>134</v>
      </c>
      <c r="G51" s="123" t="s">
        <v>674</v>
      </c>
      <c r="H51" s="180" t="s">
        <v>311</v>
      </c>
      <c r="I51" s="13" t="s">
        <v>68</v>
      </c>
      <c r="J51" s="13" t="s">
        <v>251</v>
      </c>
      <c r="K51" s="13"/>
      <c r="L51" s="174"/>
      <c r="M51" s="13"/>
      <c r="N51" s="13" t="s">
        <v>250</v>
      </c>
      <c r="O51" s="13"/>
      <c r="P51" s="13"/>
    </row>
    <row r="52" spans="1:16" ht="31.5">
      <c r="A52" s="483"/>
      <c r="B52" s="481"/>
      <c r="C52" s="506"/>
      <c r="D52" s="507"/>
      <c r="E52" s="501"/>
      <c r="F52" s="509"/>
      <c r="G52" s="123" t="s">
        <v>675</v>
      </c>
      <c r="H52" s="180" t="s">
        <v>312</v>
      </c>
      <c r="I52" s="13" t="s">
        <v>68</v>
      </c>
      <c r="J52" s="13"/>
      <c r="K52" s="13"/>
      <c r="L52" s="13" t="s">
        <v>250</v>
      </c>
      <c r="M52" s="13"/>
      <c r="N52" s="13"/>
      <c r="O52" s="13"/>
      <c r="P52" s="13"/>
    </row>
    <row r="53" spans="1:16" ht="31.5">
      <c r="A53" s="483"/>
      <c r="B53" s="481"/>
      <c r="C53" s="506"/>
      <c r="D53" s="507"/>
      <c r="E53" s="501"/>
      <c r="F53" s="509"/>
      <c r="G53" s="123" t="s">
        <v>676</v>
      </c>
      <c r="H53" s="124" t="s">
        <v>313</v>
      </c>
      <c r="I53" s="13" t="s">
        <v>68</v>
      </c>
      <c r="J53" s="13"/>
      <c r="K53" s="13"/>
      <c r="L53" s="13" t="s">
        <v>250</v>
      </c>
      <c r="M53" s="13"/>
      <c r="N53" s="13"/>
      <c r="O53" s="13"/>
      <c r="P53" s="13"/>
    </row>
    <row r="54" spans="1:16">
      <c r="A54" s="483"/>
      <c r="B54" s="481"/>
      <c r="C54" s="506"/>
      <c r="D54" s="507"/>
      <c r="E54" s="502"/>
      <c r="F54" s="510"/>
      <c r="G54" s="123" t="s">
        <v>677</v>
      </c>
      <c r="H54" s="124" t="s">
        <v>314</v>
      </c>
      <c r="I54" s="13" t="s">
        <v>68</v>
      </c>
      <c r="J54" s="13"/>
      <c r="K54" s="13"/>
      <c r="L54" s="13" t="s">
        <v>250</v>
      </c>
      <c r="M54" s="13"/>
      <c r="N54" s="13"/>
      <c r="O54" s="13"/>
      <c r="P54" s="13"/>
    </row>
    <row r="55" spans="1:16" ht="47.25">
      <c r="A55" s="483"/>
      <c r="B55" s="481"/>
      <c r="C55" s="476" t="s">
        <v>135</v>
      </c>
      <c r="D55" s="478" t="s">
        <v>136</v>
      </c>
      <c r="E55" s="500" t="s">
        <v>678</v>
      </c>
      <c r="F55" s="478" t="s">
        <v>136</v>
      </c>
      <c r="G55" s="123" t="s">
        <v>679</v>
      </c>
      <c r="H55" s="124" t="s">
        <v>315</v>
      </c>
      <c r="I55" s="13" t="s">
        <v>68</v>
      </c>
      <c r="J55" s="13"/>
      <c r="K55" s="13"/>
      <c r="L55" s="13" t="s">
        <v>250</v>
      </c>
      <c r="M55" s="13"/>
      <c r="N55" s="13"/>
      <c r="O55" s="13"/>
      <c r="P55" s="13"/>
    </row>
    <row r="56" spans="1:16" ht="31.5">
      <c r="A56" s="483"/>
      <c r="B56" s="481"/>
      <c r="C56" s="477"/>
      <c r="D56" s="479"/>
      <c r="E56" s="501"/>
      <c r="F56" s="479"/>
      <c r="G56" s="123" t="s">
        <v>680</v>
      </c>
      <c r="H56" s="124" t="s">
        <v>316</v>
      </c>
      <c r="I56" s="13" t="s">
        <v>68</v>
      </c>
      <c r="J56" s="13"/>
      <c r="K56" s="13"/>
      <c r="L56" s="13" t="s">
        <v>250</v>
      </c>
      <c r="M56" s="13"/>
      <c r="N56" s="13"/>
      <c r="O56" s="13"/>
      <c r="P56" s="13"/>
    </row>
    <row r="57" spans="1:16" ht="31.5">
      <c r="A57" s="483"/>
      <c r="B57" s="481"/>
      <c r="C57" s="477"/>
      <c r="D57" s="479"/>
      <c r="E57" s="501"/>
      <c r="F57" s="479"/>
      <c r="G57" s="123" t="s">
        <v>681</v>
      </c>
      <c r="H57" s="17" t="s">
        <v>317</v>
      </c>
      <c r="I57" s="13" t="s">
        <v>68</v>
      </c>
      <c r="J57" s="13"/>
      <c r="K57" s="13" t="s">
        <v>70</v>
      </c>
      <c r="L57" s="13" t="s">
        <v>70</v>
      </c>
      <c r="M57" s="13" t="s">
        <v>250</v>
      </c>
      <c r="N57" s="13"/>
      <c r="O57" s="13"/>
      <c r="P57" s="13"/>
    </row>
    <row r="58" spans="1:16" ht="31.5" customHeight="1">
      <c r="A58" s="483"/>
      <c r="B58" s="481"/>
      <c r="C58" s="477"/>
      <c r="D58" s="479"/>
      <c r="E58" s="501"/>
      <c r="F58" s="479"/>
      <c r="G58" s="123" t="s">
        <v>682</v>
      </c>
      <c r="H58" s="17" t="s">
        <v>318</v>
      </c>
      <c r="I58" s="13" t="s">
        <v>68</v>
      </c>
      <c r="J58" s="13"/>
      <c r="K58" s="13"/>
      <c r="L58" s="13" t="s">
        <v>250</v>
      </c>
      <c r="M58" s="13"/>
      <c r="N58" s="13"/>
      <c r="O58" s="13"/>
      <c r="P58" s="13"/>
    </row>
    <row r="59" spans="1:16" ht="31.5">
      <c r="A59" s="483"/>
      <c r="B59" s="481"/>
      <c r="C59" s="477"/>
      <c r="D59" s="479"/>
      <c r="E59" s="502"/>
      <c r="F59" s="479"/>
      <c r="G59" s="123" t="s">
        <v>683</v>
      </c>
      <c r="H59" s="124" t="s">
        <v>319</v>
      </c>
      <c r="I59" s="13" t="s">
        <v>68</v>
      </c>
      <c r="J59" s="13"/>
      <c r="K59" s="13"/>
      <c r="L59" s="13" t="s">
        <v>250</v>
      </c>
      <c r="M59" s="13"/>
      <c r="N59" s="13"/>
      <c r="O59" s="13"/>
      <c r="P59" s="13"/>
    </row>
    <row r="60" spans="1:16" ht="31.5">
      <c r="A60" s="483"/>
      <c r="B60" s="481"/>
      <c r="C60" s="476" t="s">
        <v>137</v>
      </c>
      <c r="D60" s="476" t="s">
        <v>138</v>
      </c>
      <c r="E60" s="500" t="s">
        <v>684</v>
      </c>
      <c r="F60" s="476" t="s">
        <v>138</v>
      </c>
      <c r="G60" s="359" t="s">
        <v>685</v>
      </c>
      <c r="H60" s="361" t="s">
        <v>320</v>
      </c>
      <c r="I60" s="13" t="s">
        <v>68</v>
      </c>
      <c r="J60" s="13"/>
      <c r="K60" s="13"/>
      <c r="L60" s="13" t="s">
        <v>250</v>
      </c>
      <c r="M60" s="13"/>
      <c r="N60" s="13"/>
      <c r="O60" s="13"/>
      <c r="P60" s="13"/>
    </row>
    <row r="61" spans="1:16" ht="31.5">
      <c r="A61" s="483"/>
      <c r="B61" s="481"/>
      <c r="C61" s="477"/>
      <c r="D61" s="477"/>
      <c r="E61" s="501"/>
      <c r="F61" s="477"/>
      <c r="G61" s="359" t="s">
        <v>686</v>
      </c>
      <c r="H61" s="361" t="s">
        <v>321</v>
      </c>
      <c r="I61" s="13" t="s">
        <v>68</v>
      </c>
      <c r="J61" s="13"/>
      <c r="K61" s="13"/>
      <c r="L61" s="13" t="s">
        <v>250</v>
      </c>
      <c r="M61" s="13"/>
      <c r="N61" s="13"/>
      <c r="O61" s="13"/>
      <c r="P61" s="13"/>
    </row>
    <row r="62" spans="1:16" ht="47.25">
      <c r="A62" s="483"/>
      <c r="B62" s="481"/>
      <c r="C62" s="477"/>
      <c r="D62" s="477"/>
      <c r="E62" s="501"/>
      <c r="F62" s="477"/>
      <c r="G62" s="359" t="s">
        <v>687</v>
      </c>
      <c r="H62" s="361" t="s">
        <v>322</v>
      </c>
      <c r="I62" s="13" t="s">
        <v>68</v>
      </c>
      <c r="J62" s="13"/>
      <c r="K62" s="13"/>
      <c r="L62" s="13" t="s">
        <v>250</v>
      </c>
      <c r="M62" s="13"/>
      <c r="N62" s="13"/>
      <c r="O62" s="13"/>
      <c r="P62" s="13"/>
    </row>
    <row r="63" spans="1:16" ht="31.5">
      <c r="A63" s="483"/>
      <c r="B63" s="481"/>
      <c r="C63" s="477"/>
      <c r="D63" s="477"/>
      <c r="E63" s="501"/>
      <c r="F63" s="477"/>
      <c r="G63" s="359" t="s">
        <v>688</v>
      </c>
      <c r="H63" s="361" t="s">
        <v>323</v>
      </c>
      <c r="I63" s="13" t="s">
        <v>68</v>
      </c>
      <c r="J63" s="13"/>
      <c r="K63" s="13"/>
      <c r="L63" s="13" t="s">
        <v>250</v>
      </c>
      <c r="M63" s="13"/>
      <c r="N63" s="13"/>
      <c r="O63" s="13"/>
      <c r="P63" s="13"/>
    </row>
    <row r="64" spans="1:16">
      <c r="A64" s="483"/>
      <c r="B64" s="481"/>
      <c r="C64" s="477"/>
      <c r="D64" s="477"/>
      <c r="E64" s="501"/>
      <c r="F64" s="477"/>
      <c r="G64" s="359" t="s">
        <v>689</v>
      </c>
      <c r="H64" s="361" t="s">
        <v>324</v>
      </c>
      <c r="I64" s="13" t="s">
        <v>68</v>
      </c>
      <c r="J64" s="13"/>
      <c r="K64" s="13"/>
      <c r="L64" s="13" t="s">
        <v>250</v>
      </c>
      <c r="M64" s="13"/>
      <c r="N64" s="13"/>
      <c r="O64" s="13"/>
      <c r="P64" s="13"/>
    </row>
    <row r="65" spans="1:16">
      <c r="A65" s="483"/>
      <c r="B65" s="481"/>
      <c r="C65" s="477"/>
      <c r="D65" s="477"/>
      <c r="E65" s="501"/>
      <c r="F65" s="477"/>
      <c r="G65" s="359" t="s">
        <v>690</v>
      </c>
      <c r="H65" s="361" t="s">
        <v>325</v>
      </c>
      <c r="I65" s="13" t="s">
        <v>68</v>
      </c>
      <c r="J65" s="13"/>
      <c r="K65" s="13"/>
      <c r="L65" s="13" t="s">
        <v>250</v>
      </c>
      <c r="M65" s="13"/>
      <c r="N65" s="13"/>
      <c r="O65" s="13"/>
      <c r="P65" s="13"/>
    </row>
    <row r="66" spans="1:16">
      <c r="A66" s="483"/>
      <c r="B66" s="481"/>
      <c r="C66" s="477"/>
      <c r="D66" s="477"/>
      <c r="E66" s="501"/>
      <c r="F66" s="477"/>
      <c r="G66" s="359" t="s">
        <v>691</v>
      </c>
      <c r="H66" s="361" t="s">
        <v>326</v>
      </c>
      <c r="I66" s="13" t="s">
        <v>68</v>
      </c>
      <c r="J66" s="13"/>
      <c r="K66" s="13"/>
      <c r="L66" s="13" t="s">
        <v>250</v>
      </c>
      <c r="M66" s="13"/>
      <c r="N66" s="13"/>
      <c r="O66" s="13"/>
      <c r="P66" s="13"/>
    </row>
    <row r="67" spans="1:16">
      <c r="A67" s="483"/>
      <c r="B67" s="481"/>
      <c r="C67" s="503"/>
      <c r="D67" s="503"/>
      <c r="E67" s="502"/>
      <c r="F67" s="503"/>
      <c r="G67" s="359" t="s">
        <v>692</v>
      </c>
      <c r="H67" s="361" t="s">
        <v>327</v>
      </c>
      <c r="I67" s="13" t="s">
        <v>68</v>
      </c>
      <c r="J67" s="13"/>
      <c r="K67" s="13"/>
      <c r="L67" s="13" t="s">
        <v>250</v>
      </c>
      <c r="M67" s="13"/>
      <c r="N67" s="13"/>
      <c r="O67" s="13"/>
      <c r="P67" s="13"/>
    </row>
    <row r="68" spans="1:16" ht="44.25" customHeight="1">
      <c r="A68" s="504"/>
      <c r="B68" s="505"/>
      <c r="C68" s="13" t="s">
        <v>139</v>
      </c>
      <c r="D68" s="17" t="s">
        <v>140</v>
      </c>
      <c r="E68" s="359" t="s">
        <v>693</v>
      </c>
      <c r="F68" s="361" t="s">
        <v>328</v>
      </c>
      <c r="G68" s="359" t="s">
        <v>694</v>
      </c>
      <c r="H68" s="361" t="s">
        <v>328</v>
      </c>
      <c r="I68" s="13" t="s">
        <v>68</v>
      </c>
      <c r="J68" s="13"/>
      <c r="K68" s="13"/>
      <c r="L68" s="13" t="s">
        <v>250</v>
      </c>
      <c r="M68" s="13"/>
      <c r="N68" s="13"/>
      <c r="O68" s="13"/>
      <c r="P68" s="13"/>
    </row>
    <row r="69" spans="1:16" ht="31.5">
      <c r="A69" s="482">
        <v>6</v>
      </c>
      <c r="B69" s="484" t="s">
        <v>78</v>
      </c>
      <c r="C69" s="485" t="s">
        <v>141</v>
      </c>
      <c r="D69" s="485" t="s">
        <v>142</v>
      </c>
      <c r="E69" s="16" t="s">
        <v>695</v>
      </c>
      <c r="F69" s="26" t="s">
        <v>329</v>
      </c>
      <c r="G69" s="16" t="s">
        <v>696</v>
      </c>
      <c r="H69" s="26" t="s">
        <v>329</v>
      </c>
      <c r="I69" s="21"/>
      <c r="J69" s="21"/>
      <c r="K69" s="21" t="s">
        <v>68</v>
      </c>
      <c r="L69" s="174"/>
      <c r="M69" s="12" t="s">
        <v>250</v>
      </c>
      <c r="N69" s="31"/>
      <c r="O69" s="12"/>
      <c r="P69" s="12"/>
    </row>
    <row r="70" spans="1:16" ht="78.75">
      <c r="A70" s="483"/>
      <c r="B70" s="481"/>
      <c r="C70" s="486"/>
      <c r="D70" s="486"/>
      <c r="E70" s="485" t="s">
        <v>697</v>
      </c>
      <c r="F70" s="487" t="s">
        <v>330</v>
      </c>
      <c r="G70" s="16" t="s">
        <v>698</v>
      </c>
      <c r="H70" s="26" t="s">
        <v>331</v>
      </c>
      <c r="I70" s="21"/>
      <c r="J70" s="21"/>
      <c r="K70" s="21" t="s">
        <v>68</v>
      </c>
      <c r="L70" s="174"/>
      <c r="M70" s="12" t="s">
        <v>250</v>
      </c>
      <c r="N70" s="31"/>
      <c r="O70" s="12"/>
      <c r="P70" s="12"/>
    </row>
    <row r="71" spans="1:16" ht="31.5">
      <c r="A71" s="483"/>
      <c r="B71" s="481"/>
      <c r="C71" s="486"/>
      <c r="D71" s="486"/>
      <c r="E71" s="486"/>
      <c r="F71" s="488"/>
      <c r="G71" s="16" t="s">
        <v>699</v>
      </c>
      <c r="H71" s="3" t="s">
        <v>332</v>
      </c>
      <c r="I71" s="21"/>
      <c r="J71" s="21"/>
      <c r="K71" s="21" t="s">
        <v>68</v>
      </c>
      <c r="L71" s="174"/>
      <c r="M71" s="12" t="s">
        <v>250</v>
      </c>
      <c r="N71" s="31"/>
      <c r="O71" s="12"/>
      <c r="P71" s="12" t="s">
        <v>250</v>
      </c>
    </row>
    <row r="72" spans="1:16" ht="31.5">
      <c r="A72" s="483"/>
      <c r="B72" s="481"/>
      <c r="C72" s="486"/>
      <c r="D72" s="486"/>
      <c r="E72" s="486"/>
      <c r="F72" s="488"/>
      <c r="G72" s="16" t="s">
        <v>700</v>
      </c>
      <c r="H72" s="26" t="s">
        <v>333</v>
      </c>
      <c r="I72" s="21"/>
      <c r="J72" s="21"/>
      <c r="K72" s="21" t="s">
        <v>68</v>
      </c>
      <c r="L72" s="174"/>
      <c r="M72" s="12" t="s">
        <v>250</v>
      </c>
      <c r="N72" s="31"/>
      <c r="O72" s="12"/>
      <c r="P72" s="12"/>
    </row>
    <row r="73" spans="1:16" ht="31.5">
      <c r="A73" s="483"/>
      <c r="B73" s="481"/>
      <c r="C73" s="486"/>
      <c r="D73" s="486"/>
      <c r="E73" s="486"/>
      <c r="F73" s="488"/>
      <c r="G73" s="16" t="s">
        <v>701</v>
      </c>
      <c r="H73" s="26" t="s">
        <v>334</v>
      </c>
      <c r="I73" s="21"/>
      <c r="J73" s="21"/>
      <c r="K73" s="21" t="s">
        <v>68</v>
      </c>
      <c r="L73" s="174"/>
      <c r="M73" s="12" t="s">
        <v>250</v>
      </c>
      <c r="N73" s="31"/>
      <c r="O73" s="12"/>
      <c r="P73" s="12"/>
    </row>
    <row r="74" spans="1:16">
      <c r="A74" s="483"/>
      <c r="B74" s="481"/>
      <c r="C74" s="486"/>
      <c r="D74" s="486"/>
      <c r="E74" s="490"/>
      <c r="F74" s="489"/>
      <c r="G74" s="16" t="s">
        <v>702</v>
      </c>
      <c r="H74" s="181" t="s">
        <v>335</v>
      </c>
      <c r="I74" s="21"/>
      <c r="J74" s="21"/>
      <c r="K74" s="21" t="s">
        <v>68</v>
      </c>
      <c r="L74" s="174"/>
      <c r="M74" s="12" t="s">
        <v>250</v>
      </c>
      <c r="N74" s="31"/>
      <c r="O74" s="12"/>
      <c r="P74" s="12" t="s">
        <v>250</v>
      </c>
    </row>
    <row r="75" spans="1:16" ht="31.5" customHeight="1">
      <c r="A75" s="483"/>
      <c r="B75" s="481"/>
      <c r="C75" s="486"/>
      <c r="D75" s="486"/>
      <c r="E75" s="485" t="s">
        <v>703</v>
      </c>
      <c r="F75" s="487" t="s">
        <v>336</v>
      </c>
      <c r="G75" s="16" t="s">
        <v>704</v>
      </c>
      <c r="H75" s="179" t="s">
        <v>337</v>
      </c>
      <c r="I75" s="21"/>
      <c r="J75" s="21"/>
      <c r="K75" s="21" t="s">
        <v>68</v>
      </c>
      <c r="L75" s="174"/>
      <c r="M75" s="12" t="s">
        <v>250</v>
      </c>
      <c r="N75" s="31"/>
      <c r="O75" s="12"/>
      <c r="P75" s="12"/>
    </row>
    <row r="76" spans="1:16" ht="31.5">
      <c r="A76" s="483"/>
      <c r="B76" s="481"/>
      <c r="C76" s="486"/>
      <c r="D76" s="486"/>
      <c r="E76" s="490"/>
      <c r="F76" s="489"/>
      <c r="G76" s="16" t="s">
        <v>705</v>
      </c>
      <c r="H76" s="179" t="s">
        <v>338</v>
      </c>
      <c r="I76" s="21"/>
      <c r="J76" s="21"/>
      <c r="K76" s="21" t="s">
        <v>68</v>
      </c>
      <c r="L76" s="174"/>
      <c r="M76" s="12" t="s">
        <v>251</v>
      </c>
      <c r="N76" s="31"/>
      <c r="O76" s="12"/>
      <c r="P76" s="12" t="s">
        <v>250</v>
      </c>
    </row>
    <row r="77" spans="1:16">
      <c r="A77" s="483"/>
      <c r="B77" s="481"/>
      <c r="C77" s="486"/>
      <c r="D77" s="486"/>
      <c r="E77" s="16" t="s">
        <v>706</v>
      </c>
      <c r="F77" s="37" t="s">
        <v>339</v>
      </c>
      <c r="G77" s="16" t="s">
        <v>707</v>
      </c>
      <c r="H77" s="37" t="s">
        <v>339</v>
      </c>
      <c r="I77" s="21"/>
      <c r="J77" s="21"/>
      <c r="K77" s="21" t="s">
        <v>68</v>
      </c>
      <c r="L77" s="174"/>
      <c r="M77" s="12" t="s">
        <v>250</v>
      </c>
      <c r="N77" s="31"/>
      <c r="O77" s="12"/>
      <c r="P77" s="12"/>
    </row>
    <row r="78" spans="1:16" ht="31.5">
      <c r="A78" s="483"/>
      <c r="B78" s="481"/>
      <c r="C78" s="486"/>
      <c r="D78" s="486"/>
      <c r="E78" s="485" t="s">
        <v>708</v>
      </c>
      <c r="F78" s="511" t="s">
        <v>340</v>
      </c>
      <c r="G78" s="16" t="s">
        <v>709</v>
      </c>
      <c r="H78" s="37" t="s">
        <v>341</v>
      </c>
      <c r="I78" s="21"/>
      <c r="J78" s="21"/>
      <c r="K78" s="21" t="s">
        <v>68</v>
      </c>
      <c r="L78" s="174"/>
      <c r="M78" s="12" t="s">
        <v>251</v>
      </c>
      <c r="N78" s="31"/>
      <c r="O78" s="12"/>
      <c r="P78" s="12" t="s">
        <v>250</v>
      </c>
    </row>
    <row r="79" spans="1:16" ht="31.5">
      <c r="A79" s="483"/>
      <c r="B79" s="481"/>
      <c r="C79" s="486"/>
      <c r="D79" s="486"/>
      <c r="E79" s="486"/>
      <c r="F79" s="512"/>
      <c r="G79" s="16" t="s">
        <v>710</v>
      </c>
      <c r="H79" s="179" t="s">
        <v>342</v>
      </c>
      <c r="I79" s="21"/>
      <c r="J79" s="21"/>
      <c r="K79" s="21" t="s">
        <v>68</v>
      </c>
      <c r="L79" s="174"/>
      <c r="M79" s="12" t="s">
        <v>251</v>
      </c>
      <c r="N79" s="31"/>
      <c r="O79" s="12"/>
      <c r="P79" s="12" t="s">
        <v>250</v>
      </c>
    </row>
    <row r="80" spans="1:16" ht="31.5">
      <c r="A80" s="483"/>
      <c r="B80" s="481"/>
      <c r="C80" s="486"/>
      <c r="D80" s="486"/>
      <c r="E80" s="490"/>
      <c r="F80" s="513"/>
      <c r="G80" s="16" t="s">
        <v>711</v>
      </c>
      <c r="H80" s="37" t="s">
        <v>343</v>
      </c>
      <c r="I80" s="21"/>
      <c r="J80" s="21"/>
      <c r="K80" s="21" t="s">
        <v>68</v>
      </c>
      <c r="L80" s="174"/>
      <c r="M80" s="12"/>
      <c r="N80" s="31"/>
      <c r="O80" s="12"/>
      <c r="P80" s="12" t="s">
        <v>250</v>
      </c>
    </row>
    <row r="81" spans="1:16">
      <c r="A81" s="483"/>
      <c r="B81" s="481"/>
      <c r="C81" s="485" t="s">
        <v>143</v>
      </c>
      <c r="D81" s="487" t="s">
        <v>144</v>
      </c>
      <c r="E81" s="485" t="s">
        <v>712</v>
      </c>
      <c r="F81" s="487" t="s">
        <v>144</v>
      </c>
      <c r="G81" s="12" t="s">
        <v>713</v>
      </c>
      <c r="H81" s="182" t="s">
        <v>344</v>
      </c>
      <c r="I81" s="21"/>
      <c r="J81" s="21"/>
      <c r="K81" s="21" t="s">
        <v>68</v>
      </c>
      <c r="L81" s="174"/>
      <c r="M81" s="12"/>
      <c r="N81" s="31"/>
      <c r="O81" s="12" t="s">
        <v>250</v>
      </c>
      <c r="P81" s="12"/>
    </row>
    <row r="82" spans="1:16">
      <c r="A82" s="483"/>
      <c r="B82" s="481"/>
      <c r="C82" s="486"/>
      <c r="D82" s="488"/>
      <c r="E82" s="486"/>
      <c r="F82" s="488"/>
      <c r="G82" s="12" t="s">
        <v>714</v>
      </c>
      <c r="H82" s="182" t="s">
        <v>345</v>
      </c>
      <c r="I82" s="21" t="s">
        <v>68</v>
      </c>
      <c r="J82" s="21"/>
      <c r="K82" s="21" t="s">
        <v>251</v>
      </c>
      <c r="L82" s="174"/>
      <c r="M82" s="12"/>
      <c r="N82" s="31"/>
      <c r="O82" s="12" t="s">
        <v>250</v>
      </c>
      <c r="P82" s="12" t="s">
        <v>250</v>
      </c>
    </row>
    <row r="83" spans="1:16">
      <c r="A83" s="483"/>
      <c r="B83" s="481"/>
      <c r="C83" s="486"/>
      <c r="D83" s="488"/>
      <c r="E83" s="486"/>
      <c r="F83" s="488"/>
      <c r="G83" s="12" t="s">
        <v>715</v>
      </c>
      <c r="H83" s="182" t="s">
        <v>346</v>
      </c>
      <c r="I83" s="21"/>
      <c r="J83" s="21"/>
      <c r="K83" s="21" t="s">
        <v>68</v>
      </c>
      <c r="L83" s="174"/>
      <c r="M83" s="12" t="s">
        <v>250</v>
      </c>
      <c r="N83" s="31"/>
      <c r="O83" s="12" t="s">
        <v>250</v>
      </c>
      <c r="P83" s="12"/>
    </row>
    <row r="84" spans="1:16">
      <c r="A84" s="483"/>
      <c r="B84" s="481"/>
      <c r="C84" s="486"/>
      <c r="D84" s="488"/>
      <c r="E84" s="486"/>
      <c r="F84" s="488"/>
      <c r="G84" s="12" t="s">
        <v>716</v>
      </c>
      <c r="H84" s="175" t="s">
        <v>347</v>
      </c>
      <c r="I84" s="21"/>
      <c r="J84" s="21"/>
      <c r="K84" s="21" t="s">
        <v>68</v>
      </c>
      <c r="L84" s="174"/>
      <c r="M84" s="12"/>
      <c r="N84" s="31"/>
      <c r="O84" s="12" t="s">
        <v>250</v>
      </c>
      <c r="P84" s="12"/>
    </row>
    <row r="85" spans="1:16">
      <c r="A85" s="483"/>
      <c r="B85" s="481"/>
      <c r="C85" s="486"/>
      <c r="D85" s="488"/>
      <c r="E85" s="486"/>
      <c r="F85" s="488"/>
      <c r="G85" s="12" t="s">
        <v>717</v>
      </c>
      <c r="H85" s="182" t="s">
        <v>348</v>
      </c>
      <c r="I85" s="21" t="s">
        <v>68</v>
      </c>
      <c r="J85" s="21" t="s">
        <v>251</v>
      </c>
      <c r="K85" s="21" t="s">
        <v>251</v>
      </c>
      <c r="L85" s="174"/>
      <c r="M85" s="12"/>
      <c r="N85" s="31" t="s">
        <v>250</v>
      </c>
      <c r="O85" s="12" t="s">
        <v>250</v>
      </c>
      <c r="P85" s="12"/>
    </row>
    <row r="86" spans="1:16">
      <c r="A86" s="483"/>
      <c r="B86" s="481"/>
      <c r="C86" s="486"/>
      <c r="D86" s="488"/>
      <c r="E86" s="486"/>
      <c r="F86" s="488"/>
      <c r="G86" s="12" t="s">
        <v>718</v>
      </c>
      <c r="H86" s="182" t="s">
        <v>349</v>
      </c>
      <c r="I86" s="21" t="s">
        <v>68</v>
      </c>
      <c r="J86" s="21" t="s">
        <v>251</v>
      </c>
      <c r="K86" s="21" t="s">
        <v>251</v>
      </c>
      <c r="L86" s="174"/>
      <c r="M86" s="12" t="s">
        <v>250</v>
      </c>
      <c r="N86" s="31" t="s">
        <v>250</v>
      </c>
      <c r="O86" s="12"/>
      <c r="P86" s="12" t="s">
        <v>250</v>
      </c>
    </row>
    <row r="87" spans="1:16">
      <c r="A87" s="483"/>
      <c r="B87" s="481"/>
      <c r="C87" s="490"/>
      <c r="D87" s="489"/>
      <c r="E87" s="490"/>
      <c r="F87" s="489"/>
      <c r="G87" s="12" t="s">
        <v>719</v>
      </c>
      <c r="H87" s="182" t="s">
        <v>350</v>
      </c>
      <c r="I87" s="21"/>
      <c r="J87" s="21"/>
      <c r="K87" s="21" t="s">
        <v>68</v>
      </c>
      <c r="L87" s="174"/>
      <c r="M87" s="12" t="s">
        <v>250</v>
      </c>
      <c r="N87" s="31"/>
      <c r="O87" s="12" t="s">
        <v>250</v>
      </c>
      <c r="P87" s="12"/>
    </row>
    <row r="88" spans="1:16" ht="47.25">
      <c r="A88" s="483"/>
      <c r="B88" s="481"/>
      <c r="C88" s="16" t="s">
        <v>145</v>
      </c>
      <c r="D88" s="24" t="s">
        <v>146</v>
      </c>
      <c r="E88" s="16" t="s">
        <v>720</v>
      </c>
      <c r="F88" s="24" t="s">
        <v>351</v>
      </c>
      <c r="G88" s="16" t="s">
        <v>721</v>
      </c>
      <c r="H88" s="24" t="s">
        <v>351</v>
      </c>
      <c r="I88" s="21"/>
      <c r="J88" s="21"/>
      <c r="K88" s="21" t="s">
        <v>68</v>
      </c>
      <c r="L88" s="174"/>
      <c r="M88" s="12" t="s">
        <v>250</v>
      </c>
      <c r="N88" s="31"/>
      <c r="O88" s="12"/>
      <c r="P88" s="12" t="s">
        <v>250</v>
      </c>
    </row>
    <row r="89" spans="1:16" ht="31.5">
      <c r="A89" s="483"/>
      <c r="B89" s="481"/>
      <c r="C89" s="485" t="s">
        <v>147</v>
      </c>
      <c r="D89" s="487" t="s">
        <v>148</v>
      </c>
      <c r="E89" s="485" t="s">
        <v>352</v>
      </c>
      <c r="F89" s="487" t="s">
        <v>148</v>
      </c>
      <c r="G89" s="16" t="s">
        <v>722</v>
      </c>
      <c r="H89" s="24" t="s">
        <v>353</v>
      </c>
      <c r="I89" s="22"/>
      <c r="J89" s="22"/>
      <c r="K89" s="21" t="s">
        <v>68</v>
      </c>
      <c r="L89" s="174"/>
      <c r="M89" s="12" t="s">
        <v>250</v>
      </c>
      <c r="N89" s="31"/>
      <c r="O89" s="12"/>
      <c r="P89" s="31"/>
    </row>
    <row r="90" spans="1:16">
      <c r="A90" s="483"/>
      <c r="B90" s="481"/>
      <c r="C90" s="486"/>
      <c r="D90" s="488"/>
      <c r="E90" s="486"/>
      <c r="F90" s="488"/>
      <c r="G90" s="16" t="s">
        <v>723</v>
      </c>
      <c r="H90" s="24" t="s">
        <v>354</v>
      </c>
      <c r="I90" s="22"/>
      <c r="J90" s="22"/>
      <c r="K90" s="21" t="s">
        <v>68</v>
      </c>
      <c r="L90" s="174"/>
      <c r="M90" s="12" t="s">
        <v>250</v>
      </c>
      <c r="N90" s="31"/>
      <c r="O90" s="12"/>
      <c r="P90" s="31"/>
    </row>
    <row r="91" spans="1:16" ht="15.75" customHeight="1">
      <c r="A91" s="483"/>
      <c r="B91" s="481"/>
      <c r="C91" s="486"/>
      <c r="D91" s="488"/>
      <c r="E91" s="486"/>
      <c r="F91" s="488"/>
      <c r="G91" s="16" t="s">
        <v>724</v>
      </c>
      <c r="H91" s="24" t="s">
        <v>355</v>
      </c>
      <c r="I91" s="22" t="s">
        <v>68</v>
      </c>
      <c r="J91" s="22" t="s">
        <v>70</v>
      </c>
      <c r="K91" s="21" t="s">
        <v>251</v>
      </c>
      <c r="L91" s="174"/>
      <c r="M91" s="12" t="s">
        <v>250</v>
      </c>
      <c r="N91" s="31" t="s">
        <v>70</v>
      </c>
      <c r="O91" s="12"/>
      <c r="P91" s="31"/>
    </row>
    <row r="92" spans="1:16" ht="31.5">
      <c r="A92" s="483"/>
      <c r="B92" s="481"/>
      <c r="C92" s="486"/>
      <c r="D92" s="488"/>
      <c r="E92" s="486"/>
      <c r="F92" s="488"/>
      <c r="G92" s="16" t="s">
        <v>725</v>
      </c>
      <c r="H92" s="24" t="s">
        <v>356</v>
      </c>
      <c r="I92" s="22" t="s">
        <v>68</v>
      </c>
      <c r="J92" s="22"/>
      <c r="K92" s="21" t="s">
        <v>251</v>
      </c>
      <c r="L92" s="174"/>
      <c r="M92" s="12" t="s">
        <v>250</v>
      </c>
      <c r="N92" s="31"/>
      <c r="O92" s="12"/>
      <c r="P92" s="31"/>
    </row>
    <row r="93" spans="1:16" ht="31.5" customHeight="1">
      <c r="A93" s="483"/>
      <c r="B93" s="481"/>
      <c r="C93" s="486"/>
      <c r="D93" s="488"/>
      <c r="E93" s="486"/>
      <c r="F93" s="488"/>
      <c r="G93" s="16" t="s">
        <v>726</v>
      </c>
      <c r="H93" s="24" t="s">
        <v>357</v>
      </c>
      <c r="I93" s="22"/>
      <c r="J93" s="22"/>
      <c r="K93" s="22" t="s">
        <v>68</v>
      </c>
      <c r="L93" s="174"/>
      <c r="M93" s="12" t="s">
        <v>250</v>
      </c>
      <c r="N93" s="31"/>
      <c r="O93" s="12"/>
      <c r="P93" s="31"/>
    </row>
    <row r="94" spans="1:16">
      <c r="A94" s="483"/>
      <c r="B94" s="481"/>
      <c r="C94" s="486"/>
      <c r="D94" s="488"/>
      <c r="E94" s="490"/>
      <c r="F94" s="488"/>
      <c r="G94" s="16" t="s">
        <v>727</v>
      </c>
      <c r="H94" s="24" t="s">
        <v>358</v>
      </c>
      <c r="I94" s="22" t="s">
        <v>68</v>
      </c>
      <c r="J94" s="22" t="s">
        <v>70</v>
      </c>
      <c r="K94" s="22" t="s">
        <v>251</v>
      </c>
      <c r="L94" s="174"/>
      <c r="M94" s="12" t="s">
        <v>70</v>
      </c>
      <c r="N94" s="31" t="s">
        <v>70</v>
      </c>
      <c r="O94" s="12"/>
      <c r="P94" s="31" t="s">
        <v>250</v>
      </c>
    </row>
    <row r="95" spans="1:16" ht="31.5">
      <c r="A95" s="482">
        <v>7</v>
      </c>
      <c r="B95" s="484" t="s">
        <v>79</v>
      </c>
      <c r="C95" s="514" t="s">
        <v>149</v>
      </c>
      <c r="D95" s="516" t="s">
        <v>359</v>
      </c>
      <c r="E95" s="476" t="s">
        <v>360</v>
      </c>
      <c r="F95" s="478" t="s">
        <v>361</v>
      </c>
      <c r="G95" s="13" t="s">
        <v>728</v>
      </c>
      <c r="H95" s="177" t="s">
        <v>362</v>
      </c>
      <c r="I95" s="325"/>
      <c r="J95" s="325"/>
      <c r="K95" s="325" t="s">
        <v>68</v>
      </c>
      <c r="L95" s="325"/>
      <c r="M95" s="325" t="s">
        <v>250</v>
      </c>
      <c r="N95" s="325"/>
      <c r="O95" s="183"/>
      <c r="P95" s="183"/>
    </row>
    <row r="96" spans="1:16" ht="31.5">
      <c r="A96" s="483"/>
      <c r="B96" s="481"/>
      <c r="C96" s="515"/>
      <c r="D96" s="517"/>
      <c r="E96" s="477"/>
      <c r="F96" s="479"/>
      <c r="G96" s="13" t="s">
        <v>729</v>
      </c>
      <c r="H96" s="177" t="s">
        <v>363</v>
      </c>
      <c r="I96" s="325"/>
      <c r="J96" s="325"/>
      <c r="K96" s="325" t="s">
        <v>68</v>
      </c>
      <c r="L96" s="325"/>
      <c r="M96" s="325" t="s">
        <v>250</v>
      </c>
      <c r="N96" s="31" t="s">
        <v>250</v>
      </c>
      <c r="O96" s="31" t="s">
        <v>250</v>
      </c>
      <c r="P96" s="31" t="s">
        <v>250</v>
      </c>
    </row>
    <row r="97" spans="1:16" ht="31.5">
      <c r="A97" s="483"/>
      <c r="B97" s="481"/>
      <c r="C97" s="515"/>
      <c r="D97" s="517"/>
      <c r="E97" s="477"/>
      <c r="F97" s="479"/>
      <c r="G97" s="13" t="s">
        <v>730</v>
      </c>
      <c r="H97" s="177" t="s">
        <v>364</v>
      </c>
      <c r="I97" s="325"/>
      <c r="J97" s="325"/>
      <c r="K97" s="325" t="s">
        <v>68</v>
      </c>
      <c r="L97" s="325"/>
      <c r="M97" s="325" t="s">
        <v>250</v>
      </c>
      <c r="N97" s="325"/>
      <c r="O97" s="183" t="s">
        <v>70</v>
      </c>
      <c r="P97" s="183" t="s">
        <v>250</v>
      </c>
    </row>
    <row r="98" spans="1:16" ht="31.5">
      <c r="A98" s="483"/>
      <c r="B98" s="481"/>
      <c r="C98" s="515"/>
      <c r="D98" s="517"/>
      <c r="E98" s="477"/>
      <c r="F98" s="479"/>
      <c r="G98" s="13" t="s">
        <v>731</v>
      </c>
      <c r="H98" s="177" t="s">
        <v>365</v>
      </c>
      <c r="I98" s="325"/>
      <c r="J98" s="325"/>
      <c r="K98" s="325" t="s">
        <v>68</v>
      </c>
      <c r="L98" s="325"/>
      <c r="M98" s="325" t="s">
        <v>250</v>
      </c>
      <c r="N98" s="325"/>
      <c r="O98" s="183" t="s">
        <v>250</v>
      </c>
      <c r="P98" s="183"/>
    </row>
    <row r="99" spans="1:16" ht="31.5">
      <c r="A99" s="483"/>
      <c r="B99" s="481"/>
      <c r="C99" s="515"/>
      <c r="D99" s="517"/>
      <c r="E99" s="477"/>
      <c r="F99" s="479"/>
      <c r="G99" s="13" t="s">
        <v>732</v>
      </c>
      <c r="H99" s="177" t="s">
        <v>366</v>
      </c>
      <c r="I99" s="325"/>
      <c r="J99" s="325"/>
      <c r="K99" s="325" t="s">
        <v>68</v>
      </c>
      <c r="L99" s="325"/>
      <c r="M99" s="325" t="s">
        <v>250</v>
      </c>
      <c r="N99" s="325" t="s">
        <v>250</v>
      </c>
      <c r="O99" s="183" t="s">
        <v>250</v>
      </c>
      <c r="P99" s="183" t="s">
        <v>250</v>
      </c>
    </row>
    <row r="100" spans="1:16" ht="31.5">
      <c r="A100" s="483"/>
      <c r="B100" s="481"/>
      <c r="C100" s="515"/>
      <c r="D100" s="517"/>
      <c r="E100" s="477"/>
      <c r="F100" s="479"/>
      <c r="G100" s="13" t="s">
        <v>733</v>
      </c>
      <c r="H100" s="177" t="s">
        <v>367</v>
      </c>
      <c r="I100" s="325" t="s">
        <v>68</v>
      </c>
      <c r="J100" s="325"/>
      <c r="K100" s="325" t="s">
        <v>251</v>
      </c>
      <c r="L100" s="325"/>
      <c r="M100" s="325" t="s">
        <v>250</v>
      </c>
      <c r="N100" s="325"/>
      <c r="O100" s="183" t="s">
        <v>250</v>
      </c>
      <c r="P100" s="183" t="s">
        <v>250</v>
      </c>
    </row>
    <row r="101" spans="1:16" ht="31.5">
      <c r="A101" s="483"/>
      <c r="B101" s="481"/>
      <c r="C101" s="515"/>
      <c r="D101" s="517"/>
      <c r="E101" s="503"/>
      <c r="F101" s="480"/>
      <c r="G101" s="13" t="s">
        <v>734</v>
      </c>
      <c r="H101" s="177" t="s">
        <v>368</v>
      </c>
      <c r="I101" s="325" t="s">
        <v>68</v>
      </c>
      <c r="J101" s="325"/>
      <c r="K101" s="325" t="s">
        <v>251</v>
      </c>
      <c r="L101" s="325"/>
      <c r="M101" s="325" t="s">
        <v>250</v>
      </c>
      <c r="N101" s="325"/>
      <c r="O101" s="183"/>
      <c r="P101" s="183"/>
    </row>
    <row r="102" spans="1:16" ht="31.5">
      <c r="A102" s="483"/>
      <c r="B102" s="481"/>
      <c r="C102" s="515"/>
      <c r="D102" s="517"/>
      <c r="E102" s="476" t="s">
        <v>369</v>
      </c>
      <c r="F102" s="478" t="s">
        <v>370</v>
      </c>
      <c r="G102" s="13" t="s">
        <v>735</v>
      </c>
      <c r="H102" s="17" t="s">
        <v>371</v>
      </c>
      <c r="I102" s="325"/>
      <c r="J102" s="325"/>
      <c r="K102" s="325" t="s">
        <v>68</v>
      </c>
      <c r="L102" s="325"/>
      <c r="M102" s="325" t="s">
        <v>250</v>
      </c>
      <c r="N102" s="325"/>
      <c r="O102" s="183"/>
      <c r="P102" s="183"/>
    </row>
    <row r="103" spans="1:16" ht="31.5">
      <c r="A103" s="483"/>
      <c r="B103" s="481"/>
      <c r="C103" s="515"/>
      <c r="D103" s="517"/>
      <c r="E103" s="477"/>
      <c r="F103" s="480"/>
      <c r="G103" s="13" t="s">
        <v>736</v>
      </c>
      <c r="H103" s="17" t="s">
        <v>372</v>
      </c>
      <c r="I103" s="325" t="s">
        <v>68</v>
      </c>
      <c r="J103" s="325"/>
      <c r="K103" s="325"/>
      <c r="L103" s="325"/>
      <c r="M103" s="325" t="s">
        <v>250</v>
      </c>
      <c r="N103" s="325"/>
      <c r="O103" s="183"/>
      <c r="P103" s="183"/>
    </row>
    <row r="104" spans="1:16">
      <c r="A104" s="483"/>
      <c r="B104" s="481"/>
      <c r="C104" s="515"/>
      <c r="D104" s="517"/>
      <c r="E104" s="476" t="s">
        <v>373</v>
      </c>
      <c r="F104" s="478" t="s">
        <v>374</v>
      </c>
      <c r="G104" s="13" t="s">
        <v>737</v>
      </c>
      <c r="H104" s="17" t="s">
        <v>375</v>
      </c>
      <c r="I104" s="325"/>
      <c r="J104" s="325"/>
      <c r="K104" s="325" t="s">
        <v>68</v>
      </c>
      <c r="L104" s="325"/>
      <c r="M104" s="325" t="s">
        <v>250</v>
      </c>
      <c r="N104" s="325"/>
      <c r="O104" s="183"/>
      <c r="P104" s="183"/>
    </row>
    <row r="105" spans="1:16" ht="31.5">
      <c r="A105" s="483"/>
      <c r="B105" s="481"/>
      <c r="C105" s="515"/>
      <c r="D105" s="517"/>
      <c r="E105" s="477"/>
      <c r="F105" s="479"/>
      <c r="G105" s="13" t="s">
        <v>738</v>
      </c>
      <c r="H105" s="25" t="s">
        <v>376</v>
      </c>
      <c r="I105" s="325"/>
      <c r="J105" s="325"/>
      <c r="K105" s="325" t="s">
        <v>68</v>
      </c>
      <c r="L105" s="325"/>
      <c r="M105" s="325" t="s">
        <v>250</v>
      </c>
      <c r="N105" s="325"/>
      <c r="O105" s="183"/>
      <c r="P105" s="183"/>
    </row>
    <row r="106" spans="1:16" ht="31.5">
      <c r="A106" s="483"/>
      <c r="B106" s="481"/>
      <c r="C106" s="515"/>
      <c r="D106" s="517"/>
      <c r="E106" s="477"/>
      <c r="F106" s="479"/>
      <c r="G106" s="13" t="s">
        <v>739</v>
      </c>
      <c r="H106" s="177" t="s">
        <v>377</v>
      </c>
      <c r="I106" s="325" t="s">
        <v>68</v>
      </c>
      <c r="J106" s="325"/>
      <c r="K106" s="325" t="s">
        <v>251</v>
      </c>
      <c r="L106" s="325"/>
      <c r="M106" s="325" t="s">
        <v>250</v>
      </c>
      <c r="N106" s="325"/>
      <c r="O106" s="183"/>
      <c r="P106" s="183"/>
    </row>
    <row r="107" spans="1:16" ht="47.25">
      <c r="A107" s="483"/>
      <c r="B107" s="481"/>
      <c r="C107" s="515"/>
      <c r="D107" s="517"/>
      <c r="E107" s="477"/>
      <c r="F107" s="479"/>
      <c r="G107" s="13" t="s">
        <v>740</v>
      </c>
      <c r="H107" s="25" t="s">
        <v>378</v>
      </c>
      <c r="I107" s="325"/>
      <c r="J107" s="325"/>
      <c r="K107" s="325" t="s">
        <v>68</v>
      </c>
      <c r="L107" s="325"/>
      <c r="M107" s="325" t="s">
        <v>250</v>
      </c>
      <c r="N107" s="325"/>
      <c r="O107" s="183"/>
      <c r="P107" s="183" t="s">
        <v>250</v>
      </c>
    </row>
    <row r="108" spans="1:16" ht="31.5">
      <c r="A108" s="483"/>
      <c r="B108" s="481"/>
      <c r="C108" s="515"/>
      <c r="D108" s="517"/>
      <c r="E108" s="477"/>
      <c r="F108" s="479"/>
      <c r="G108" s="13" t="s">
        <v>741</v>
      </c>
      <c r="H108" s="25" t="s">
        <v>379</v>
      </c>
      <c r="I108" s="325"/>
      <c r="J108" s="325"/>
      <c r="K108" s="325" t="s">
        <v>68</v>
      </c>
      <c r="L108" s="325"/>
      <c r="M108" s="325" t="s">
        <v>250</v>
      </c>
      <c r="N108" s="325"/>
      <c r="O108" s="183"/>
      <c r="P108" s="183"/>
    </row>
    <row r="109" spans="1:16">
      <c r="A109" s="483"/>
      <c r="B109" s="481"/>
      <c r="C109" s="515"/>
      <c r="D109" s="517"/>
      <c r="E109" s="503"/>
      <c r="F109" s="480"/>
      <c r="G109" s="13" t="s">
        <v>380</v>
      </c>
      <c r="H109" s="177" t="s">
        <v>381</v>
      </c>
      <c r="I109" s="325"/>
      <c r="J109" s="325"/>
      <c r="K109" s="325" t="s">
        <v>68</v>
      </c>
      <c r="L109" s="325"/>
      <c r="M109" s="325" t="s">
        <v>250</v>
      </c>
      <c r="N109" s="325"/>
      <c r="O109" s="183"/>
      <c r="P109" s="183"/>
    </row>
    <row r="110" spans="1:16" ht="31.5">
      <c r="A110" s="483"/>
      <c r="B110" s="481"/>
      <c r="C110" s="515"/>
      <c r="D110" s="517"/>
      <c r="E110" s="476" t="s">
        <v>382</v>
      </c>
      <c r="F110" s="478" t="s">
        <v>383</v>
      </c>
      <c r="G110" s="128" t="s">
        <v>742</v>
      </c>
      <c r="H110" s="17" t="s">
        <v>384</v>
      </c>
      <c r="I110" s="325"/>
      <c r="J110" s="325"/>
      <c r="K110" s="325" t="s">
        <v>68</v>
      </c>
      <c r="L110" s="325"/>
      <c r="M110" s="325" t="s">
        <v>250</v>
      </c>
      <c r="N110" s="325"/>
      <c r="O110" s="183"/>
      <c r="P110" s="183"/>
    </row>
    <row r="111" spans="1:16" ht="31.5">
      <c r="A111" s="483"/>
      <c r="B111" s="481"/>
      <c r="C111" s="515"/>
      <c r="D111" s="517"/>
      <c r="E111" s="477"/>
      <c r="F111" s="479"/>
      <c r="G111" s="128" t="s">
        <v>743</v>
      </c>
      <c r="H111" s="184" t="s">
        <v>385</v>
      </c>
      <c r="I111" s="325"/>
      <c r="J111" s="325"/>
      <c r="K111" s="325" t="s">
        <v>68</v>
      </c>
      <c r="L111" s="325"/>
      <c r="M111" s="325" t="s">
        <v>250</v>
      </c>
      <c r="N111" s="325"/>
      <c r="O111" s="183"/>
      <c r="P111" s="183"/>
    </row>
    <row r="112" spans="1:16" ht="47.25">
      <c r="A112" s="483"/>
      <c r="B112" s="481"/>
      <c r="C112" s="515"/>
      <c r="D112" s="517"/>
      <c r="E112" s="477"/>
      <c r="F112" s="479"/>
      <c r="G112" s="128" t="s">
        <v>744</v>
      </c>
      <c r="H112" s="177" t="s">
        <v>386</v>
      </c>
      <c r="I112" s="325"/>
      <c r="J112" s="325"/>
      <c r="K112" s="325" t="s">
        <v>68</v>
      </c>
      <c r="L112" s="325"/>
      <c r="M112" s="325" t="s">
        <v>250</v>
      </c>
      <c r="N112" s="325"/>
      <c r="O112" s="183"/>
      <c r="P112" s="183" t="s">
        <v>250</v>
      </c>
    </row>
    <row r="113" spans="1:16">
      <c r="A113" s="483"/>
      <c r="B113" s="481"/>
      <c r="C113" s="515"/>
      <c r="D113" s="517"/>
      <c r="E113" s="503"/>
      <c r="F113" s="480"/>
      <c r="G113" s="128" t="s">
        <v>745</v>
      </c>
      <c r="H113" s="177" t="s">
        <v>387</v>
      </c>
      <c r="I113" s="325"/>
      <c r="J113" s="325"/>
      <c r="K113" s="325" t="s">
        <v>68</v>
      </c>
      <c r="L113" s="325"/>
      <c r="M113" s="325" t="s">
        <v>250</v>
      </c>
      <c r="N113" s="325"/>
      <c r="O113" s="183"/>
      <c r="P113" s="183"/>
    </row>
    <row r="114" spans="1:16" ht="31.5">
      <c r="A114" s="483"/>
      <c r="B114" s="481"/>
      <c r="C114" s="515"/>
      <c r="D114" s="517"/>
      <c r="E114" s="476" t="s">
        <v>746</v>
      </c>
      <c r="F114" s="478" t="s">
        <v>388</v>
      </c>
      <c r="G114" s="13" t="s">
        <v>747</v>
      </c>
      <c r="H114" s="177" t="s">
        <v>389</v>
      </c>
      <c r="I114" s="325"/>
      <c r="J114" s="325"/>
      <c r="K114" s="325" t="s">
        <v>68</v>
      </c>
      <c r="L114" s="325"/>
      <c r="M114" s="325" t="s">
        <v>250</v>
      </c>
      <c r="N114" s="325"/>
      <c r="O114" s="183"/>
      <c r="P114" s="183"/>
    </row>
    <row r="115" spans="1:16" ht="47.25">
      <c r="A115" s="483"/>
      <c r="B115" s="481"/>
      <c r="C115" s="515"/>
      <c r="D115" s="517"/>
      <c r="E115" s="477"/>
      <c r="F115" s="479"/>
      <c r="G115" s="13" t="s">
        <v>748</v>
      </c>
      <c r="H115" s="177" t="s">
        <v>390</v>
      </c>
      <c r="I115" s="325"/>
      <c r="J115" s="325"/>
      <c r="K115" s="325" t="s">
        <v>68</v>
      </c>
      <c r="L115" s="325"/>
      <c r="M115" s="325" t="s">
        <v>251</v>
      </c>
      <c r="N115" s="325"/>
      <c r="O115" s="183"/>
      <c r="P115" s="183" t="s">
        <v>250</v>
      </c>
    </row>
    <row r="116" spans="1:16" ht="47.25">
      <c r="A116" s="483"/>
      <c r="B116" s="481"/>
      <c r="C116" s="515"/>
      <c r="D116" s="517"/>
      <c r="E116" s="477"/>
      <c r="F116" s="479"/>
      <c r="G116" s="13" t="s">
        <v>749</v>
      </c>
      <c r="H116" s="177" t="s">
        <v>391</v>
      </c>
      <c r="I116" s="325"/>
      <c r="J116" s="325"/>
      <c r="K116" s="325" t="s">
        <v>68</v>
      </c>
      <c r="L116" s="325"/>
      <c r="M116" s="325" t="s">
        <v>250</v>
      </c>
      <c r="N116" s="325"/>
      <c r="O116" s="183"/>
      <c r="P116" s="183"/>
    </row>
    <row r="117" spans="1:16" ht="78.75">
      <c r="A117" s="483"/>
      <c r="B117" s="481"/>
      <c r="C117" s="515"/>
      <c r="D117" s="517"/>
      <c r="E117" s="477"/>
      <c r="F117" s="479"/>
      <c r="G117" s="13" t="s">
        <v>750</v>
      </c>
      <c r="H117" s="177" t="s">
        <v>751</v>
      </c>
      <c r="I117" s="325"/>
      <c r="J117" s="325"/>
      <c r="K117" s="325" t="s">
        <v>68</v>
      </c>
      <c r="L117" s="325"/>
      <c r="M117" s="325" t="s">
        <v>251</v>
      </c>
      <c r="N117" s="325"/>
      <c r="O117" s="183"/>
      <c r="P117" s="183" t="s">
        <v>250</v>
      </c>
    </row>
    <row r="118" spans="1:16" ht="63">
      <c r="A118" s="483"/>
      <c r="B118" s="481"/>
      <c r="C118" s="515"/>
      <c r="D118" s="517"/>
      <c r="E118" s="477"/>
      <c r="F118" s="479"/>
      <c r="G118" s="13" t="s">
        <v>752</v>
      </c>
      <c r="H118" s="177" t="s">
        <v>392</v>
      </c>
      <c r="I118" s="325" t="s">
        <v>68</v>
      </c>
      <c r="J118" s="325"/>
      <c r="K118" s="325" t="s">
        <v>251</v>
      </c>
      <c r="L118" s="325"/>
      <c r="M118" s="325" t="s">
        <v>250</v>
      </c>
      <c r="N118" s="325"/>
      <c r="O118" s="183"/>
      <c r="P118" s="183"/>
    </row>
    <row r="119" spans="1:16">
      <c r="A119" s="483"/>
      <c r="B119" s="481"/>
      <c r="C119" s="515"/>
      <c r="D119" s="517"/>
      <c r="E119" s="477"/>
      <c r="F119" s="479"/>
      <c r="G119" s="13" t="s">
        <v>753</v>
      </c>
      <c r="H119" s="177" t="s">
        <v>393</v>
      </c>
      <c r="I119" s="325" t="s">
        <v>68</v>
      </c>
      <c r="J119" s="325"/>
      <c r="K119" s="325" t="s">
        <v>251</v>
      </c>
      <c r="L119" s="325"/>
      <c r="M119" s="325" t="s">
        <v>250</v>
      </c>
      <c r="N119" s="325"/>
      <c r="O119" s="183"/>
      <c r="P119" s="183" t="s">
        <v>250</v>
      </c>
    </row>
    <row r="120" spans="1:16" ht="31.5">
      <c r="A120" s="483"/>
      <c r="B120" s="481"/>
      <c r="C120" s="515"/>
      <c r="D120" s="517"/>
      <c r="E120" s="477"/>
      <c r="F120" s="479"/>
      <c r="G120" s="13" t="s">
        <v>754</v>
      </c>
      <c r="H120" s="177" t="s">
        <v>394</v>
      </c>
      <c r="I120" s="325"/>
      <c r="J120" s="325"/>
      <c r="K120" s="325" t="s">
        <v>68</v>
      </c>
      <c r="L120" s="325"/>
      <c r="M120" s="325" t="s">
        <v>250</v>
      </c>
      <c r="N120" s="325"/>
      <c r="O120" s="183"/>
      <c r="P120" s="183"/>
    </row>
    <row r="121" spans="1:16">
      <c r="A121" s="483"/>
      <c r="B121" s="481"/>
      <c r="C121" s="515"/>
      <c r="D121" s="517"/>
      <c r="E121" s="503"/>
      <c r="F121" s="480"/>
      <c r="G121" s="13" t="s">
        <v>755</v>
      </c>
      <c r="H121" s="177" t="s">
        <v>381</v>
      </c>
      <c r="I121" s="325"/>
      <c r="J121" s="325"/>
      <c r="K121" s="325" t="s">
        <v>68</v>
      </c>
      <c r="L121" s="325"/>
      <c r="M121" s="325" t="s">
        <v>250</v>
      </c>
      <c r="N121" s="325"/>
      <c r="O121" s="183"/>
      <c r="P121" s="183"/>
    </row>
    <row r="122" spans="1:16" ht="31.5">
      <c r="A122" s="483"/>
      <c r="B122" s="481"/>
      <c r="C122" s="515"/>
      <c r="D122" s="517"/>
      <c r="E122" s="476" t="s">
        <v>756</v>
      </c>
      <c r="F122" s="478" t="s">
        <v>395</v>
      </c>
      <c r="G122" s="13" t="s">
        <v>757</v>
      </c>
      <c r="H122" s="177" t="s">
        <v>758</v>
      </c>
      <c r="I122" s="325" t="s">
        <v>68</v>
      </c>
      <c r="J122" s="325"/>
      <c r="K122" s="325" t="s">
        <v>251</v>
      </c>
      <c r="L122" s="325"/>
      <c r="M122" s="325"/>
      <c r="N122" s="325"/>
      <c r="O122" s="183"/>
      <c r="P122" s="183" t="s">
        <v>250</v>
      </c>
    </row>
    <row r="123" spans="1:16" ht="31.5">
      <c r="A123" s="483"/>
      <c r="B123" s="481"/>
      <c r="C123" s="515"/>
      <c r="D123" s="517"/>
      <c r="E123" s="477"/>
      <c r="F123" s="479"/>
      <c r="G123" s="13" t="s">
        <v>759</v>
      </c>
      <c r="H123" s="177" t="s">
        <v>396</v>
      </c>
      <c r="I123" s="325"/>
      <c r="J123" s="325"/>
      <c r="K123" s="325" t="s">
        <v>68</v>
      </c>
      <c r="L123" s="325"/>
      <c r="M123" s="325"/>
      <c r="N123" s="325"/>
      <c r="O123" s="183"/>
      <c r="P123" s="183" t="s">
        <v>250</v>
      </c>
    </row>
    <row r="124" spans="1:16" ht="47.25">
      <c r="A124" s="483"/>
      <c r="B124" s="481"/>
      <c r="C124" s="515"/>
      <c r="D124" s="517"/>
      <c r="E124" s="477"/>
      <c r="F124" s="479"/>
      <c r="G124" s="13" t="s">
        <v>760</v>
      </c>
      <c r="H124" s="177" t="s">
        <v>397</v>
      </c>
      <c r="I124" s="325"/>
      <c r="J124" s="325"/>
      <c r="K124" s="325" t="s">
        <v>68</v>
      </c>
      <c r="L124" s="325"/>
      <c r="M124" s="325" t="s">
        <v>250</v>
      </c>
      <c r="N124" s="325"/>
      <c r="O124" s="183" t="s">
        <v>250</v>
      </c>
      <c r="P124" s="183" t="s">
        <v>250</v>
      </c>
    </row>
    <row r="125" spans="1:16" ht="31.5">
      <c r="A125" s="483"/>
      <c r="B125" s="481"/>
      <c r="C125" s="515"/>
      <c r="D125" s="517"/>
      <c r="E125" s="477"/>
      <c r="F125" s="479"/>
      <c r="G125" s="13" t="s">
        <v>761</v>
      </c>
      <c r="H125" s="177" t="s">
        <v>398</v>
      </c>
      <c r="I125" s="325" t="s">
        <v>68</v>
      </c>
      <c r="J125" s="325"/>
      <c r="K125" s="325" t="s">
        <v>250</v>
      </c>
      <c r="L125" s="325"/>
      <c r="M125" s="325" t="s">
        <v>250</v>
      </c>
      <c r="N125" s="325"/>
      <c r="O125" s="183"/>
      <c r="P125" s="183"/>
    </row>
    <row r="126" spans="1:16" ht="51" customHeight="1">
      <c r="A126" s="483"/>
      <c r="B126" s="481"/>
      <c r="C126" s="515"/>
      <c r="D126" s="517"/>
      <c r="E126" s="477"/>
      <c r="F126" s="479"/>
      <c r="G126" s="13" t="s">
        <v>762</v>
      </c>
      <c r="H126" s="177" t="s">
        <v>399</v>
      </c>
      <c r="I126" s="325" t="s">
        <v>68</v>
      </c>
      <c r="J126" s="325"/>
      <c r="K126" s="325" t="s">
        <v>250</v>
      </c>
      <c r="L126" s="325"/>
      <c r="M126" s="325" t="s">
        <v>250</v>
      </c>
      <c r="N126" s="325"/>
      <c r="O126" s="183"/>
      <c r="P126" s="183"/>
    </row>
    <row r="127" spans="1:16" ht="31.5">
      <c r="A127" s="483"/>
      <c r="B127" s="481"/>
      <c r="C127" s="515"/>
      <c r="D127" s="518"/>
      <c r="E127" s="477"/>
      <c r="F127" s="480"/>
      <c r="G127" s="13" t="s">
        <v>763</v>
      </c>
      <c r="H127" s="17" t="s">
        <v>400</v>
      </c>
      <c r="I127" s="325" t="s">
        <v>68</v>
      </c>
      <c r="J127" s="325"/>
      <c r="K127" s="325" t="s">
        <v>250</v>
      </c>
      <c r="L127" s="325"/>
      <c r="M127" s="325" t="s">
        <v>250</v>
      </c>
      <c r="N127" s="325"/>
      <c r="O127" s="183"/>
      <c r="P127" s="183"/>
    </row>
    <row r="128" spans="1:16" ht="31.5">
      <c r="A128" s="483"/>
      <c r="B128" s="481"/>
      <c r="C128" s="514" t="s">
        <v>80</v>
      </c>
      <c r="D128" s="516" t="s">
        <v>81</v>
      </c>
      <c r="E128" s="514" t="s">
        <v>764</v>
      </c>
      <c r="F128" s="516" t="s">
        <v>81</v>
      </c>
      <c r="G128" s="13" t="s">
        <v>765</v>
      </c>
      <c r="H128" s="24" t="s">
        <v>401</v>
      </c>
      <c r="I128" s="325" t="s">
        <v>68</v>
      </c>
      <c r="J128" s="325"/>
      <c r="K128" s="325" t="s">
        <v>250</v>
      </c>
      <c r="L128" s="325"/>
      <c r="M128" s="325" t="s">
        <v>250</v>
      </c>
      <c r="N128" s="325"/>
      <c r="O128" s="325"/>
      <c r="P128" s="325"/>
    </row>
    <row r="129" spans="1:16">
      <c r="A129" s="483"/>
      <c r="B129" s="481"/>
      <c r="C129" s="515"/>
      <c r="D129" s="517"/>
      <c r="E129" s="515"/>
      <c r="F129" s="517"/>
      <c r="G129" s="13" t="s">
        <v>766</v>
      </c>
      <c r="H129" s="25" t="s">
        <v>402</v>
      </c>
      <c r="I129" s="325" t="s">
        <v>68</v>
      </c>
      <c r="J129" s="325"/>
      <c r="K129" s="325" t="s">
        <v>250</v>
      </c>
      <c r="L129" s="325"/>
      <c r="M129" s="325" t="s">
        <v>250</v>
      </c>
      <c r="N129" s="325"/>
      <c r="O129" s="325"/>
      <c r="P129" s="325"/>
    </row>
    <row r="130" spans="1:16">
      <c r="A130" s="483"/>
      <c r="B130" s="481"/>
      <c r="C130" s="515"/>
      <c r="D130" s="518"/>
      <c r="E130" s="515"/>
      <c r="F130" s="518"/>
      <c r="G130" s="13" t="s">
        <v>767</v>
      </c>
      <c r="H130" s="25" t="s">
        <v>403</v>
      </c>
      <c r="I130" s="325" t="s">
        <v>68</v>
      </c>
      <c r="J130" s="325"/>
      <c r="K130" s="325" t="s">
        <v>250</v>
      </c>
      <c r="L130" s="325"/>
      <c r="M130" s="325" t="s">
        <v>250</v>
      </c>
      <c r="N130" s="325"/>
      <c r="O130" s="325"/>
      <c r="P130" s="325" t="s">
        <v>250</v>
      </c>
    </row>
    <row r="131" spans="1:16" ht="31.5">
      <c r="A131" s="483"/>
      <c r="B131" s="481"/>
      <c r="C131" s="514" t="s">
        <v>151</v>
      </c>
      <c r="D131" s="516" t="s">
        <v>258</v>
      </c>
      <c r="E131" s="476" t="s">
        <v>768</v>
      </c>
      <c r="F131" s="487" t="s">
        <v>404</v>
      </c>
      <c r="G131" s="13" t="s">
        <v>769</v>
      </c>
      <c r="H131" s="24" t="s">
        <v>405</v>
      </c>
      <c r="I131" s="325"/>
      <c r="J131" s="325"/>
      <c r="K131" s="325" t="s">
        <v>68</v>
      </c>
      <c r="L131" s="325"/>
      <c r="M131" s="325" t="s">
        <v>250</v>
      </c>
      <c r="N131" s="325"/>
      <c r="O131" s="325"/>
      <c r="P131" s="325" t="s">
        <v>250</v>
      </c>
    </row>
    <row r="132" spans="1:16" ht="31.5">
      <c r="A132" s="483"/>
      <c r="B132" s="481"/>
      <c r="C132" s="515"/>
      <c r="D132" s="517"/>
      <c r="E132" s="477"/>
      <c r="F132" s="488"/>
      <c r="G132" s="13" t="s">
        <v>770</v>
      </c>
      <c r="H132" s="24" t="s">
        <v>406</v>
      </c>
      <c r="I132" s="325"/>
      <c r="J132" s="325"/>
      <c r="K132" s="325" t="s">
        <v>68</v>
      </c>
      <c r="L132" s="325"/>
      <c r="M132" s="325" t="s">
        <v>250</v>
      </c>
      <c r="N132" s="325"/>
      <c r="O132" s="325"/>
      <c r="P132" s="325" t="s">
        <v>250</v>
      </c>
    </row>
    <row r="133" spans="1:16" ht="31.5">
      <c r="A133" s="483"/>
      <c r="B133" s="481"/>
      <c r="C133" s="515"/>
      <c r="D133" s="517"/>
      <c r="E133" s="477"/>
      <c r="F133" s="488"/>
      <c r="G133" s="13" t="s">
        <v>771</v>
      </c>
      <c r="H133" s="3" t="s">
        <v>407</v>
      </c>
      <c r="I133" s="325"/>
      <c r="J133" s="325"/>
      <c r="K133" s="325" t="s">
        <v>68</v>
      </c>
      <c r="L133" s="325"/>
      <c r="M133" s="325" t="s">
        <v>250</v>
      </c>
      <c r="N133" s="325"/>
      <c r="O133" s="325"/>
      <c r="P133" s="325" t="s">
        <v>250</v>
      </c>
    </row>
    <row r="134" spans="1:16" ht="31.5">
      <c r="A134" s="483"/>
      <c r="B134" s="481"/>
      <c r="C134" s="515"/>
      <c r="D134" s="517"/>
      <c r="E134" s="476" t="s">
        <v>772</v>
      </c>
      <c r="F134" s="487" t="s">
        <v>408</v>
      </c>
      <c r="G134" s="13" t="s">
        <v>773</v>
      </c>
      <c r="H134" s="24" t="s">
        <v>409</v>
      </c>
      <c r="I134" s="325"/>
      <c r="J134" s="325"/>
      <c r="K134" s="325" t="s">
        <v>68</v>
      </c>
      <c r="L134" s="325"/>
      <c r="M134" s="325" t="s">
        <v>251</v>
      </c>
      <c r="N134" s="325" t="s">
        <v>250</v>
      </c>
      <c r="O134" s="325"/>
      <c r="P134" s="325" t="s">
        <v>250</v>
      </c>
    </row>
    <row r="135" spans="1:16" ht="31.5">
      <c r="A135" s="483"/>
      <c r="B135" s="481"/>
      <c r="C135" s="515"/>
      <c r="D135" s="517"/>
      <c r="E135" s="477"/>
      <c r="F135" s="488"/>
      <c r="G135" s="13" t="s">
        <v>774</v>
      </c>
      <c r="H135" s="24" t="s">
        <v>410</v>
      </c>
      <c r="I135" s="325"/>
      <c r="J135" s="325"/>
      <c r="K135" s="325" t="s">
        <v>68</v>
      </c>
      <c r="L135" s="325"/>
      <c r="M135" s="325" t="s">
        <v>250</v>
      </c>
      <c r="N135" s="325"/>
      <c r="O135" s="325"/>
      <c r="P135" s="325" t="s">
        <v>250</v>
      </c>
    </row>
    <row r="136" spans="1:16" ht="31.5">
      <c r="A136" s="483"/>
      <c r="B136" s="481"/>
      <c r="C136" s="515"/>
      <c r="D136" s="517"/>
      <c r="E136" s="477"/>
      <c r="F136" s="488"/>
      <c r="G136" s="13" t="s">
        <v>775</v>
      </c>
      <c r="H136" s="3" t="s">
        <v>411</v>
      </c>
      <c r="I136" s="325"/>
      <c r="J136" s="325"/>
      <c r="K136" s="325" t="s">
        <v>68</v>
      </c>
      <c r="L136" s="325"/>
      <c r="M136" s="325" t="s">
        <v>250</v>
      </c>
      <c r="N136" s="325"/>
      <c r="O136" s="325"/>
      <c r="P136" s="325" t="s">
        <v>250</v>
      </c>
    </row>
    <row r="137" spans="1:16" ht="31.5">
      <c r="A137" s="483"/>
      <c r="B137" s="481"/>
      <c r="C137" s="515"/>
      <c r="D137" s="517"/>
      <c r="E137" s="476" t="s">
        <v>776</v>
      </c>
      <c r="F137" s="487" t="s">
        <v>412</v>
      </c>
      <c r="G137" s="13" t="s">
        <v>777</v>
      </c>
      <c r="H137" s="24" t="s">
        <v>413</v>
      </c>
      <c r="I137" s="325" t="s">
        <v>68</v>
      </c>
      <c r="J137" s="325"/>
      <c r="K137" s="325" t="s">
        <v>251</v>
      </c>
      <c r="L137" s="325"/>
      <c r="M137" s="325" t="s">
        <v>250</v>
      </c>
      <c r="N137" s="325"/>
      <c r="O137" s="325"/>
      <c r="P137" s="325" t="s">
        <v>250</v>
      </c>
    </row>
    <row r="138" spans="1:16" ht="47.25">
      <c r="A138" s="483"/>
      <c r="B138" s="481"/>
      <c r="C138" s="515"/>
      <c r="D138" s="517"/>
      <c r="E138" s="477"/>
      <c r="F138" s="488"/>
      <c r="G138" s="13" t="s">
        <v>778</v>
      </c>
      <c r="H138" s="24" t="s">
        <v>414</v>
      </c>
      <c r="I138" s="325"/>
      <c r="J138" s="325"/>
      <c r="K138" s="325" t="s">
        <v>68</v>
      </c>
      <c r="L138" s="325"/>
      <c r="M138" s="325" t="s">
        <v>250</v>
      </c>
      <c r="N138" s="325"/>
      <c r="O138" s="325"/>
      <c r="P138" s="325" t="s">
        <v>250</v>
      </c>
    </row>
    <row r="139" spans="1:16" ht="47.25" customHeight="1">
      <c r="A139" s="483"/>
      <c r="B139" s="481"/>
      <c r="C139" s="515"/>
      <c r="D139" s="517"/>
      <c r="E139" s="477"/>
      <c r="F139" s="489"/>
      <c r="G139" s="127" t="s">
        <v>779</v>
      </c>
      <c r="H139" s="3" t="s">
        <v>415</v>
      </c>
      <c r="I139" s="325"/>
      <c r="J139" s="325"/>
      <c r="K139" s="325" t="s">
        <v>68</v>
      </c>
      <c r="L139" s="325"/>
      <c r="M139" s="325" t="s">
        <v>250</v>
      </c>
      <c r="N139" s="325"/>
      <c r="O139" s="325"/>
      <c r="P139" s="325" t="s">
        <v>250</v>
      </c>
    </row>
    <row r="140" spans="1:16">
      <c r="A140" s="483"/>
      <c r="B140" s="481"/>
      <c r="C140" s="514" t="s">
        <v>153</v>
      </c>
      <c r="D140" s="516" t="s">
        <v>154</v>
      </c>
      <c r="E140" s="514" t="s">
        <v>780</v>
      </c>
      <c r="F140" s="516" t="s">
        <v>154</v>
      </c>
      <c r="G140" s="13" t="s">
        <v>781</v>
      </c>
      <c r="H140" s="17" t="s">
        <v>416</v>
      </c>
      <c r="I140" s="325" t="s">
        <v>68</v>
      </c>
      <c r="J140" s="325"/>
      <c r="K140" s="325" t="s">
        <v>251</v>
      </c>
      <c r="L140" s="325"/>
      <c r="M140" s="325" t="s">
        <v>250</v>
      </c>
      <c r="N140" s="325"/>
      <c r="O140" s="325"/>
      <c r="P140" s="325"/>
    </row>
    <row r="141" spans="1:16" ht="36" customHeight="1">
      <c r="A141" s="483"/>
      <c r="B141" s="481"/>
      <c r="C141" s="515"/>
      <c r="D141" s="517"/>
      <c r="E141" s="515"/>
      <c r="F141" s="517"/>
      <c r="G141" s="13" t="s">
        <v>782</v>
      </c>
      <c r="H141" s="17" t="s">
        <v>417</v>
      </c>
      <c r="I141" s="325" t="s">
        <v>68</v>
      </c>
      <c r="J141" s="325"/>
      <c r="K141" s="325" t="s">
        <v>251</v>
      </c>
      <c r="L141" s="325"/>
      <c r="M141" s="325" t="s">
        <v>250</v>
      </c>
      <c r="N141" s="325"/>
      <c r="O141" s="325"/>
      <c r="P141" s="325" t="s">
        <v>250</v>
      </c>
    </row>
    <row r="142" spans="1:16">
      <c r="A142" s="483"/>
      <c r="B142" s="481"/>
      <c r="C142" s="515"/>
      <c r="D142" s="517"/>
      <c r="E142" s="515"/>
      <c r="F142" s="517"/>
      <c r="G142" s="13" t="s">
        <v>783</v>
      </c>
      <c r="H142" s="177" t="s">
        <v>418</v>
      </c>
      <c r="I142" s="325"/>
      <c r="J142" s="325"/>
      <c r="K142" s="325" t="s">
        <v>68</v>
      </c>
      <c r="L142" s="325"/>
      <c r="M142" s="325" t="s">
        <v>250</v>
      </c>
      <c r="N142" s="325"/>
      <c r="O142" s="325"/>
      <c r="P142" s="325" t="s">
        <v>250</v>
      </c>
    </row>
    <row r="143" spans="1:16" ht="47.25">
      <c r="A143" s="483"/>
      <c r="B143" s="481"/>
      <c r="C143" s="515"/>
      <c r="D143" s="517"/>
      <c r="E143" s="515"/>
      <c r="F143" s="517"/>
      <c r="G143" s="13" t="s">
        <v>784</v>
      </c>
      <c r="H143" s="177" t="s">
        <v>419</v>
      </c>
      <c r="I143" s="325"/>
      <c r="J143" s="325"/>
      <c r="K143" s="325" t="s">
        <v>68</v>
      </c>
      <c r="L143" s="325"/>
      <c r="M143" s="325" t="s">
        <v>250</v>
      </c>
      <c r="N143" s="325"/>
      <c r="O143" s="325"/>
      <c r="P143" s="325" t="s">
        <v>250</v>
      </c>
    </row>
    <row r="144" spans="1:16" ht="31.5">
      <c r="A144" s="483"/>
      <c r="B144" s="481"/>
      <c r="C144" s="515"/>
      <c r="D144" s="517"/>
      <c r="E144" s="515"/>
      <c r="F144" s="517"/>
      <c r="G144" s="13" t="s">
        <v>785</v>
      </c>
      <c r="H144" s="177" t="s">
        <v>420</v>
      </c>
      <c r="I144" s="325" t="s">
        <v>68</v>
      </c>
      <c r="J144" s="325"/>
      <c r="K144" s="325" t="s">
        <v>251</v>
      </c>
      <c r="L144" s="325"/>
      <c r="M144" s="325" t="s">
        <v>250</v>
      </c>
      <c r="N144" s="325"/>
      <c r="O144" s="325"/>
      <c r="P144" s="325"/>
    </row>
    <row r="145" spans="1:16" ht="31.5">
      <c r="A145" s="483"/>
      <c r="B145" s="481"/>
      <c r="C145" s="515"/>
      <c r="D145" s="517"/>
      <c r="E145" s="515"/>
      <c r="F145" s="517"/>
      <c r="G145" s="13" t="s">
        <v>786</v>
      </c>
      <c r="H145" s="177" t="s">
        <v>421</v>
      </c>
      <c r="I145" s="325"/>
      <c r="J145" s="325"/>
      <c r="K145" s="325" t="s">
        <v>68</v>
      </c>
      <c r="L145" s="325"/>
      <c r="M145" s="325" t="s">
        <v>250</v>
      </c>
      <c r="N145" s="325"/>
      <c r="O145" s="325"/>
      <c r="P145" s="325"/>
    </row>
    <row r="146" spans="1:16" ht="43.5" customHeight="1">
      <c r="A146" s="483"/>
      <c r="B146" s="481"/>
      <c r="C146" s="515"/>
      <c r="D146" s="517"/>
      <c r="E146" s="515"/>
      <c r="F146" s="517"/>
      <c r="G146" s="13" t="s">
        <v>787</v>
      </c>
      <c r="H146" s="177" t="s">
        <v>422</v>
      </c>
      <c r="I146" s="325" t="s">
        <v>68</v>
      </c>
      <c r="J146" s="325"/>
      <c r="K146" s="325" t="s">
        <v>251</v>
      </c>
      <c r="L146" s="325"/>
      <c r="M146" s="325" t="s">
        <v>250</v>
      </c>
      <c r="N146" s="325"/>
      <c r="O146" s="325" t="s">
        <v>250</v>
      </c>
      <c r="P146" s="325" t="s">
        <v>250</v>
      </c>
    </row>
    <row r="147" spans="1:16" ht="31.5">
      <c r="A147" s="483"/>
      <c r="B147" s="481"/>
      <c r="C147" s="515"/>
      <c r="D147" s="517"/>
      <c r="E147" s="515"/>
      <c r="F147" s="517"/>
      <c r="G147" s="13" t="s">
        <v>788</v>
      </c>
      <c r="H147" s="177" t="s">
        <v>423</v>
      </c>
      <c r="I147" s="325" t="s">
        <v>68</v>
      </c>
      <c r="J147" s="325"/>
      <c r="K147" s="325" t="s">
        <v>251</v>
      </c>
      <c r="L147" s="325"/>
      <c r="M147" s="325" t="s">
        <v>250</v>
      </c>
      <c r="N147" s="325"/>
      <c r="O147" s="325"/>
      <c r="P147" s="325" t="s">
        <v>250</v>
      </c>
    </row>
    <row r="148" spans="1:16">
      <c r="A148" s="483"/>
      <c r="B148" s="481"/>
      <c r="C148" s="514" t="s">
        <v>155</v>
      </c>
      <c r="D148" s="516" t="s">
        <v>156</v>
      </c>
      <c r="E148" s="514" t="s">
        <v>789</v>
      </c>
      <c r="F148" s="516" t="s">
        <v>156</v>
      </c>
      <c r="G148" s="325" t="s">
        <v>790</v>
      </c>
      <c r="H148" s="17" t="s">
        <v>424</v>
      </c>
      <c r="I148" s="325"/>
      <c r="J148" s="325"/>
      <c r="K148" s="325" t="s">
        <v>68</v>
      </c>
      <c r="L148" s="325"/>
      <c r="M148" s="325" t="s">
        <v>250</v>
      </c>
      <c r="N148" s="325"/>
      <c r="O148" s="325"/>
      <c r="P148" s="325"/>
    </row>
    <row r="149" spans="1:16">
      <c r="A149" s="483"/>
      <c r="B149" s="481"/>
      <c r="C149" s="515"/>
      <c r="D149" s="517"/>
      <c r="E149" s="515"/>
      <c r="F149" s="517"/>
      <c r="G149" s="325" t="s">
        <v>791</v>
      </c>
      <c r="H149" s="17" t="s">
        <v>425</v>
      </c>
      <c r="I149" s="325"/>
      <c r="J149" s="325"/>
      <c r="K149" s="325" t="s">
        <v>68</v>
      </c>
      <c r="L149" s="325"/>
      <c r="M149" s="325" t="s">
        <v>250</v>
      </c>
      <c r="N149" s="325"/>
      <c r="O149" s="325"/>
      <c r="P149" s="325"/>
    </row>
    <row r="150" spans="1:16" ht="31.5">
      <c r="A150" s="482">
        <v>8</v>
      </c>
      <c r="B150" s="484" t="s">
        <v>82</v>
      </c>
      <c r="C150" s="362" t="s">
        <v>157</v>
      </c>
      <c r="D150" s="185" t="s">
        <v>158</v>
      </c>
      <c r="E150" s="183" t="s">
        <v>792</v>
      </c>
      <c r="F150" s="185" t="s">
        <v>158</v>
      </c>
      <c r="G150" s="183" t="s">
        <v>793</v>
      </c>
      <c r="H150" s="186" t="s">
        <v>426</v>
      </c>
      <c r="I150" s="187" t="s">
        <v>68</v>
      </c>
      <c r="J150" s="187"/>
      <c r="K150" s="187" t="s">
        <v>70</v>
      </c>
      <c r="L150" s="325"/>
      <c r="M150" s="183" t="s">
        <v>250</v>
      </c>
      <c r="N150" s="183"/>
      <c r="O150" s="183"/>
      <c r="P150" s="183"/>
    </row>
    <row r="151" spans="1:16">
      <c r="A151" s="483"/>
      <c r="B151" s="481"/>
      <c r="C151" s="519" t="s">
        <v>159</v>
      </c>
      <c r="D151" s="520" t="s">
        <v>254</v>
      </c>
      <c r="E151" s="519" t="s">
        <v>794</v>
      </c>
      <c r="F151" s="520" t="s">
        <v>254</v>
      </c>
      <c r="G151" s="183" t="s">
        <v>795</v>
      </c>
      <c r="H151" s="3" t="s">
        <v>427</v>
      </c>
      <c r="I151" s="187" t="s">
        <v>68</v>
      </c>
      <c r="J151" s="187"/>
      <c r="K151" s="187" t="s">
        <v>70</v>
      </c>
      <c r="L151" s="325"/>
      <c r="M151" s="183" t="s">
        <v>250</v>
      </c>
      <c r="N151" s="183"/>
      <c r="O151" s="183"/>
      <c r="P151" s="188"/>
    </row>
    <row r="152" spans="1:16">
      <c r="A152" s="483"/>
      <c r="B152" s="481"/>
      <c r="C152" s="519"/>
      <c r="D152" s="521"/>
      <c r="E152" s="519"/>
      <c r="F152" s="521"/>
      <c r="G152" s="183" t="s">
        <v>796</v>
      </c>
      <c r="H152" s="186" t="s">
        <v>428</v>
      </c>
      <c r="I152" s="187" t="s">
        <v>68</v>
      </c>
      <c r="J152" s="187"/>
      <c r="K152" s="187" t="s">
        <v>70</v>
      </c>
      <c r="L152" s="325"/>
      <c r="M152" s="183" t="s">
        <v>250</v>
      </c>
      <c r="N152" s="183"/>
      <c r="O152" s="183"/>
      <c r="P152" s="188"/>
    </row>
    <row r="153" spans="1:16">
      <c r="A153" s="483"/>
      <c r="B153" s="481"/>
      <c r="C153" s="519"/>
      <c r="D153" s="522"/>
      <c r="E153" s="519"/>
      <c r="F153" s="522"/>
      <c r="G153" s="183" t="s">
        <v>797</v>
      </c>
      <c r="H153" s="186" t="s">
        <v>429</v>
      </c>
      <c r="I153" s="187" t="s">
        <v>68</v>
      </c>
      <c r="J153" s="187"/>
      <c r="K153" s="187" t="s">
        <v>70</v>
      </c>
      <c r="L153" s="325"/>
      <c r="M153" s="183" t="s">
        <v>250</v>
      </c>
      <c r="N153" s="183"/>
      <c r="O153" s="183"/>
      <c r="P153" s="188"/>
    </row>
    <row r="154" spans="1:16" ht="31.5">
      <c r="A154" s="482">
        <v>9</v>
      </c>
      <c r="B154" s="484" t="s">
        <v>83</v>
      </c>
      <c r="C154" s="514" t="s">
        <v>160</v>
      </c>
      <c r="D154" s="516" t="s">
        <v>161</v>
      </c>
      <c r="E154" s="514" t="s">
        <v>798</v>
      </c>
      <c r="F154" s="524" t="s">
        <v>161</v>
      </c>
      <c r="G154" s="325" t="s">
        <v>799</v>
      </c>
      <c r="H154" s="17" t="s">
        <v>430</v>
      </c>
      <c r="I154" s="187" t="s">
        <v>68</v>
      </c>
      <c r="J154" s="187"/>
      <c r="K154" s="187" t="s">
        <v>251</v>
      </c>
      <c r="L154" s="325"/>
      <c r="M154" s="183" t="s">
        <v>250</v>
      </c>
      <c r="N154" s="325"/>
      <c r="O154" s="325"/>
      <c r="P154" s="325"/>
    </row>
    <row r="155" spans="1:16" ht="31.5">
      <c r="A155" s="483"/>
      <c r="B155" s="481"/>
      <c r="C155" s="515"/>
      <c r="D155" s="517"/>
      <c r="E155" s="515"/>
      <c r="F155" s="525"/>
      <c r="G155" s="325" t="s">
        <v>800</v>
      </c>
      <c r="H155" s="17" t="s">
        <v>431</v>
      </c>
      <c r="I155" s="187" t="s">
        <v>68</v>
      </c>
      <c r="J155" s="187"/>
      <c r="K155" s="187" t="s">
        <v>251</v>
      </c>
      <c r="L155" s="325"/>
      <c r="M155" s="183" t="s">
        <v>250</v>
      </c>
      <c r="N155" s="325"/>
      <c r="O155" s="325"/>
      <c r="P155" s="325"/>
    </row>
    <row r="156" spans="1:16">
      <c r="A156" s="483"/>
      <c r="B156" s="481"/>
      <c r="C156" s="514" t="s">
        <v>162</v>
      </c>
      <c r="D156" s="516" t="s">
        <v>220</v>
      </c>
      <c r="E156" s="514" t="s">
        <v>801</v>
      </c>
      <c r="F156" s="524" t="s">
        <v>220</v>
      </c>
      <c r="G156" s="325" t="s">
        <v>802</v>
      </c>
      <c r="H156" s="17" t="s">
        <v>432</v>
      </c>
      <c r="I156" s="325" t="s">
        <v>251</v>
      </c>
      <c r="J156" s="325"/>
      <c r="K156" s="325" t="s">
        <v>250</v>
      </c>
      <c r="L156" s="325"/>
      <c r="M156" s="325" t="s">
        <v>250</v>
      </c>
      <c r="N156" s="325"/>
      <c r="O156" s="325"/>
      <c r="P156" s="325"/>
    </row>
    <row r="157" spans="1:16" ht="31.5">
      <c r="A157" s="504"/>
      <c r="B157" s="505"/>
      <c r="C157" s="523"/>
      <c r="D157" s="518"/>
      <c r="E157" s="523"/>
      <c r="F157" s="526"/>
      <c r="G157" s="325" t="s">
        <v>803</v>
      </c>
      <c r="H157" s="17" t="s">
        <v>433</v>
      </c>
      <c r="I157" s="325"/>
      <c r="J157" s="325"/>
      <c r="K157" s="325" t="s">
        <v>251</v>
      </c>
      <c r="L157" s="325"/>
      <c r="M157" s="325" t="s">
        <v>250</v>
      </c>
      <c r="N157" s="325"/>
      <c r="O157" s="325"/>
      <c r="P157" s="325"/>
    </row>
    <row r="158" spans="1:16" ht="31.5">
      <c r="A158" s="15">
        <v>10</v>
      </c>
      <c r="B158" s="11" t="s">
        <v>84</v>
      </c>
      <c r="C158" s="325" t="s">
        <v>163</v>
      </c>
      <c r="D158" s="189" t="s">
        <v>434</v>
      </c>
      <c r="E158" s="325" t="s">
        <v>804</v>
      </c>
      <c r="F158" s="189" t="s">
        <v>434</v>
      </c>
      <c r="G158" s="325" t="s">
        <v>805</v>
      </c>
      <c r="H158" s="186" t="s">
        <v>435</v>
      </c>
      <c r="I158" s="325" t="s">
        <v>251</v>
      </c>
      <c r="J158" s="325"/>
      <c r="K158" s="325"/>
      <c r="L158" s="325"/>
      <c r="M158" s="325" t="s">
        <v>250</v>
      </c>
      <c r="N158" s="325"/>
      <c r="O158" s="325"/>
      <c r="P158" s="325" t="s">
        <v>250</v>
      </c>
    </row>
    <row r="159" spans="1:16">
      <c r="A159" s="483"/>
      <c r="B159" s="481"/>
      <c r="C159" s="325" t="s">
        <v>86</v>
      </c>
      <c r="D159" s="189" t="s">
        <v>87</v>
      </c>
      <c r="E159" s="183" t="s">
        <v>806</v>
      </c>
      <c r="F159" s="189" t="s">
        <v>87</v>
      </c>
      <c r="G159" s="183" t="s">
        <v>807</v>
      </c>
      <c r="H159" s="190" t="s">
        <v>436</v>
      </c>
      <c r="I159" s="187" t="s">
        <v>68</v>
      </c>
      <c r="J159" s="187" t="s">
        <v>70</v>
      </c>
      <c r="K159" s="187" t="s">
        <v>70</v>
      </c>
      <c r="L159" s="183" t="s">
        <v>250</v>
      </c>
      <c r="M159" s="183"/>
      <c r="N159" s="183"/>
      <c r="O159" s="183"/>
      <c r="P159" s="188"/>
    </row>
    <row r="160" spans="1:16" ht="31.5">
      <c r="A160" s="483"/>
      <c r="B160" s="481"/>
      <c r="C160" s="514" t="s">
        <v>88</v>
      </c>
      <c r="D160" s="516" t="s">
        <v>89</v>
      </c>
      <c r="E160" s="514" t="s">
        <v>524</v>
      </c>
      <c r="F160" s="516" t="s">
        <v>89</v>
      </c>
      <c r="G160" s="183" t="s">
        <v>525</v>
      </c>
      <c r="H160" s="190" t="s">
        <v>437</v>
      </c>
      <c r="I160" s="187" t="s">
        <v>68</v>
      </c>
      <c r="J160" s="187"/>
      <c r="K160" s="187"/>
      <c r="L160" s="183" t="s">
        <v>250</v>
      </c>
      <c r="M160" s="183"/>
      <c r="N160" s="183"/>
      <c r="O160" s="183"/>
      <c r="P160" s="325"/>
    </row>
    <row r="161" spans="1:16" ht="47.25">
      <c r="A161" s="483"/>
      <c r="B161" s="481"/>
      <c r="C161" s="515"/>
      <c r="D161" s="517"/>
      <c r="E161" s="515"/>
      <c r="F161" s="517"/>
      <c r="G161" s="183" t="s">
        <v>526</v>
      </c>
      <c r="H161" s="190" t="s">
        <v>438</v>
      </c>
      <c r="I161" s="187" t="s">
        <v>68</v>
      </c>
      <c r="J161" s="187"/>
      <c r="K161" s="187"/>
      <c r="L161" s="183" t="s">
        <v>250</v>
      </c>
      <c r="M161" s="187"/>
      <c r="N161" s="187"/>
      <c r="O161" s="187"/>
      <c r="P161" s="325"/>
    </row>
    <row r="162" spans="1:16" ht="31.5">
      <c r="A162" s="483"/>
      <c r="B162" s="481"/>
      <c r="C162" s="515"/>
      <c r="D162" s="517"/>
      <c r="E162" s="515"/>
      <c r="F162" s="517"/>
      <c r="G162" s="183" t="s">
        <v>808</v>
      </c>
      <c r="H162" s="190" t="s">
        <v>439</v>
      </c>
      <c r="I162" s="187" t="s">
        <v>68</v>
      </c>
      <c r="J162" s="187"/>
      <c r="K162" s="187"/>
      <c r="L162" s="183" t="s">
        <v>250</v>
      </c>
      <c r="M162" s="187"/>
      <c r="N162" s="187"/>
      <c r="O162" s="187"/>
      <c r="P162" s="325"/>
    </row>
    <row r="163" spans="1:16">
      <c r="A163" s="504"/>
      <c r="B163" s="505"/>
      <c r="C163" s="523"/>
      <c r="D163" s="518"/>
      <c r="E163" s="523"/>
      <c r="F163" s="518"/>
      <c r="G163" s="183" t="s">
        <v>809</v>
      </c>
      <c r="H163" s="3" t="s">
        <v>440</v>
      </c>
      <c r="I163" s="187" t="s">
        <v>68</v>
      </c>
      <c r="J163" s="187"/>
      <c r="K163" s="187"/>
      <c r="L163" s="183" t="s">
        <v>250</v>
      </c>
      <c r="M163" s="183"/>
      <c r="N163" s="183"/>
      <c r="O163" s="183"/>
      <c r="P163" s="325"/>
    </row>
    <row r="164" spans="1:16" ht="36" customHeight="1">
      <c r="A164" s="482">
        <v>12</v>
      </c>
      <c r="B164" s="484" t="s">
        <v>90</v>
      </c>
      <c r="C164" s="514" t="s">
        <v>91</v>
      </c>
      <c r="D164" s="516" t="s">
        <v>92</v>
      </c>
      <c r="E164" s="514" t="s">
        <v>810</v>
      </c>
      <c r="F164" s="528" t="s">
        <v>92</v>
      </c>
      <c r="G164" s="325" t="s">
        <v>811</v>
      </c>
      <c r="H164" s="186" t="s">
        <v>441</v>
      </c>
      <c r="I164" s="187" t="s">
        <v>68</v>
      </c>
      <c r="J164" s="187"/>
      <c r="K164" s="187"/>
      <c r="L164" s="183" t="s">
        <v>250</v>
      </c>
      <c r="M164" s="325"/>
      <c r="N164" s="325"/>
      <c r="O164" s="325"/>
      <c r="P164" s="325"/>
    </row>
    <row r="165" spans="1:16" ht="41.25" customHeight="1">
      <c r="A165" s="483"/>
      <c r="B165" s="481"/>
      <c r="C165" s="515"/>
      <c r="D165" s="517"/>
      <c r="E165" s="523"/>
      <c r="F165" s="529"/>
      <c r="G165" s="325" t="s">
        <v>812</v>
      </c>
      <c r="H165" s="186" t="s">
        <v>442</v>
      </c>
      <c r="I165" s="187" t="s">
        <v>68</v>
      </c>
      <c r="J165" s="187"/>
      <c r="K165" s="187"/>
      <c r="L165" s="183" t="s">
        <v>250</v>
      </c>
      <c r="M165" s="325"/>
      <c r="N165" s="325"/>
      <c r="O165" s="325"/>
      <c r="P165" s="325"/>
    </row>
    <row r="166" spans="1:16" ht="31.5">
      <c r="A166" s="483"/>
      <c r="B166" s="481"/>
      <c r="C166" s="515"/>
      <c r="D166" s="517"/>
      <c r="E166" s="325" t="s">
        <v>813</v>
      </c>
      <c r="F166" s="186" t="s">
        <v>253</v>
      </c>
      <c r="G166" s="325" t="s">
        <v>814</v>
      </c>
      <c r="H166" s="186" t="s">
        <v>443</v>
      </c>
      <c r="I166" s="187" t="s">
        <v>68</v>
      </c>
      <c r="J166" s="183" t="s">
        <v>250</v>
      </c>
      <c r="K166" s="183" t="s">
        <v>250</v>
      </c>
      <c r="L166" s="183" t="s">
        <v>250</v>
      </c>
      <c r="M166" s="183" t="s">
        <v>250</v>
      </c>
      <c r="N166" s="183" t="s">
        <v>250</v>
      </c>
      <c r="O166" s="183"/>
      <c r="P166" s="183"/>
    </row>
    <row r="167" spans="1:16" ht="31.5">
      <c r="A167" s="483"/>
      <c r="B167" s="481"/>
      <c r="C167" s="325" t="s">
        <v>164</v>
      </c>
      <c r="D167" s="189" t="s">
        <v>165</v>
      </c>
      <c r="E167" s="325" t="s">
        <v>815</v>
      </c>
      <c r="F167" s="189" t="s">
        <v>165</v>
      </c>
      <c r="G167" s="325" t="s">
        <v>816</v>
      </c>
      <c r="H167" s="186" t="s">
        <v>444</v>
      </c>
      <c r="I167" s="325" t="s">
        <v>68</v>
      </c>
      <c r="J167" s="325"/>
      <c r="K167" s="325"/>
      <c r="L167" s="325" t="s">
        <v>250</v>
      </c>
      <c r="M167" s="325"/>
      <c r="N167" s="325"/>
      <c r="O167" s="325"/>
      <c r="P167" s="325"/>
    </row>
    <row r="168" spans="1:16" ht="31.5">
      <c r="A168" s="483"/>
      <c r="B168" s="481"/>
      <c r="C168" s="383" t="s">
        <v>862</v>
      </c>
      <c r="D168" s="384" t="s">
        <v>863</v>
      </c>
      <c r="E168" s="385" t="s">
        <v>864</v>
      </c>
      <c r="F168" s="386" t="s">
        <v>865</v>
      </c>
      <c r="G168" s="385" t="s">
        <v>866</v>
      </c>
      <c r="H168" s="386" t="s">
        <v>865</v>
      </c>
      <c r="I168" s="381" t="s">
        <v>68</v>
      </c>
      <c r="J168" s="325"/>
      <c r="K168" s="325"/>
      <c r="L168" s="325" t="s">
        <v>250</v>
      </c>
      <c r="M168" s="325"/>
      <c r="N168" s="325"/>
      <c r="O168" s="325"/>
      <c r="P168" s="325"/>
    </row>
    <row r="169" spans="1:16" ht="31.5">
      <c r="A169" s="483"/>
      <c r="B169" s="481"/>
      <c r="C169" s="514" t="s">
        <v>247</v>
      </c>
      <c r="D169" s="516" t="s">
        <v>166</v>
      </c>
      <c r="E169" s="514" t="s">
        <v>817</v>
      </c>
      <c r="F169" s="516" t="s">
        <v>166</v>
      </c>
      <c r="G169" s="325" t="s">
        <v>818</v>
      </c>
      <c r="H169" s="186" t="s">
        <v>445</v>
      </c>
      <c r="I169" s="325" t="s">
        <v>68</v>
      </c>
      <c r="J169" s="325"/>
      <c r="K169" s="325"/>
      <c r="L169" s="325"/>
      <c r="M169" s="325" t="s">
        <v>250</v>
      </c>
      <c r="N169" s="325"/>
      <c r="O169" s="325"/>
      <c r="P169" s="325"/>
    </row>
    <row r="170" spans="1:16" ht="47.25">
      <c r="A170" s="483"/>
      <c r="B170" s="481"/>
      <c r="C170" s="515"/>
      <c r="D170" s="517"/>
      <c r="E170" s="515"/>
      <c r="F170" s="517"/>
      <c r="G170" s="325" t="s">
        <v>819</v>
      </c>
      <c r="H170" s="186" t="s">
        <v>446</v>
      </c>
      <c r="I170" s="325" t="s">
        <v>68</v>
      </c>
      <c r="J170" s="325"/>
      <c r="K170" s="325"/>
      <c r="L170" s="325"/>
      <c r="M170" s="325" t="s">
        <v>250</v>
      </c>
      <c r="N170" s="325"/>
      <c r="O170" s="325"/>
      <c r="P170" s="325"/>
    </row>
    <row r="171" spans="1:16">
      <c r="A171" s="504"/>
      <c r="B171" s="505"/>
      <c r="C171" s="523"/>
      <c r="D171" s="518"/>
      <c r="E171" s="523"/>
      <c r="F171" s="518"/>
      <c r="G171" s="325" t="s">
        <v>820</v>
      </c>
      <c r="H171" s="191" t="s">
        <v>447</v>
      </c>
      <c r="I171" s="325" t="s">
        <v>68</v>
      </c>
      <c r="J171" s="187"/>
      <c r="K171" s="187"/>
      <c r="L171" s="325"/>
      <c r="M171" s="183" t="s">
        <v>250</v>
      </c>
      <c r="N171" s="183"/>
      <c r="O171" s="183"/>
      <c r="P171" s="188"/>
    </row>
    <row r="172" spans="1:16" ht="63">
      <c r="A172" s="527">
        <v>14</v>
      </c>
      <c r="B172" s="475" t="s">
        <v>93</v>
      </c>
      <c r="C172" s="325" t="s">
        <v>167</v>
      </c>
      <c r="D172" s="189" t="s">
        <v>168</v>
      </c>
      <c r="E172" s="325" t="s">
        <v>821</v>
      </c>
      <c r="F172" s="186" t="s">
        <v>448</v>
      </c>
      <c r="G172" s="325" t="s">
        <v>822</v>
      </c>
      <c r="H172" s="186" t="s">
        <v>448</v>
      </c>
      <c r="I172" s="325"/>
      <c r="J172" s="325"/>
      <c r="K172" s="325" t="s">
        <v>68</v>
      </c>
      <c r="L172" s="325"/>
      <c r="M172" s="325"/>
      <c r="N172" s="325"/>
      <c r="O172" s="325"/>
      <c r="P172" s="325" t="s">
        <v>250</v>
      </c>
    </row>
    <row r="173" spans="1:16" ht="47.25">
      <c r="A173" s="527"/>
      <c r="B173" s="475"/>
      <c r="C173" s="325" t="s">
        <v>169</v>
      </c>
      <c r="D173" s="189" t="s">
        <v>170</v>
      </c>
      <c r="E173" s="325" t="s">
        <v>823</v>
      </c>
      <c r="F173" s="186" t="s">
        <v>449</v>
      </c>
      <c r="G173" s="325" t="s">
        <v>824</v>
      </c>
      <c r="H173" s="186" t="s">
        <v>449</v>
      </c>
      <c r="I173" s="325"/>
      <c r="J173" s="325" t="s">
        <v>68</v>
      </c>
      <c r="K173" s="325"/>
      <c r="L173" s="325"/>
      <c r="M173" s="325"/>
      <c r="N173" s="325" t="s">
        <v>250</v>
      </c>
      <c r="O173" s="325"/>
      <c r="P173" s="325"/>
    </row>
    <row r="174" spans="1:16" ht="31.5">
      <c r="A174" s="527"/>
      <c r="B174" s="475"/>
      <c r="C174" s="514" t="s">
        <v>94</v>
      </c>
      <c r="D174" s="516" t="s">
        <v>95</v>
      </c>
      <c r="E174" s="514" t="s">
        <v>825</v>
      </c>
      <c r="F174" s="516" t="s">
        <v>95</v>
      </c>
      <c r="G174" s="19" t="s">
        <v>552</v>
      </c>
      <c r="H174" s="124" t="s">
        <v>450</v>
      </c>
      <c r="I174" s="325" t="s">
        <v>250</v>
      </c>
      <c r="J174" s="325" t="s">
        <v>250</v>
      </c>
      <c r="K174" s="325" t="s">
        <v>250</v>
      </c>
      <c r="L174" s="325" t="s">
        <v>250</v>
      </c>
      <c r="M174" s="325" t="s">
        <v>250</v>
      </c>
      <c r="N174" s="325" t="s">
        <v>250</v>
      </c>
      <c r="O174" s="325" t="s">
        <v>250</v>
      </c>
      <c r="P174" s="325" t="s">
        <v>250</v>
      </c>
    </row>
    <row r="175" spans="1:16" ht="31.5">
      <c r="A175" s="527"/>
      <c r="B175" s="475"/>
      <c r="C175" s="523"/>
      <c r="D175" s="518"/>
      <c r="E175" s="523"/>
      <c r="F175" s="518"/>
      <c r="G175" s="19" t="s">
        <v>551</v>
      </c>
      <c r="H175" s="124" t="s">
        <v>451</v>
      </c>
      <c r="I175" s="325" t="s">
        <v>250</v>
      </c>
      <c r="J175" s="325" t="s">
        <v>250</v>
      </c>
      <c r="K175" s="325" t="s">
        <v>250</v>
      </c>
      <c r="L175" s="325" t="s">
        <v>250</v>
      </c>
      <c r="M175" s="325" t="s">
        <v>250</v>
      </c>
      <c r="N175" s="325" t="s">
        <v>250</v>
      </c>
      <c r="O175" s="325" t="s">
        <v>250</v>
      </c>
      <c r="P175" s="325" t="s">
        <v>250</v>
      </c>
    </row>
    <row r="176" spans="1:16" ht="31.5">
      <c r="A176" s="527">
        <v>15</v>
      </c>
      <c r="B176" s="475" t="s">
        <v>96</v>
      </c>
      <c r="C176" s="183" t="s">
        <v>171</v>
      </c>
      <c r="D176" s="185" t="s">
        <v>856</v>
      </c>
      <c r="E176" s="183" t="s">
        <v>826</v>
      </c>
      <c r="F176" s="185" t="s">
        <v>856</v>
      </c>
      <c r="G176" s="183" t="s">
        <v>827</v>
      </c>
      <c r="H176" s="185" t="s">
        <v>857</v>
      </c>
      <c r="I176" s="183"/>
      <c r="J176" s="183" t="s">
        <v>68</v>
      </c>
      <c r="K176" s="183"/>
      <c r="L176" s="183"/>
      <c r="M176" s="183"/>
      <c r="N176" s="183" t="s">
        <v>250</v>
      </c>
      <c r="O176" s="183"/>
      <c r="P176" s="183"/>
    </row>
    <row r="177" spans="1:16" ht="31.5">
      <c r="A177" s="527"/>
      <c r="B177" s="475"/>
      <c r="C177" s="183" t="s">
        <v>172</v>
      </c>
      <c r="D177" s="189" t="s">
        <v>173</v>
      </c>
      <c r="E177" s="183" t="s">
        <v>828</v>
      </c>
      <c r="F177" s="190" t="s">
        <v>452</v>
      </c>
      <c r="G177" s="183" t="s">
        <v>829</v>
      </c>
      <c r="H177" s="190" t="s">
        <v>452</v>
      </c>
      <c r="I177" s="183" t="s">
        <v>251</v>
      </c>
      <c r="J177" s="183"/>
      <c r="K177" s="183"/>
      <c r="L177" s="183" t="s">
        <v>250</v>
      </c>
      <c r="M177" s="325"/>
      <c r="N177" s="325"/>
      <c r="O177" s="183"/>
      <c r="P177" s="325"/>
    </row>
    <row r="178" spans="1:16" ht="31.5">
      <c r="A178" s="527"/>
      <c r="B178" s="475"/>
      <c r="C178" s="183" t="s">
        <v>174</v>
      </c>
      <c r="D178" s="189" t="s">
        <v>175</v>
      </c>
      <c r="E178" s="183" t="s">
        <v>830</v>
      </c>
      <c r="F178" s="190" t="s">
        <v>453</v>
      </c>
      <c r="G178" s="183" t="s">
        <v>831</v>
      </c>
      <c r="H178" s="190" t="s">
        <v>453</v>
      </c>
      <c r="I178" s="183" t="s">
        <v>68</v>
      </c>
      <c r="J178" s="183" t="s">
        <v>70</v>
      </c>
      <c r="K178" s="183" t="s">
        <v>70</v>
      </c>
      <c r="L178" s="183" t="s">
        <v>250</v>
      </c>
      <c r="M178" s="325"/>
      <c r="N178" s="325"/>
      <c r="O178" s="183"/>
      <c r="P178" s="325"/>
    </row>
    <row r="179" spans="1:16" ht="31.5">
      <c r="A179" s="527">
        <v>16</v>
      </c>
      <c r="B179" s="475" t="s">
        <v>97</v>
      </c>
      <c r="C179" s="514" t="s">
        <v>98</v>
      </c>
      <c r="D179" s="516" t="s">
        <v>99</v>
      </c>
      <c r="E179" s="514" t="s">
        <v>832</v>
      </c>
      <c r="F179" s="516" t="s">
        <v>99</v>
      </c>
      <c r="G179" s="19" t="s">
        <v>833</v>
      </c>
      <c r="H179" s="124" t="s">
        <v>454</v>
      </c>
      <c r="I179" s="325" t="s">
        <v>251</v>
      </c>
      <c r="J179" s="325" t="s">
        <v>250</v>
      </c>
      <c r="K179" s="325" t="s">
        <v>250</v>
      </c>
      <c r="L179" s="325" t="s">
        <v>250</v>
      </c>
      <c r="M179" s="325" t="s">
        <v>250</v>
      </c>
      <c r="N179" s="325" t="s">
        <v>250</v>
      </c>
      <c r="O179" s="325" t="s">
        <v>250</v>
      </c>
      <c r="P179" s="325" t="s">
        <v>250</v>
      </c>
    </row>
    <row r="180" spans="1:16" ht="57" customHeight="1">
      <c r="A180" s="527"/>
      <c r="B180" s="475"/>
      <c r="C180" s="523"/>
      <c r="D180" s="518"/>
      <c r="E180" s="523"/>
      <c r="F180" s="518"/>
      <c r="G180" s="19" t="s">
        <v>553</v>
      </c>
      <c r="H180" s="124" t="s">
        <v>455</v>
      </c>
      <c r="I180" s="325" t="s">
        <v>68</v>
      </c>
      <c r="J180" s="325" t="s">
        <v>250</v>
      </c>
      <c r="K180" s="325" t="s">
        <v>250</v>
      </c>
      <c r="L180" s="325"/>
      <c r="M180" s="325"/>
      <c r="N180" s="325"/>
      <c r="O180" s="325"/>
      <c r="P180" s="325"/>
    </row>
    <row r="181" spans="1:16" ht="31.5">
      <c r="A181" s="527"/>
      <c r="B181" s="475"/>
      <c r="C181" s="514" t="s">
        <v>100</v>
      </c>
      <c r="D181" s="516" t="s">
        <v>101</v>
      </c>
      <c r="E181" s="514" t="s">
        <v>834</v>
      </c>
      <c r="F181" s="516" t="s">
        <v>101</v>
      </c>
      <c r="G181" s="19" t="s">
        <v>835</v>
      </c>
      <c r="H181" s="124" t="s">
        <v>456</v>
      </c>
      <c r="I181" s="325" t="s">
        <v>251</v>
      </c>
      <c r="J181" s="325" t="s">
        <v>250</v>
      </c>
      <c r="K181" s="325" t="s">
        <v>250</v>
      </c>
      <c r="L181" s="325" t="s">
        <v>250</v>
      </c>
      <c r="M181" s="325" t="s">
        <v>250</v>
      </c>
      <c r="N181" s="325" t="s">
        <v>250</v>
      </c>
      <c r="O181" s="325" t="s">
        <v>250</v>
      </c>
      <c r="P181" s="325" t="s">
        <v>250</v>
      </c>
    </row>
    <row r="182" spans="1:16" ht="31.5">
      <c r="A182" s="527"/>
      <c r="B182" s="475"/>
      <c r="C182" s="523"/>
      <c r="D182" s="518"/>
      <c r="E182" s="523"/>
      <c r="F182" s="518"/>
      <c r="G182" s="19" t="s">
        <v>836</v>
      </c>
      <c r="H182" s="124" t="s">
        <v>457</v>
      </c>
      <c r="I182" s="325" t="s">
        <v>68</v>
      </c>
      <c r="J182" s="325" t="s">
        <v>250</v>
      </c>
      <c r="K182" s="325" t="s">
        <v>250</v>
      </c>
      <c r="L182" s="325"/>
      <c r="M182" s="325"/>
      <c r="N182" s="325"/>
      <c r="O182" s="325"/>
      <c r="P182" s="325"/>
    </row>
    <row r="183" spans="1:16" ht="63">
      <c r="A183" s="324">
        <v>17</v>
      </c>
      <c r="B183" s="11" t="s">
        <v>102</v>
      </c>
      <c r="C183" s="325" t="s">
        <v>103</v>
      </c>
      <c r="D183" s="332" t="s">
        <v>104</v>
      </c>
      <c r="E183" s="325" t="s">
        <v>837</v>
      </c>
      <c r="F183" s="332" t="s">
        <v>104</v>
      </c>
      <c r="G183" s="19" t="s">
        <v>838</v>
      </c>
      <c r="H183" s="192" t="s">
        <v>458</v>
      </c>
      <c r="I183" s="325" t="s">
        <v>250</v>
      </c>
      <c r="J183" s="325" t="s">
        <v>250</v>
      </c>
      <c r="K183" s="325" t="s">
        <v>250</v>
      </c>
      <c r="L183" s="325" t="s">
        <v>250</v>
      </c>
      <c r="M183" s="325" t="s">
        <v>250</v>
      </c>
      <c r="N183" s="325" t="s">
        <v>250</v>
      </c>
      <c r="O183" s="325" t="s">
        <v>250</v>
      </c>
      <c r="P183" s="325" t="s">
        <v>250</v>
      </c>
    </row>
  </sheetData>
  <mergeCells count="151">
    <mergeCell ref="E179:E180"/>
    <mergeCell ref="F179:F180"/>
    <mergeCell ref="C181:C182"/>
    <mergeCell ref="D181:D182"/>
    <mergeCell ref="E181:E182"/>
    <mergeCell ref="F181:F182"/>
    <mergeCell ref="A176:A178"/>
    <mergeCell ref="B176:B178"/>
    <mergeCell ref="A179:A182"/>
    <mergeCell ref="B179:B182"/>
    <mergeCell ref="C179:C180"/>
    <mergeCell ref="D179:D180"/>
    <mergeCell ref="A172:A175"/>
    <mergeCell ref="B172:B175"/>
    <mergeCell ref="C174:C175"/>
    <mergeCell ref="D174:D175"/>
    <mergeCell ref="E174:E175"/>
    <mergeCell ref="F174:F175"/>
    <mergeCell ref="A164:A171"/>
    <mergeCell ref="B164:B171"/>
    <mergeCell ref="C164:C166"/>
    <mergeCell ref="D164:D166"/>
    <mergeCell ref="E164:E165"/>
    <mergeCell ref="F164:F165"/>
    <mergeCell ref="C169:C171"/>
    <mergeCell ref="D169:D171"/>
    <mergeCell ref="E169:E171"/>
    <mergeCell ref="F169:F171"/>
    <mergeCell ref="A150:A153"/>
    <mergeCell ref="B150:B153"/>
    <mergeCell ref="C151:C153"/>
    <mergeCell ref="D151:D153"/>
    <mergeCell ref="E151:E153"/>
    <mergeCell ref="F151:F153"/>
    <mergeCell ref="A159:A163"/>
    <mergeCell ref="B159:B163"/>
    <mergeCell ref="C160:C163"/>
    <mergeCell ref="D160:D163"/>
    <mergeCell ref="E160:E163"/>
    <mergeCell ref="F160:F163"/>
    <mergeCell ref="A154:A157"/>
    <mergeCell ref="B154:B157"/>
    <mergeCell ref="C154:C155"/>
    <mergeCell ref="D154:D155"/>
    <mergeCell ref="E154:E155"/>
    <mergeCell ref="F154:F155"/>
    <mergeCell ref="C156:C157"/>
    <mergeCell ref="D156:D157"/>
    <mergeCell ref="E156:E157"/>
    <mergeCell ref="F156:F157"/>
    <mergeCell ref="E128:E130"/>
    <mergeCell ref="F128:F130"/>
    <mergeCell ref="C131:C139"/>
    <mergeCell ref="D131:D139"/>
    <mergeCell ref="E131:E133"/>
    <mergeCell ref="F131:F133"/>
    <mergeCell ref="E134:E136"/>
    <mergeCell ref="F134:F136"/>
    <mergeCell ref="C148:C149"/>
    <mergeCell ref="D148:D149"/>
    <mergeCell ref="E148:E149"/>
    <mergeCell ref="F148:F149"/>
    <mergeCell ref="E110:E113"/>
    <mergeCell ref="F110:F113"/>
    <mergeCell ref="E114:E121"/>
    <mergeCell ref="F114:F121"/>
    <mergeCell ref="E122:E127"/>
    <mergeCell ref="F122:F127"/>
    <mergeCell ref="A95:A149"/>
    <mergeCell ref="B95:B149"/>
    <mergeCell ref="C95:C127"/>
    <mergeCell ref="D95:D127"/>
    <mergeCell ref="E95:E101"/>
    <mergeCell ref="F95:F101"/>
    <mergeCell ref="E102:E103"/>
    <mergeCell ref="F102:F103"/>
    <mergeCell ref="E104:E109"/>
    <mergeCell ref="F104:F109"/>
    <mergeCell ref="E137:E139"/>
    <mergeCell ref="F137:F139"/>
    <mergeCell ref="C140:C147"/>
    <mergeCell ref="D140:D147"/>
    <mergeCell ref="E140:E147"/>
    <mergeCell ref="F140:F147"/>
    <mergeCell ref="C128:C130"/>
    <mergeCell ref="D128:D130"/>
    <mergeCell ref="C81:C87"/>
    <mergeCell ref="D81:D87"/>
    <mergeCell ref="E81:E87"/>
    <mergeCell ref="F81:F87"/>
    <mergeCell ref="C89:C94"/>
    <mergeCell ref="D89:D94"/>
    <mergeCell ref="E89:E94"/>
    <mergeCell ref="F89:F94"/>
    <mergeCell ref="A69:A94"/>
    <mergeCell ref="B69:B94"/>
    <mergeCell ref="C69:C80"/>
    <mergeCell ref="D69:D80"/>
    <mergeCell ref="E70:E74"/>
    <mergeCell ref="F70:F74"/>
    <mergeCell ref="E75:E76"/>
    <mergeCell ref="F75:F76"/>
    <mergeCell ref="E78:E80"/>
    <mergeCell ref="F78:F80"/>
    <mergeCell ref="E55:E59"/>
    <mergeCell ref="F55:F59"/>
    <mergeCell ref="C60:C67"/>
    <mergeCell ref="D60:D67"/>
    <mergeCell ref="E60:E67"/>
    <mergeCell ref="F60:F67"/>
    <mergeCell ref="E49:E50"/>
    <mergeCell ref="F49:F50"/>
    <mergeCell ref="A51:A68"/>
    <mergeCell ref="B51:B68"/>
    <mergeCell ref="C51:C54"/>
    <mergeCell ref="D51:D54"/>
    <mergeCell ref="E51:E54"/>
    <mergeCell ref="F51:F54"/>
    <mergeCell ref="C55:C59"/>
    <mergeCell ref="D55:D59"/>
    <mergeCell ref="E38:E46"/>
    <mergeCell ref="F38:F46"/>
    <mergeCell ref="C47:C48"/>
    <mergeCell ref="D47:D48"/>
    <mergeCell ref="E47:E48"/>
    <mergeCell ref="F47:F48"/>
    <mergeCell ref="E21:E29"/>
    <mergeCell ref="F21:F29"/>
    <mergeCell ref="C31:C37"/>
    <mergeCell ref="D31:D37"/>
    <mergeCell ref="E31:E36"/>
    <mergeCell ref="F31:F36"/>
    <mergeCell ref="A18:A20"/>
    <mergeCell ref="B18:B20"/>
    <mergeCell ref="A21:A50"/>
    <mergeCell ref="B21:B50"/>
    <mergeCell ref="C21:C30"/>
    <mergeCell ref="D21:D30"/>
    <mergeCell ref="C38:C46"/>
    <mergeCell ref="D38:D46"/>
    <mergeCell ref="C49:C50"/>
    <mergeCell ref="D49:D50"/>
    <mergeCell ref="A1:F1"/>
    <mergeCell ref="A2:D2"/>
    <mergeCell ref="E2:F2"/>
    <mergeCell ref="A6:A17"/>
    <mergeCell ref="B6:B17"/>
    <mergeCell ref="C6:C10"/>
    <mergeCell ref="D6:D10"/>
    <mergeCell ref="C11:C14"/>
    <mergeCell ref="D11:D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83"/>
  <sheetViews>
    <sheetView tabSelected="1" zoomScale="85" zoomScaleNormal="85" workbookViewId="0">
      <selection activeCell="K173" sqref="K173:L174"/>
    </sheetView>
  </sheetViews>
  <sheetFormatPr defaultColWidth="8" defaultRowHeight="15.75"/>
  <cols>
    <col min="1" max="4" width="5" style="132" customWidth="1"/>
    <col min="5" max="5" width="5" style="70" hidden="1" customWidth="1"/>
    <col min="6" max="6" width="21.625" style="70" hidden="1" customWidth="1"/>
    <col min="7" max="7" width="6" style="280" hidden="1" customWidth="1"/>
    <col min="8" max="8" width="27" style="281" hidden="1" customWidth="1"/>
    <col min="9" max="9" width="7" style="281" customWidth="1"/>
    <col min="10" max="10" width="31.625" style="281" customWidth="1"/>
    <col min="11" max="11" width="10.125" style="28" customWidth="1"/>
    <col min="12" max="12" width="9.125" style="132" customWidth="1"/>
    <col min="13" max="13" width="7.25" style="28" customWidth="1"/>
    <col min="14" max="14" width="8.25" style="169" bestFit="1" customWidth="1"/>
    <col min="15" max="15" width="10.375" style="169" customWidth="1"/>
    <col min="16" max="17" width="7.625" style="143" customWidth="1"/>
    <col min="18" max="18" width="8.125" style="144" customWidth="1"/>
    <col min="19" max="19" width="9.25" style="354" customWidth="1"/>
    <col min="20" max="21" width="7.5" style="38" customWidth="1"/>
    <col min="22" max="22" width="10.25" style="38" customWidth="1"/>
    <col min="23" max="23" width="9.375" style="38" customWidth="1"/>
    <col min="24" max="24" width="8.875" style="132" bestFit="1" customWidth="1"/>
    <col min="25" max="16384" width="8" style="132"/>
  </cols>
  <sheetData>
    <row r="1" spans="1:59" ht="23.25" customHeight="1">
      <c r="A1" s="569" t="s">
        <v>208</v>
      </c>
      <c r="B1" s="570"/>
      <c r="C1" s="570"/>
      <c r="D1" s="570"/>
      <c r="E1" s="570"/>
      <c r="F1" s="570"/>
      <c r="G1" s="570"/>
      <c r="H1" s="571"/>
      <c r="I1" s="585" t="s">
        <v>876</v>
      </c>
      <c r="J1" s="580"/>
      <c r="K1" s="580"/>
      <c r="L1" s="580"/>
      <c r="M1" s="580"/>
      <c r="N1" s="580"/>
      <c r="O1" s="580"/>
      <c r="P1" s="580"/>
      <c r="Q1" s="580"/>
      <c r="R1" s="581"/>
      <c r="S1" s="575" t="s">
        <v>878</v>
      </c>
      <c r="T1" s="576"/>
      <c r="U1" s="576"/>
      <c r="V1" s="576"/>
      <c r="W1" s="577"/>
    </row>
    <row r="2" spans="1:59" ht="24" customHeight="1">
      <c r="A2" s="572"/>
      <c r="B2" s="573"/>
      <c r="C2" s="573"/>
      <c r="D2" s="573"/>
      <c r="E2" s="573"/>
      <c r="F2" s="573"/>
      <c r="G2" s="573"/>
      <c r="H2" s="574"/>
      <c r="I2" s="578" t="s">
        <v>507</v>
      </c>
      <c r="J2" s="579"/>
      <c r="K2" s="580" t="s">
        <v>877</v>
      </c>
      <c r="L2" s="580"/>
      <c r="M2" s="580"/>
      <c r="N2" s="581"/>
      <c r="O2" s="309"/>
      <c r="P2" s="582" t="s">
        <v>466</v>
      </c>
      <c r="Q2" s="583"/>
      <c r="R2" s="584"/>
      <c r="S2" s="575" t="s">
        <v>476</v>
      </c>
      <c r="T2" s="576"/>
      <c r="U2" s="576"/>
      <c r="V2" s="577"/>
      <c r="W2" s="194"/>
    </row>
    <row r="3" spans="1:59" s="38" customFormat="1" ht="18.600000000000001" customHeight="1">
      <c r="A3" s="536" t="s">
        <v>543</v>
      </c>
      <c r="B3" s="536" t="s">
        <v>544</v>
      </c>
      <c r="C3" s="536" t="s">
        <v>545</v>
      </c>
      <c r="D3" s="536" t="s">
        <v>546</v>
      </c>
      <c r="E3" s="586" t="s">
        <v>244</v>
      </c>
      <c r="F3" s="586" t="s">
        <v>240</v>
      </c>
      <c r="G3" s="586" t="s">
        <v>556</v>
      </c>
      <c r="H3" s="536" t="s">
        <v>467</v>
      </c>
      <c r="I3" s="602" t="s">
        <v>557</v>
      </c>
      <c r="J3" s="591" t="s">
        <v>183</v>
      </c>
      <c r="K3" s="599" t="s">
        <v>184</v>
      </c>
      <c r="L3" s="601"/>
      <c r="M3" s="604" t="s">
        <v>185</v>
      </c>
      <c r="N3" s="536" t="s">
        <v>547</v>
      </c>
      <c r="O3" s="536" t="s">
        <v>27</v>
      </c>
      <c r="P3" s="589" t="s">
        <v>186</v>
      </c>
      <c r="Q3" s="590"/>
      <c r="R3" s="590"/>
      <c r="S3" s="590"/>
      <c r="T3" s="590"/>
      <c r="U3" s="590"/>
      <c r="V3" s="590"/>
      <c r="W3" s="591"/>
    </row>
    <row r="4" spans="1:59" s="143" customFormat="1" ht="15" customHeight="1">
      <c r="A4" s="537"/>
      <c r="B4" s="537"/>
      <c r="C4" s="537"/>
      <c r="D4" s="537"/>
      <c r="E4" s="587"/>
      <c r="F4" s="587"/>
      <c r="G4" s="587"/>
      <c r="H4" s="537"/>
      <c r="I4" s="602"/>
      <c r="J4" s="603"/>
      <c r="K4" s="595" t="s">
        <v>177</v>
      </c>
      <c r="L4" s="536" t="s">
        <v>187</v>
      </c>
      <c r="M4" s="605"/>
      <c r="N4" s="537"/>
      <c r="O4" s="537"/>
      <c r="P4" s="592"/>
      <c r="Q4" s="593"/>
      <c r="R4" s="593"/>
      <c r="S4" s="593"/>
      <c r="T4" s="593"/>
      <c r="U4" s="593"/>
      <c r="V4" s="593"/>
      <c r="W4" s="594"/>
    </row>
    <row r="5" spans="1:59" s="38" customFormat="1" ht="27.6" customHeight="1">
      <c r="A5" s="537"/>
      <c r="B5" s="537"/>
      <c r="C5" s="537"/>
      <c r="D5" s="537"/>
      <c r="E5" s="587"/>
      <c r="F5" s="587"/>
      <c r="G5" s="587"/>
      <c r="H5" s="537"/>
      <c r="I5" s="602"/>
      <c r="J5" s="603"/>
      <c r="K5" s="596"/>
      <c r="L5" s="537"/>
      <c r="M5" s="605"/>
      <c r="N5" s="537"/>
      <c r="O5" s="537"/>
      <c r="P5" s="598" t="s">
        <v>468</v>
      </c>
      <c r="Q5" s="598"/>
      <c r="R5" s="598"/>
      <c r="S5" s="598"/>
      <c r="T5" s="599" t="s">
        <v>209</v>
      </c>
      <c r="U5" s="600"/>
      <c r="V5" s="600"/>
      <c r="W5" s="601"/>
    </row>
    <row r="6" spans="1:59" s="38" customFormat="1" ht="47.25">
      <c r="A6" s="538"/>
      <c r="B6" s="538"/>
      <c r="C6" s="538"/>
      <c r="D6" s="538"/>
      <c r="E6" s="588"/>
      <c r="F6" s="588"/>
      <c r="G6" s="588"/>
      <c r="H6" s="538"/>
      <c r="I6" s="602"/>
      <c r="J6" s="594"/>
      <c r="K6" s="597"/>
      <c r="L6" s="538"/>
      <c r="M6" s="606"/>
      <c r="N6" s="538"/>
      <c r="O6" s="538"/>
      <c r="P6" s="34" t="s">
        <v>188</v>
      </c>
      <c r="Q6" s="34" t="s">
        <v>469</v>
      </c>
      <c r="R6" s="35" t="s">
        <v>189</v>
      </c>
      <c r="S6" s="342" t="s">
        <v>190</v>
      </c>
      <c r="T6" s="35" t="s">
        <v>188</v>
      </c>
      <c r="U6" s="34" t="s">
        <v>469</v>
      </c>
      <c r="V6" s="35" t="s">
        <v>189</v>
      </c>
      <c r="W6" s="35" t="s">
        <v>190</v>
      </c>
    </row>
    <row r="7" spans="1:59" s="196" customFormat="1" hidden="1">
      <c r="A7" s="196">
        <v>1</v>
      </c>
      <c r="B7" s="196">
        <v>2</v>
      </c>
      <c r="C7" s="196">
        <v>3</v>
      </c>
      <c r="D7" s="196">
        <v>4</v>
      </c>
      <c r="E7" s="195">
        <v>5</v>
      </c>
      <c r="F7" s="117">
        <v>6</v>
      </c>
      <c r="G7" s="197">
        <v>7</v>
      </c>
      <c r="H7" s="33">
        <v>8</v>
      </c>
      <c r="I7" s="33"/>
      <c r="J7" s="33"/>
      <c r="K7" s="58">
        <v>9</v>
      </c>
      <c r="L7" s="34">
        <v>10</v>
      </c>
      <c r="M7" s="58">
        <v>11</v>
      </c>
      <c r="N7" s="34">
        <v>12</v>
      </c>
      <c r="O7" s="34"/>
      <c r="P7" s="34">
        <v>13</v>
      </c>
      <c r="Q7" s="34">
        <v>14</v>
      </c>
      <c r="R7" s="34">
        <v>15</v>
      </c>
      <c r="S7" s="58">
        <v>16</v>
      </c>
      <c r="T7" s="34">
        <v>17</v>
      </c>
      <c r="U7" s="34">
        <v>18</v>
      </c>
      <c r="V7" s="34">
        <v>19</v>
      </c>
      <c r="W7" s="34">
        <v>20</v>
      </c>
    </row>
    <row r="8" spans="1:59" s="196" customFormat="1" ht="14.25" hidden="1" customHeight="1">
      <c r="A8" s="12" t="s">
        <v>537</v>
      </c>
      <c r="B8" s="12" t="s">
        <v>538</v>
      </c>
      <c r="C8" s="12" t="s">
        <v>539</v>
      </c>
      <c r="D8" s="12" t="s">
        <v>540</v>
      </c>
      <c r="E8" s="195"/>
      <c r="F8" s="117"/>
      <c r="G8" s="323"/>
      <c r="H8" s="310"/>
      <c r="I8" s="310"/>
      <c r="J8" s="310"/>
      <c r="K8" s="58" t="s">
        <v>29</v>
      </c>
      <c r="L8" s="34" t="s">
        <v>223</v>
      </c>
      <c r="M8" s="58" t="s">
        <v>839</v>
      </c>
      <c r="N8" s="34" t="s">
        <v>548</v>
      </c>
      <c r="O8" s="34" t="s">
        <v>840</v>
      </c>
      <c r="P8" s="34" t="s">
        <v>841</v>
      </c>
      <c r="Q8" s="34" t="s">
        <v>842</v>
      </c>
      <c r="R8" s="34" t="s">
        <v>541</v>
      </c>
      <c r="S8" s="58" t="s">
        <v>542</v>
      </c>
      <c r="T8" s="34" t="s">
        <v>841</v>
      </c>
      <c r="U8" s="34" t="s">
        <v>842</v>
      </c>
      <c r="V8" s="34" t="s">
        <v>541</v>
      </c>
      <c r="W8" s="34" t="s">
        <v>542</v>
      </c>
    </row>
    <row r="9" spans="1:59" ht="23.25" customHeight="1">
      <c r="A9" s="544">
        <v>0.85</v>
      </c>
      <c r="B9" s="607"/>
      <c r="C9" s="608"/>
      <c r="D9" s="609"/>
      <c r="E9" s="198" t="s">
        <v>191</v>
      </c>
      <c r="F9" s="610" t="s">
        <v>241</v>
      </c>
      <c r="G9" s="611"/>
      <c r="H9" s="611"/>
      <c r="I9" s="611"/>
      <c r="J9" s="611"/>
      <c r="K9" s="611"/>
      <c r="L9" s="611"/>
      <c r="M9" s="612"/>
      <c r="N9" s="59"/>
      <c r="O9" s="59"/>
      <c r="P9" s="55"/>
      <c r="Q9" s="55"/>
      <c r="R9" s="199"/>
      <c r="S9" s="343"/>
      <c r="T9" s="199"/>
      <c r="U9" s="199"/>
      <c r="V9" s="199"/>
      <c r="W9" s="199"/>
    </row>
    <row r="10" spans="1:59" s="200" customFormat="1" ht="24.6" customHeight="1">
      <c r="A10" s="545"/>
      <c r="B10" s="546">
        <v>0.44</v>
      </c>
      <c r="E10" s="201" t="s">
        <v>192</v>
      </c>
      <c r="F10" s="613" t="s">
        <v>242</v>
      </c>
      <c r="G10" s="614"/>
      <c r="H10" s="614"/>
      <c r="I10" s="614"/>
      <c r="J10" s="614"/>
      <c r="K10" s="614"/>
      <c r="L10" s="614"/>
      <c r="M10" s="615"/>
      <c r="N10" s="302"/>
      <c r="O10" s="302"/>
      <c r="P10" s="303"/>
      <c r="Q10" s="303"/>
      <c r="R10" s="304"/>
      <c r="S10" s="344"/>
      <c r="T10" s="303"/>
      <c r="U10" s="303"/>
      <c r="V10" s="304"/>
      <c r="W10" s="304"/>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row>
    <row r="11" spans="1:59" s="207" customFormat="1" ht="21" customHeight="1">
      <c r="A11" s="545"/>
      <c r="B11" s="547"/>
      <c r="C11" s="561">
        <v>0.31</v>
      </c>
      <c r="D11" s="204"/>
      <c r="E11" s="205" t="s">
        <v>221</v>
      </c>
      <c r="F11" s="564" t="s">
        <v>243</v>
      </c>
      <c r="G11" s="565"/>
      <c r="H11" s="565"/>
      <c r="I11" s="565"/>
      <c r="J11" s="565"/>
      <c r="K11" s="565"/>
      <c r="L11" s="565"/>
      <c r="M11" s="616"/>
      <c r="N11" s="36"/>
      <c r="O11" s="36"/>
      <c r="P11" s="202"/>
      <c r="Q11" s="202"/>
      <c r="R11" s="203"/>
      <c r="S11" s="345"/>
      <c r="T11" s="202"/>
      <c r="U11" s="202"/>
      <c r="V11" s="203"/>
      <c r="W11" s="203"/>
      <c r="X11" s="206"/>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row>
    <row r="12" spans="1:59" s="38" customFormat="1" ht="37.5" customHeight="1">
      <c r="A12" s="545"/>
      <c r="B12" s="547"/>
      <c r="C12" s="562"/>
      <c r="D12" s="541">
        <v>0.5</v>
      </c>
      <c r="E12" s="566" t="s">
        <v>15</v>
      </c>
      <c r="F12" s="617" t="s">
        <v>461</v>
      </c>
      <c r="G12" s="121" t="s">
        <v>559</v>
      </c>
      <c r="H12" s="208" t="s">
        <v>49</v>
      </c>
      <c r="I12" s="121" t="s">
        <v>560</v>
      </c>
      <c r="J12" s="86" t="s">
        <v>561</v>
      </c>
      <c r="K12" s="146" t="s">
        <v>462</v>
      </c>
      <c r="L12" s="146">
        <v>1722.62</v>
      </c>
      <c r="M12" s="146" t="s">
        <v>33</v>
      </c>
      <c r="N12" s="209">
        <v>0.5</v>
      </c>
      <c r="O12" s="338">
        <f>$A$9*$B$10*$C$11*$D$12*N12</f>
        <v>2.8985E-2</v>
      </c>
      <c r="P12" s="146"/>
      <c r="Q12" s="284"/>
      <c r="R12" s="211"/>
      <c r="S12" s="346"/>
      <c r="T12" s="34"/>
      <c r="U12" s="34"/>
      <c r="V12" s="35"/>
      <c r="W12" s="35"/>
    </row>
    <row r="13" spans="1:59" s="38" customFormat="1" ht="22.5" customHeight="1">
      <c r="A13" s="545"/>
      <c r="B13" s="547"/>
      <c r="C13" s="562"/>
      <c r="D13" s="543"/>
      <c r="E13" s="568"/>
      <c r="F13" s="618"/>
      <c r="G13" s="147" t="s">
        <v>562</v>
      </c>
      <c r="H13" s="208" t="s">
        <v>211</v>
      </c>
      <c r="I13" s="147" t="s">
        <v>563</v>
      </c>
      <c r="J13" s="208" t="s">
        <v>518</v>
      </c>
      <c r="K13" s="150" t="s">
        <v>550</v>
      </c>
      <c r="L13" s="394">
        <v>18.239999999999998</v>
      </c>
      <c r="M13" s="146" t="s">
        <v>33</v>
      </c>
      <c r="N13" s="213">
        <v>0.5</v>
      </c>
      <c r="O13" s="338">
        <f>$A$9*$B$10*$C$11*$D$12*N13</f>
        <v>2.8985E-2</v>
      </c>
      <c r="P13" s="394"/>
      <c r="Q13" s="284"/>
      <c r="R13" s="211"/>
      <c r="S13" s="346"/>
      <c r="T13" s="32"/>
      <c r="U13" s="32"/>
      <c r="V13" s="118"/>
      <c r="W13" s="118"/>
    </row>
    <row r="14" spans="1:59" s="38" customFormat="1" ht="14.25" hidden="1" customHeight="1">
      <c r="A14" s="545"/>
      <c r="B14" s="547"/>
      <c r="C14" s="562"/>
      <c r="D14" s="214">
        <v>0</v>
      </c>
      <c r="E14" s="215" t="s">
        <v>16</v>
      </c>
      <c r="F14" s="114" t="s">
        <v>0</v>
      </c>
      <c r="G14" s="121" t="s">
        <v>19</v>
      </c>
      <c r="H14" s="115" t="s">
        <v>47</v>
      </c>
      <c r="I14" s="121" t="s">
        <v>19</v>
      </c>
      <c r="J14" s="115" t="s">
        <v>47</v>
      </c>
      <c r="K14" s="146" t="s">
        <v>462</v>
      </c>
      <c r="L14" s="31">
        <v>478.09</v>
      </c>
      <c r="M14" s="146" t="s">
        <v>484</v>
      </c>
      <c r="N14" s="209">
        <v>0</v>
      </c>
      <c r="O14" s="338"/>
      <c r="P14" s="9">
        <v>478.09</v>
      </c>
      <c r="Q14" s="284">
        <f>(P14-L14)</f>
        <v>0</v>
      </c>
      <c r="R14" s="211"/>
      <c r="S14" s="346"/>
      <c r="T14" s="34"/>
      <c r="U14" s="34"/>
      <c r="V14" s="35"/>
      <c r="W14" s="35"/>
    </row>
    <row r="15" spans="1:59" s="38" customFormat="1" ht="29.25" customHeight="1">
      <c r="A15" s="545"/>
      <c r="B15" s="547"/>
      <c r="C15" s="562"/>
      <c r="D15" s="541">
        <v>0.5</v>
      </c>
      <c r="E15" s="566" t="s">
        <v>17</v>
      </c>
      <c r="F15" s="617" t="s">
        <v>48</v>
      </c>
      <c r="G15" s="121" t="s">
        <v>564</v>
      </c>
      <c r="H15" s="115" t="s">
        <v>46</v>
      </c>
      <c r="I15" s="121" t="s">
        <v>565</v>
      </c>
      <c r="J15" s="115" t="s">
        <v>46</v>
      </c>
      <c r="K15" s="60" t="s">
        <v>31</v>
      </c>
      <c r="L15" s="31">
        <v>99.7</v>
      </c>
      <c r="M15" s="146" t="s">
        <v>484</v>
      </c>
      <c r="N15" s="209">
        <v>0.5</v>
      </c>
      <c r="O15" s="338">
        <f>$A$9*$B$10*$C$11*$D$15*N15</f>
        <v>2.8985E-2</v>
      </c>
      <c r="P15" s="9"/>
      <c r="Q15" s="284"/>
      <c r="R15" s="129"/>
      <c r="S15" s="346"/>
      <c r="T15" s="34"/>
      <c r="U15" s="34"/>
      <c r="V15" s="35"/>
      <c r="W15" s="35"/>
    </row>
    <row r="16" spans="1:59" s="38" customFormat="1" ht="48.75" customHeight="1">
      <c r="A16" s="545"/>
      <c r="B16" s="547"/>
      <c r="C16" s="563"/>
      <c r="D16" s="543"/>
      <c r="E16" s="568"/>
      <c r="F16" s="618"/>
      <c r="G16" s="148" t="s">
        <v>566</v>
      </c>
      <c r="H16" s="115" t="s">
        <v>61</v>
      </c>
      <c r="I16" s="148" t="s">
        <v>567</v>
      </c>
      <c r="J16" s="115" t="s">
        <v>61</v>
      </c>
      <c r="K16" s="223" t="s">
        <v>470</v>
      </c>
      <c r="L16" s="216">
        <v>180</v>
      </c>
      <c r="M16" s="121" t="s">
        <v>33</v>
      </c>
      <c r="N16" s="209">
        <v>0.5</v>
      </c>
      <c r="O16" s="338">
        <f>$A$9*$B$10*$C$11*$D$15*N16</f>
        <v>2.8985E-2</v>
      </c>
      <c r="P16" s="9"/>
      <c r="Q16" s="282"/>
      <c r="R16" s="283"/>
      <c r="S16" s="346"/>
      <c r="T16" s="34"/>
      <c r="U16" s="34"/>
      <c r="V16" s="35"/>
      <c r="W16" s="35"/>
    </row>
    <row r="17" spans="1:60">
      <c r="A17" s="545"/>
      <c r="B17" s="547"/>
      <c r="C17" s="217"/>
      <c r="D17" s="207"/>
      <c r="E17" s="205" t="s">
        <v>68</v>
      </c>
      <c r="F17" s="564" t="s">
        <v>463</v>
      </c>
      <c r="G17" s="565"/>
      <c r="H17" s="565"/>
      <c r="I17" s="565"/>
      <c r="J17" s="565"/>
      <c r="K17" s="565"/>
      <c r="L17" s="565"/>
      <c r="M17" s="616"/>
      <c r="N17" s="61"/>
      <c r="O17" s="339"/>
      <c r="P17" s="202"/>
      <c r="Q17" s="202"/>
      <c r="R17" s="203"/>
      <c r="S17" s="347"/>
      <c r="T17" s="202"/>
      <c r="U17" s="202"/>
      <c r="V17" s="203"/>
      <c r="W17" s="218"/>
    </row>
    <row r="18" spans="1:60" s="224" customFormat="1" ht="14.25" hidden="1" customHeight="1">
      <c r="A18" s="545"/>
      <c r="B18" s="547"/>
      <c r="C18" s="219"/>
      <c r="D18" s="333">
        <v>1</v>
      </c>
      <c r="E18" s="220" t="s">
        <v>18</v>
      </c>
      <c r="F18" s="39" t="s">
        <v>52</v>
      </c>
      <c r="G18" s="221" t="s">
        <v>568</v>
      </c>
      <c r="H18" s="39" t="s">
        <v>52</v>
      </c>
      <c r="I18" s="221" t="s">
        <v>569</v>
      </c>
      <c r="J18" s="39" t="s">
        <v>471</v>
      </c>
      <c r="K18" s="222" t="s">
        <v>472</v>
      </c>
      <c r="L18" s="41">
        <v>0</v>
      </c>
      <c r="M18" s="222" t="s">
        <v>181</v>
      </c>
      <c r="N18" s="223">
        <v>1</v>
      </c>
      <c r="O18" s="338">
        <f>$A$9*$B$10*$C$18*$D$18*N18</f>
        <v>0</v>
      </c>
      <c r="P18" s="40">
        <v>0</v>
      </c>
      <c r="Q18" s="284">
        <v>10</v>
      </c>
      <c r="R18" s="211">
        <f>100-(L18-P18)*Q18</f>
        <v>100</v>
      </c>
      <c r="S18" s="346">
        <f t="shared" ref="S18:S35" si="0">R18*O18</f>
        <v>0</v>
      </c>
      <c r="T18" s="9"/>
      <c r="U18" s="111"/>
      <c r="V18" s="285"/>
      <c r="W18" s="43"/>
    </row>
    <row r="19" spans="1:60" ht="15.75" customHeight="1">
      <c r="A19" s="545"/>
      <c r="B19" s="547"/>
      <c r="C19" s="561">
        <v>0.62</v>
      </c>
      <c r="D19" s="225"/>
      <c r="E19" s="226" t="s">
        <v>210</v>
      </c>
      <c r="F19" s="564" t="s">
        <v>178</v>
      </c>
      <c r="G19" s="565"/>
      <c r="H19" s="565"/>
      <c r="I19" s="564" t="s">
        <v>178</v>
      </c>
      <c r="J19" s="565"/>
      <c r="K19" s="565"/>
      <c r="L19" s="227"/>
      <c r="M19" s="228"/>
      <c r="N19" s="36"/>
      <c r="O19" s="339"/>
      <c r="P19" s="229"/>
      <c r="Q19" s="229"/>
      <c r="R19" s="230"/>
      <c r="S19" s="347"/>
      <c r="T19" s="229"/>
      <c r="U19" s="229"/>
      <c r="V19" s="230"/>
      <c r="W19" s="231"/>
    </row>
    <row r="20" spans="1:60" s="130" customFormat="1" ht="37.700000000000003" customHeight="1">
      <c r="A20" s="545"/>
      <c r="B20" s="547"/>
      <c r="C20" s="562"/>
      <c r="D20" s="541">
        <v>0.13</v>
      </c>
      <c r="E20" s="566" t="s">
        <v>2</v>
      </c>
      <c r="F20" s="626" t="s">
        <v>3</v>
      </c>
      <c r="G20" s="121" t="s">
        <v>570</v>
      </c>
      <c r="H20" s="115" t="s">
        <v>10</v>
      </c>
      <c r="I20" s="121" t="s">
        <v>571</v>
      </c>
      <c r="J20" s="115" t="s">
        <v>10</v>
      </c>
      <c r="K20" s="89" t="s">
        <v>473</v>
      </c>
      <c r="L20" s="216">
        <v>59.55</v>
      </c>
      <c r="M20" s="146" t="s">
        <v>181</v>
      </c>
      <c r="N20" s="209">
        <v>1</v>
      </c>
      <c r="O20" s="338">
        <f>$A$9*$B$10*$C$19*$D$20*N20</f>
        <v>3.0144400000000002E-2</v>
      </c>
      <c r="P20" s="216"/>
      <c r="Q20" s="286"/>
      <c r="R20" s="284"/>
      <c r="S20" s="346"/>
      <c r="T20" s="34"/>
      <c r="U20" s="34"/>
      <c r="V20" s="44"/>
      <c r="W20" s="43"/>
      <c r="X20" s="296"/>
      <c r="Y20" s="296"/>
      <c r="Z20" s="296"/>
      <c r="AA20" s="296"/>
      <c r="AB20" s="296"/>
      <c r="AC20" s="296"/>
      <c r="AD20" s="296"/>
      <c r="AE20" s="296"/>
      <c r="AF20" s="296"/>
      <c r="AG20" s="296"/>
      <c r="AH20" s="296"/>
      <c r="AI20" s="296"/>
      <c r="AJ20" s="296"/>
      <c r="AK20" s="296"/>
      <c r="AL20" s="296"/>
      <c r="AM20" s="296"/>
      <c r="AN20" s="296"/>
      <c r="AO20" s="296"/>
      <c r="AP20" s="296"/>
      <c r="AQ20" s="296"/>
      <c r="AR20" s="296"/>
      <c r="AS20" s="296"/>
      <c r="AT20" s="296"/>
      <c r="AU20" s="296"/>
      <c r="AV20" s="296"/>
      <c r="AW20" s="296"/>
      <c r="AX20" s="296"/>
      <c r="AY20" s="296"/>
      <c r="AZ20" s="296"/>
      <c r="BA20" s="296"/>
      <c r="BB20" s="296"/>
      <c r="BC20" s="296"/>
      <c r="BD20" s="296"/>
      <c r="BE20" s="296"/>
      <c r="BF20" s="296"/>
      <c r="BG20" s="296"/>
      <c r="BH20" s="295"/>
    </row>
    <row r="21" spans="1:60" s="130" customFormat="1" ht="14.25" hidden="1" customHeight="1">
      <c r="A21" s="545"/>
      <c r="B21" s="547"/>
      <c r="C21" s="562"/>
      <c r="D21" s="542"/>
      <c r="E21" s="567"/>
      <c r="F21" s="627"/>
      <c r="G21" s="121" t="s">
        <v>20</v>
      </c>
      <c r="H21" s="115" t="s">
        <v>11</v>
      </c>
      <c r="I21" s="121" t="s">
        <v>20</v>
      </c>
      <c r="J21" s="115" t="s">
        <v>11</v>
      </c>
      <c r="K21" s="89" t="s">
        <v>474</v>
      </c>
      <c r="L21" s="216">
        <v>100</v>
      </c>
      <c r="M21" s="146" t="s">
        <v>181</v>
      </c>
      <c r="N21" s="209">
        <v>0</v>
      </c>
      <c r="O21" s="338">
        <f>$A$9*$B$10*$C$19*$D$20*N21</f>
        <v>0</v>
      </c>
      <c r="P21" s="216"/>
      <c r="Q21" s="9">
        <v>1</v>
      </c>
      <c r="R21" s="284"/>
      <c r="S21" s="346"/>
      <c r="T21" s="34"/>
      <c r="U21" s="34"/>
      <c r="V21" s="44"/>
      <c r="W21" s="43"/>
      <c r="X21" s="296"/>
      <c r="Y21" s="296"/>
      <c r="Z21" s="296"/>
      <c r="AA21" s="296"/>
      <c r="AB21" s="296"/>
      <c r="AC21" s="296"/>
      <c r="AD21" s="296"/>
      <c r="AE21" s="296"/>
      <c r="AF21" s="296"/>
      <c r="AG21" s="296"/>
      <c r="AH21" s="296"/>
      <c r="AI21" s="296"/>
      <c r="AJ21" s="296"/>
      <c r="AK21" s="296"/>
      <c r="AL21" s="296"/>
      <c r="AM21" s="296"/>
      <c r="AN21" s="296"/>
      <c r="AO21" s="296"/>
      <c r="AP21" s="296"/>
      <c r="AQ21" s="296"/>
      <c r="AR21" s="296"/>
      <c r="AS21" s="296"/>
      <c r="AT21" s="296"/>
      <c r="AU21" s="296"/>
      <c r="AV21" s="296"/>
      <c r="AW21" s="296"/>
      <c r="AX21" s="296"/>
      <c r="AY21" s="296"/>
      <c r="AZ21" s="296"/>
      <c r="BA21" s="296"/>
      <c r="BB21" s="296"/>
      <c r="BC21" s="296"/>
      <c r="BD21" s="296"/>
      <c r="BE21" s="296"/>
      <c r="BF21" s="296"/>
      <c r="BG21" s="296"/>
      <c r="BH21" s="295"/>
    </row>
    <row r="22" spans="1:60" s="130" customFormat="1" ht="14.25" hidden="1" customHeight="1">
      <c r="A22" s="545"/>
      <c r="B22" s="547"/>
      <c r="C22" s="562"/>
      <c r="D22" s="543"/>
      <c r="E22" s="568"/>
      <c r="F22" s="628"/>
      <c r="G22" s="121" t="s">
        <v>21</v>
      </c>
      <c r="H22" s="115" t="s">
        <v>12</v>
      </c>
      <c r="I22" s="121" t="s">
        <v>21</v>
      </c>
      <c r="J22" s="115" t="s">
        <v>12</v>
      </c>
      <c r="K22" s="89" t="s">
        <v>474</v>
      </c>
      <c r="L22" s="216">
        <v>100</v>
      </c>
      <c r="M22" s="146" t="s">
        <v>181</v>
      </c>
      <c r="N22" s="209">
        <v>0</v>
      </c>
      <c r="O22" s="338">
        <f>$A$9*$B$10*$C$19*$D$20*N22</f>
        <v>0</v>
      </c>
      <c r="P22" s="216"/>
      <c r="Q22" s="9">
        <v>1</v>
      </c>
      <c r="R22" s="284"/>
      <c r="S22" s="346"/>
      <c r="T22" s="34"/>
      <c r="U22" s="34"/>
      <c r="V22" s="44"/>
      <c r="W22" s="43"/>
      <c r="X22" s="296"/>
      <c r="Y22" s="296"/>
      <c r="Z22" s="296"/>
      <c r="AA22" s="296"/>
      <c r="AB22" s="296"/>
      <c r="AC22" s="296"/>
      <c r="AD22" s="296"/>
      <c r="AE22" s="296"/>
      <c r="AF22" s="296"/>
      <c r="AG22" s="296"/>
      <c r="AH22" s="296"/>
      <c r="AI22" s="296"/>
      <c r="AJ22" s="296"/>
      <c r="AK22" s="296"/>
      <c r="AL22" s="296"/>
      <c r="AM22" s="296"/>
      <c r="AN22" s="296"/>
      <c r="AO22" s="296"/>
      <c r="AP22" s="296"/>
      <c r="AQ22" s="296"/>
      <c r="AR22" s="296"/>
      <c r="AS22" s="296"/>
      <c r="AT22" s="296"/>
      <c r="AU22" s="296"/>
      <c r="AV22" s="296"/>
      <c r="AW22" s="296"/>
      <c r="AX22" s="296"/>
      <c r="AY22" s="296"/>
      <c r="AZ22" s="296"/>
      <c r="BA22" s="296"/>
      <c r="BB22" s="296"/>
      <c r="BC22" s="296"/>
      <c r="BD22" s="296"/>
      <c r="BE22" s="296"/>
      <c r="BF22" s="296"/>
      <c r="BG22" s="296"/>
      <c r="BH22" s="295"/>
    </row>
    <row r="23" spans="1:60" s="130" customFormat="1" ht="45.6" customHeight="1">
      <c r="A23" s="545"/>
      <c r="B23" s="547"/>
      <c r="C23" s="562"/>
      <c r="D23" s="541">
        <v>0.25</v>
      </c>
      <c r="E23" s="566" t="s">
        <v>4</v>
      </c>
      <c r="F23" s="619" t="s">
        <v>5</v>
      </c>
      <c r="G23" s="121" t="s">
        <v>575</v>
      </c>
      <c r="H23" s="115" t="s">
        <v>176</v>
      </c>
      <c r="I23" s="121" t="s">
        <v>576</v>
      </c>
      <c r="J23" s="115" t="s">
        <v>176</v>
      </c>
      <c r="K23" s="121" t="s">
        <v>31</v>
      </c>
      <c r="L23" s="216">
        <v>8.9499999999999993</v>
      </c>
      <c r="M23" s="146" t="s">
        <v>33</v>
      </c>
      <c r="N23" s="209">
        <v>0.5</v>
      </c>
      <c r="O23" s="338">
        <f>$A$9*$B$10*$C$19*$D$23*N23</f>
        <v>2.8985E-2</v>
      </c>
      <c r="P23" s="216"/>
      <c r="Q23" s="9"/>
      <c r="R23" s="211"/>
      <c r="S23" s="346"/>
      <c r="T23" s="34"/>
      <c r="U23" s="34"/>
      <c r="V23" s="44"/>
      <c r="W23" s="43"/>
      <c r="X23" s="296"/>
      <c r="Y23" s="296"/>
      <c r="Z23" s="296"/>
      <c r="AA23" s="296"/>
      <c r="AB23" s="296"/>
      <c r="AC23" s="296"/>
      <c r="AD23" s="296"/>
      <c r="AE23" s="296"/>
      <c r="AF23" s="296"/>
      <c r="AG23" s="296"/>
      <c r="AH23" s="296"/>
      <c r="AI23" s="296"/>
      <c r="AJ23" s="296"/>
      <c r="AK23" s="296"/>
      <c r="AL23" s="296"/>
      <c r="AM23" s="296"/>
      <c r="AN23" s="296"/>
      <c r="AO23" s="296"/>
      <c r="AP23" s="296"/>
      <c r="AQ23" s="296"/>
      <c r="AR23" s="296"/>
      <c r="AS23" s="296"/>
      <c r="AT23" s="296"/>
      <c r="AU23" s="296"/>
      <c r="AV23" s="296"/>
      <c r="AW23" s="296"/>
      <c r="AX23" s="296"/>
      <c r="AY23" s="296"/>
      <c r="AZ23" s="296"/>
      <c r="BA23" s="296"/>
      <c r="BB23" s="296"/>
      <c r="BC23" s="296"/>
      <c r="BD23" s="296"/>
      <c r="BE23" s="296"/>
      <c r="BF23" s="296"/>
      <c r="BG23" s="296"/>
      <c r="BH23" s="295"/>
    </row>
    <row r="24" spans="1:60" s="130" customFormat="1" ht="36" customHeight="1">
      <c r="A24" s="545"/>
      <c r="B24" s="547"/>
      <c r="C24" s="562"/>
      <c r="D24" s="543"/>
      <c r="E24" s="568"/>
      <c r="F24" s="620"/>
      <c r="G24" s="121" t="s">
        <v>577</v>
      </c>
      <c r="H24" s="115" t="s">
        <v>60</v>
      </c>
      <c r="I24" s="121" t="s">
        <v>578</v>
      </c>
      <c r="J24" s="115" t="s">
        <v>519</v>
      </c>
      <c r="K24" s="121" t="s">
        <v>520</v>
      </c>
      <c r="L24" s="216">
        <v>467</v>
      </c>
      <c r="M24" s="146" t="s">
        <v>181</v>
      </c>
      <c r="N24" s="209">
        <v>0.5</v>
      </c>
      <c r="O24" s="338">
        <f>$A$9*$B$10*$C$19*$D$23*N24</f>
        <v>2.8985E-2</v>
      </c>
      <c r="P24" s="216"/>
      <c r="Q24" s="9"/>
      <c r="R24" s="211"/>
      <c r="S24" s="346"/>
      <c r="T24" s="34"/>
      <c r="U24" s="34"/>
      <c r="V24" s="287"/>
      <c r="W24" s="43"/>
      <c r="X24" s="296"/>
      <c r="Y24" s="296"/>
      <c r="Z24" s="296"/>
      <c r="AA24" s="296"/>
      <c r="AB24" s="296"/>
      <c r="AC24" s="296"/>
      <c r="AD24" s="296"/>
      <c r="AE24" s="296"/>
      <c r="AF24" s="296"/>
      <c r="AG24" s="296"/>
      <c r="AH24" s="296"/>
      <c r="AI24" s="296"/>
      <c r="AJ24" s="296"/>
      <c r="AK24" s="296"/>
      <c r="AL24" s="296"/>
      <c r="AM24" s="296"/>
      <c r="AN24" s="296"/>
      <c r="AO24" s="296"/>
      <c r="AP24" s="296"/>
      <c r="AQ24" s="296"/>
      <c r="AR24" s="296"/>
      <c r="AS24" s="296"/>
      <c r="AT24" s="296"/>
      <c r="AU24" s="296"/>
      <c r="AV24" s="296"/>
      <c r="AW24" s="296"/>
      <c r="AX24" s="296"/>
      <c r="AY24" s="296"/>
      <c r="AZ24" s="296"/>
      <c r="BA24" s="296"/>
      <c r="BB24" s="296"/>
      <c r="BC24" s="296"/>
      <c r="BD24" s="296"/>
      <c r="BE24" s="296"/>
      <c r="BF24" s="296"/>
      <c r="BG24" s="296"/>
      <c r="BH24" s="295"/>
    </row>
    <row r="25" spans="1:60" s="130" customFormat="1" ht="63" customHeight="1">
      <c r="A25" s="545"/>
      <c r="B25" s="547"/>
      <c r="C25" s="562"/>
      <c r="D25" s="541">
        <v>0.37</v>
      </c>
      <c r="E25" s="566" t="s">
        <v>13</v>
      </c>
      <c r="F25" s="619" t="s">
        <v>7</v>
      </c>
      <c r="G25" s="150" t="s">
        <v>579</v>
      </c>
      <c r="H25" s="115" t="s">
        <v>852</v>
      </c>
      <c r="I25" s="150" t="s">
        <v>580</v>
      </c>
      <c r="J25" s="115" t="s">
        <v>852</v>
      </c>
      <c r="K25" s="121" t="s">
        <v>263</v>
      </c>
      <c r="L25" s="216">
        <v>7</v>
      </c>
      <c r="M25" s="146" t="s">
        <v>181</v>
      </c>
      <c r="N25" s="209">
        <v>0.33</v>
      </c>
      <c r="O25" s="338">
        <f>$A$9*$B$10*$C$19*$D$25*N25</f>
        <v>2.8312548E-2</v>
      </c>
      <c r="P25" s="216"/>
      <c r="Q25" s="9"/>
      <c r="R25" s="211"/>
      <c r="S25" s="346"/>
      <c r="T25" s="34"/>
      <c r="U25" s="34"/>
      <c r="V25" s="44"/>
      <c r="W25" s="43"/>
      <c r="X25" s="296"/>
      <c r="Y25" s="296"/>
      <c r="Z25" s="296"/>
      <c r="AA25" s="296"/>
      <c r="AB25" s="296"/>
      <c r="AC25" s="296"/>
      <c r="AD25" s="296"/>
      <c r="AE25" s="296"/>
      <c r="AF25" s="296"/>
      <c r="AG25" s="296"/>
      <c r="AH25" s="296"/>
      <c r="AI25" s="296"/>
      <c r="AJ25" s="296"/>
      <c r="AK25" s="296"/>
      <c r="AL25" s="296"/>
      <c r="AM25" s="296"/>
      <c r="AN25" s="296"/>
      <c r="AO25" s="296"/>
      <c r="AP25" s="296"/>
      <c r="AQ25" s="296"/>
      <c r="AR25" s="296"/>
      <c r="AS25" s="296"/>
      <c r="AT25" s="296"/>
      <c r="AU25" s="296"/>
      <c r="AV25" s="296"/>
      <c r="AW25" s="296"/>
      <c r="AX25" s="296"/>
      <c r="AY25" s="296"/>
      <c r="AZ25" s="296"/>
      <c r="BA25" s="296"/>
      <c r="BB25" s="296"/>
      <c r="BC25" s="296"/>
      <c r="BD25" s="296"/>
      <c r="BE25" s="296"/>
      <c r="BF25" s="296"/>
      <c r="BG25" s="296"/>
      <c r="BH25" s="295"/>
    </row>
    <row r="26" spans="1:60" s="130" customFormat="1" ht="63" customHeight="1">
      <c r="A26" s="545"/>
      <c r="B26" s="547"/>
      <c r="C26" s="562"/>
      <c r="D26" s="542"/>
      <c r="E26" s="567"/>
      <c r="F26" s="621"/>
      <c r="G26" s="450" t="s">
        <v>582</v>
      </c>
      <c r="H26" s="469" t="s">
        <v>59</v>
      </c>
      <c r="I26" s="87" t="s">
        <v>583</v>
      </c>
      <c r="J26" s="115" t="s">
        <v>853</v>
      </c>
      <c r="K26" s="121" t="s">
        <v>263</v>
      </c>
      <c r="L26" s="216">
        <v>3</v>
      </c>
      <c r="M26" s="146" t="s">
        <v>181</v>
      </c>
      <c r="N26" s="209">
        <v>0.33</v>
      </c>
      <c r="O26" s="338">
        <f>$A$9*$B$10*$C$19*$D$25*N26</f>
        <v>2.8312548E-2</v>
      </c>
      <c r="P26" s="216"/>
      <c r="Q26" s="9"/>
      <c r="R26" s="211"/>
      <c r="S26" s="346"/>
      <c r="T26" s="34"/>
      <c r="U26" s="34"/>
      <c r="V26" s="44"/>
      <c r="W26" s="43"/>
      <c r="X26" s="296"/>
      <c r="Y26" s="296"/>
      <c r="Z26" s="296"/>
      <c r="AA26" s="296"/>
      <c r="AB26" s="296"/>
      <c r="AC26" s="296"/>
      <c r="AD26" s="296"/>
      <c r="AE26" s="296"/>
      <c r="AF26" s="296"/>
      <c r="AG26" s="296"/>
      <c r="AH26" s="296"/>
      <c r="AI26" s="296"/>
      <c r="AJ26" s="296"/>
      <c r="AK26" s="296"/>
      <c r="AL26" s="296"/>
      <c r="AM26" s="296"/>
      <c r="AN26" s="296"/>
      <c r="AO26" s="296"/>
      <c r="AP26" s="296"/>
      <c r="AQ26" s="296"/>
      <c r="AR26" s="296"/>
      <c r="AS26" s="296"/>
      <c r="AT26" s="296"/>
      <c r="AU26" s="296"/>
      <c r="AV26" s="296"/>
      <c r="AW26" s="296"/>
      <c r="AX26" s="296"/>
      <c r="AY26" s="296"/>
      <c r="AZ26" s="296"/>
      <c r="BA26" s="296"/>
      <c r="BB26" s="296"/>
      <c r="BC26" s="296"/>
      <c r="BD26" s="296"/>
      <c r="BE26" s="296"/>
      <c r="BF26" s="296"/>
      <c r="BG26" s="296"/>
      <c r="BH26" s="295"/>
    </row>
    <row r="27" spans="1:60" s="130" customFormat="1" ht="55.5" customHeight="1">
      <c r="A27" s="545"/>
      <c r="B27" s="547"/>
      <c r="C27" s="562"/>
      <c r="D27" s="542"/>
      <c r="E27" s="567"/>
      <c r="F27" s="621"/>
      <c r="G27" s="465"/>
      <c r="H27" s="470"/>
      <c r="I27" s="87" t="s">
        <v>854</v>
      </c>
      <c r="J27" s="115" t="s">
        <v>855</v>
      </c>
      <c r="K27" s="121" t="s">
        <v>263</v>
      </c>
      <c r="L27" s="216">
        <v>5</v>
      </c>
      <c r="M27" s="146" t="s">
        <v>181</v>
      </c>
      <c r="N27" s="209">
        <v>0.34</v>
      </c>
      <c r="O27" s="338">
        <f>$A$9*$B$10*$C$19*$D$25*N27</f>
        <v>2.9170504000000003E-2</v>
      </c>
      <c r="P27" s="216"/>
      <c r="Q27" s="9"/>
      <c r="R27" s="211"/>
      <c r="S27" s="346"/>
      <c r="T27" s="34"/>
      <c r="U27" s="34"/>
      <c r="V27" s="44"/>
      <c r="W27" s="43"/>
      <c r="X27" s="296"/>
      <c r="Y27" s="296"/>
      <c r="Z27" s="296"/>
      <c r="AA27" s="296"/>
      <c r="AB27" s="296"/>
      <c r="AC27" s="296"/>
      <c r="AD27" s="296"/>
      <c r="AE27" s="296"/>
      <c r="AF27" s="296"/>
      <c r="AG27" s="296"/>
      <c r="AH27" s="296"/>
      <c r="AI27" s="296"/>
      <c r="AJ27" s="296"/>
      <c r="AK27" s="296"/>
      <c r="AL27" s="296"/>
      <c r="AM27" s="296"/>
      <c r="AN27" s="296"/>
      <c r="AO27" s="296"/>
      <c r="AP27" s="296"/>
      <c r="AQ27" s="296"/>
      <c r="AR27" s="296"/>
      <c r="AS27" s="296"/>
      <c r="AT27" s="296"/>
      <c r="AU27" s="296"/>
      <c r="AV27" s="296"/>
      <c r="AW27" s="296"/>
      <c r="AX27" s="296"/>
      <c r="AY27" s="296"/>
      <c r="AZ27" s="296"/>
      <c r="BA27" s="296"/>
      <c r="BB27" s="296"/>
      <c r="BC27" s="296"/>
      <c r="BD27" s="296"/>
      <c r="BE27" s="296"/>
      <c r="BF27" s="296"/>
      <c r="BG27" s="296"/>
      <c r="BH27" s="295"/>
    </row>
    <row r="28" spans="1:60" s="130" customFormat="1" ht="14.25" hidden="1" customHeight="1">
      <c r="A28" s="545"/>
      <c r="B28" s="547"/>
      <c r="C28" s="562"/>
      <c r="D28" s="543"/>
      <c r="E28" s="568"/>
      <c r="F28" s="620"/>
      <c r="G28" s="150" t="s">
        <v>41</v>
      </c>
      <c r="H28" s="208" t="s">
        <v>54</v>
      </c>
      <c r="I28" s="150" t="s">
        <v>41</v>
      </c>
      <c r="J28" s="208" t="s">
        <v>54</v>
      </c>
      <c r="K28" s="150" t="s">
        <v>31</v>
      </c>
      <c r="L28" s="216">
        <v>15</v>
      </c>
      <c r="M28" s="146" t="s">
        <v>181</v>
      </c>
      <c r="N28" s="209">
        <v>0</v>
      </c>
      <c r="O28" s="338">
        <f>$A$9*$B$10*$C$19*$D$20*N28</f>
        <v>0</v>
      </c>
      <c r="P28" s="216"/>
      <c r="Q28" s="34"/>
      <c r="R28" s="129"/>
      <c r="S28" s="346"/>
      <c r="T28" s="34"/>
      <c r="U28" s="34"/>
      <c r="V28" s="44"/>
      <c r="W28" s="43"/>
      <c r="X28" s="296"/>
      <c r="Y28" s="296"/>
      <c r="Z28" s="296"/>
      <c r="AA28" s="296"/>
      <c r="AB28" s="296"/>
      <c r="AC28" s="296"/>
      <c r="AD28" s="296"/>
      <c r="AE28" s="296"/>
      <c r="AF28" s="296"/>
      <c r="AG28" s="296"/>
      <c r="AH28" s="296"/>
      <c r="AI28" s="296"/>
      <c r="AJ28" s="296"/>
      <c r="AK28" s="296"/>
      <c r="AL28" s="296"/>
      <c r="AM28" s="296"/>
      <c r="AN28" s="296"/>
      <c r="AO28" s="296"/>
      <c r="AP28" s="296"/>
      <c r="AQ28" s="296"/>
      <c r="AR28" s="296"/>
      <c r="AS28" s="296"/>
      <c r="AT28" s="296"/>
      <c r="AU28" s="296"/>
      <c r="AV28" s="296"/>
      <c r="AW28" s="296"/>
      <c r="AX28" s="296"/>
      <c r="AY28" s="296"/>
      <c r="AZ28" s="296"/>
      <c r="BA28" s="296"/>
      <c r="BB28" s="296"/>
      <c r="BC28" s="296"/>
      <c r="BD28" s="296"/>
      <c r="BE28" s="296"/>
      <c r="BF28" s="296"/>
      <c r="BG28" s="296"/>
      <c r="BH28" s="295"/>
    </row>
    <row r="29" spans="1:60" s="130" customFormat="1" ht="14.25" hidden="1" customHeight="1">
      <c r="A29" s="545"/>
      <c r="B29" s="547"/>
      <c r="C29" s="562"/>
      <c r="D29" s="333"/>
      <c r="E29" s="215" t="s">
        <v>6</v>
      </c>
      <c r="F29" s="119" t="s">
        <v>9</v>
      </c>
      <c r="G29" s="121" t="s">
        <v>584</v>
      </c>
      <c r="H29" s="115" t="s">
        <v>217</v>
      </c>
      <c r="I29" s="121" t="s">
        <v>585</v>
      </c>
      <c r="J29" s="115" t="s">
        <v>217</v>
      </c>
      <c r="K29" s="254" t="s">
        <v>180</v>
      </c>
      <c r="L29" s="216">
        <v>0</v>
      </c>
      <c r="M29" s="146" t="s">
        <v>181</v>
      </c>
      <c r="N29" s="209">
        <v>1</v>
      </c>
      <c r="O29" s="338">
        <f>$A$9*$B$10*$C$19*$D$29*N29</f>
        <v>0</v>
      </c>
      <c r="P29" s="9"/>
      <c r="Q29" s="9">
        <v>10</v>
      </c>
      <c r="R29" s="211"/>
      <c r="S29" s="346"/>
      <c r="T29" s="34"/>
      <c r="U29" s="34"/>
      <c r="V29" s="44"/>
      <c r="W29" s="43"/>
      <c r="X29" s="296"/>
      <c r="Y29" s="296"/>
      <c r="Z29" s="296"/>
      <c r="AA29" s="296"/>
      <c r="AB29" s="296"/>
      <c r="AC29" s="296"/>
      <c r="AD29" s="296"/>
      <c r="AE29" s="296"/>
      <c r="AF29" s="296"/>
      <c r="AG29" s="296"/>
      <c r="AH29" s="296"/>
      <c r="AI29" s="296"/>
      <c r="AJ29" s="296"/>
      <c r="AK29" s="296"/>
      <c r="AL29" s="296"/>
      <c r="AM29" s="296"/>
      <c r="AN29" s="296"/>
      <c r="AO29" s="296"/>
      <c r="AP29" s="296"/>
      <c r="AQ29" s="296"/>
      <c r="AR29" s="296"/>
      <c r="AS29" s="296"/>
      <c r="AT29" s="296"/>
      <c r="AU29" s="296"/>
      <c r="AV29" s="296"/>
      <c r="AW29" s="296"/>
      <c r="AX29" s="296"/>
      <c r="AY29" s="296"/>
      <c r="AZ29" s="296"/>
      <c r="BA29" s="296"/>
      <c r="BB29" s="296"/>
      <c r="BC29" s="296"/>
      <c r="BD29" s="296"/>
      <c r="BE29" s="296"/>
      <c r="BF29" s="296"/>
      <c r="BG29" s="296"/>
      <c r="BH29" s="295"/>
    </row>
    <row r="30" spans="1:60" s="130" customFormat="1" ht="32.25" customHeight="1">
      <c r="A30" s="545"/>
      <c r="B30" s="547"/>
      <c r="C30" s="562"/>
      <c r="D30" s="541">
        <v>0.25</v>
      </c>
      <c r="E30" s="566" t="s">
        <v>8</v>
      </c>
      <c r="F30" s="622" t="s">
        <v>42</v>
      </c>
      <c r="G30" s="530" t="s">
        <v>586</v>
      </c>
      <c r="H30" s="539" t="s">
        <v>44</v>
      </c>
      <c r="I30" s="530" t="s">
        <v>587</v>
      </c>
      <c r="J30" s="533" t="s">
        <v>554</v>
      </c>
      <c r="K30" s="121" t="s">
        <v>475</v>
      </c>
      <c r="L30" s="216">
        <v>0</v>
      </c>
      <c r="M30" s="146" t="s">
        <v>181</v>
      </c>
      <c r="N30" s="209">
        <v>0.5</v>
      </c>
      <c r="O30" s="338">
        <f>$A$9*$B$10*$C$19*$D$30*N30</f>
        <v>2.8985E-2</v>
      </c>
      <c r="P30" s="9"/>
      <c r="Q30" s="9"/>
      <c r="R30" s="211"/>
      <c r="S30" s="346"/>
      <c r="T30" s="34"/>
      <c r="U30" s="34"/>
      <c r="V30" s="44"/>
      <c r="W30" s="43"/>
      <c r="X30" s="296"/>
      <c r="Y30" s="296"/>
      <c r="Z30" s="296"/>
      <c r="AA30" s="296"/>
      <c r="AB30" s="296"/>
      <c r="AC30" s="296"/>
      <c r="AD30" s="296"/>
      <c r="AE30" s="296"/>
      <c r="AF30" s="296"/>
      <c r="AG30" s="296"/>
      <c r="AH30" s="296"/>
      <c r="AI30" s="296"/>
      <c r="AJ30" s="296"/>
      <c r="AK30" s="296"/>
      <c r="AL30" s="296"/>
      <c r="AM30" s="296"/>
      <c r="AN30" s="296"/>
      <c r="AO30" s="296"/>
      <c r="AP30" s="296"/>
      <c r="AQ30" s="296"/>
      <c r="AR30" s="296"/>
      <c r="AS30" s="296"/>
      <c r="AT30" s="296"/>
      <c r="AU30" s="296"/>
      <c r="AV30" s="296"/>
      <c r="AW30" s="296"/>
      <c r="AX30" s="296"/>
      <c r="AY30" s="296"/>
      <c r="AZ30" s="296"/>
      <c r="BA30" s="296"/>
      <c r="BB30" s="296"/>
      <c r="BC30" s="296"/>
      <c r="BD30" s="296"/>
      <c r="BE30" s="296"/>
      <c r="BF30" s="296"/>
      <c r="BG30" s="296"/>
      <c r="BH30" s="295"/>
    </row>
    <row r="31" spans="1:60" s="130" customFormat="1" ht="14.25" hidden="1" customHeight="1">
      <c r="A31" s="545"/>
      <c r="B31" s="547"/>
      <c r="C31" s="562"/>
      <c r="D31" s="542"/>
      <c r="E31" s="567"/>
      <c r="F31" s="623"/>
      <c r="G31" s="531"/>
      <c r="H31" s="540"/>
      <c r="I31" s="531"/>
      <c r="J31" s="534"/>
      <c r="K31" s="121" t="s">
        <v>475</v>
      </c>
      <c r="L31" s="216">
        <v>0</v>
      </c>
      <c r="M31" s="146" t="s">
        <v>181</v>
      </c>
      <c r="N31" s="209">
        <v>0</v>
      </c>
      <c r="O31" s="338">
        <f>$A$9*$B$10*$C$19*$D$20*N31</f>
        <v>0</v>
      </c>
      <c r="P31" s="9"/>
      <c r="Q31" s="9">
        <v>40</v>
      </c>
      <c r="R31" s="211"/>
      <c r="S31" s="346"/>
      <c r="T31" s="34"/>
      <c r="U31" s="34"/>
      <c r="V31" s="44"/>
      <c r="W31" s="43"/>
      <c r="X31" s="296"/>
      <c r="Y31" s="296"/>
      <c r="Z31" s="296"/>
      <c r="AA31" s="296"/>
      <c r="AB31" s="296"/>
      <c r="AC31" s="296"/>
      <c r="AD31" s="296"/>
      <c r="AE31" s="296"/>
      <c r="AF31" s="296"/>
      <c r="AG31" s="296"/>
      <c r="AH31" s="296"/>
      <c r="AI31" s="296"/>
      <c r="AJ31" s="296"/>
      <c r="AK31" s="296"/>
      <c r="AL31" s="296"/>
      <c r="AM31" s="296"/>
      <c r="AN31" s="296"/>
      <c r="AO31" s="296"/>
      <c r="AP31" s="296"/>
      <c r="AQ31" s="296"/>
      <c r="AR31" s="296"/>
      <c r="AS31" s="296"/>
      <c r="AT31" s="296"/>
      <c r="AU31" s="296"/>
      <c r="AV31" s="296"/>
      <c r="AW31" s="296"/>
      <c r="AX31" s="296"/>
      <c r="AY31" s="296"/>
      <c r="AZ31" s="296"/>
      <c r="BA31" s="296"/>
      <c r="BB31" s="296"/>
      <c r="BC31" s="296"/>
      <c r="BD31" s="296"/>
      <c r="BE31" s="296"/>
      <c r="BF31" s="296"/>
      <c r="BG31" s="296"/>
      <c r="BH31" s="295"/>
    </row>
    <row r="32" spans="1:60" s="130" customFormat="1" ht="14.25" hidden="1" customHeight="1">
      <c r="A32" s="545"/>
      <c r="B32" s="547"/>
      <c r="C32" s="562"/>
      <c r="D32" s="542"/>
      <c r="E32" s="567"/>
      <c r="F32" s="623"/>
      <c r="G32" s="532"/>
      <c r="H32" s="625"/>
      <c r="I32" s="532"/>
      <c r="J32" s="535"/>
      <c r="K32" s="121" t="s">
        <v>475</v>
      </c>
      <c r="L32" s="216">
        <v>0</v>
      </c>
      <c r="M32" s="146" t="s">
        <v>181</v>
      </c>
      <c r="N32" s="209">
        <v>0</v>
      </c>
      <c r="O32" s="338">
        <f>$A$9*$B$10*$C$19*$D$20*N32</f>
        <v>0</v>
      </c>
      <c r="P32" s="9"/>
      <c r="Q32" s="9">
        <v>100</v>
      </c>
      <c r="R32" s="211"/>
      <c r="S32" s="346"/>
      <c r="T32" s="34"/>
      <c r="U32" s="34"/>
      <c r="V32" s="44"/>
      <c r="W32" s="43"/>
      <c r="X32" s="296"/>
      <c r="Y32" s="296"/>
      <c r="Z32" s="296"/>
      <c r="AA32" s="296"/>
      <c r="AB32" s="296"/>
      <c r="AC32" s="296"/>
      <c r="AD32" s="296"/>
      <c r="AE32" s="296"/>
      <c r="AF32" s="296"/>
      <c r="AG32" s="296"/>
      <c r="AH32" s="296"/>
      <c r="AI32" s="296"/>
      <c r="AJ32" s="296"/>
      <c r="AK32" s="296"/>
      <c r="AL32" s="296"/>
      <c r="AM32" s="296"/>
      <c r="AN32" s="296"/>
      <c r="AO32" s="296"/>
      <c r="AP32" s="296"/>
      <c r="AQ32" s="296"/>
      <c r="AR32" s="296"/>
      <c r="AS32" s="296"/>
      <c r="AT32" s="296"/>
      <c r="AU32" s="296"/>
      <c r="AV32" s="296"/>
      <c r="AW32" s="296"/>
      <c r="AX32" s="296"/>
      <c r="AY32" s="296"/>
      <c r="AZ32" s="296"/>
      <c r="BA32" s="296"/>
      <c r="BB32" s="296"/>
      <c r="BC32" s="296"/>
      <c r="BD32" s="296"/>
      <c r="BE32" s="296"/>
      <c r="BF32" s="296"/>
      <c r="BG32" s="296"/>
      <c r="BH32" s="295"/>
    </row>
    <row r="33" spans="1:60" s="130" customFormat="1" ht="57.95" customHeight="1">
      <c r="A33" s="545"/>
      <c r="B33" s="547"/>
      <c r="C33" s="563"/>
      <c r="D33" s="543"/>
      <c r="E33" s="568"/>
      <c r="F33" s="624"/>
      <c r="G33" s="121" t="s">
        <v>590</v>
      </c>
      <c r="H33" s="115" t="s">
        <v>45</v>
      </c>
      <c r="I33" s="121" t="s">
        <v>591</v>
      </c>
      <c r="J33" s="115" t="s">
        <v>45</v>
      </c>
      <c r="K33" s="254" t="s">
        <v>180</v>
      </c>
      <c r="L33" s="216">
        <v>0</v>
      </c>
      <c r="M33" s="146" t="s">
        <v>181</v>
      </c>
      <c r="N33" s="209">
        <v>0.5</v>
      </c>
      <c r="O33" s="338">
        <f>$A$9*$B$10*$C$19*$D$30*N33</f>
        <v>2.8985E-2</v>
      </c>
      <c r="P33" s="9"/>
      <c r="Q33" s="9"/>
      <c r="R33" s="211"/>
      <c r="S33" s="346"/>
      <c r="T33" s="34"/>
      <c r="U33" s="34"/>
      <c r="V33" s="44"/>
      <c r="W33" s="43"/>
      <c r="X33" s="296"/>
      <c r="Y33" s="296"/>
      <c r="Z33" s="296"/>
      <c r="AA33" s="296"/>
      <c r="AB33" s="296"/>
      <c r="AC33" s="296"/>
      <c r="AD33" s="296"/>
      <c r="AE33" s="296"/>
      <c r="AF33" s="296"/>
      <c r="AG33" s="296"/>
      <c r="AH33" s="296"/>
      <c r="AI33" s="296"/>
      <c r="AJ33" s="296"/>
      <c r="AK33" s="296"/>
      <c r="AL33" s="296"/>
      <c r="AM33" s="296"/>
      <c r="AN33" s="296"/>
      <c r="AO33" s="296"/>
      <c r="AP33" s="296"/>
      <c r="AQ33" s="296"/>
      <c r="AR33" s="296"/>
      <c r="AS33" s="296"/>
      <c r="AT33" s="296"/>
      <c r="AU33" s="296"/>
      <c r="AV33" s="296"/>
      <c r="AW33" s="296"/>
      <c r="AX33" s="296"/>
      <c r="AY33" s="296"/>
      <c r="AZ33" s="296"/>
      <c r="BA33" s="296"/>
      <c r="BB33" s="296"/>
      <c r="BC33" s="296"/>
      <c r="BD33" s="296"/>
      <c r="BE33" s="296"/>
      <c r="BF33" s="296"/>
      <c r="BG33" s="296"/>
      <c r="BH33" s="295"/>
    </row>
    <row r="34" spans="1:60" ht="15.75" customHeight="1">
      <c r="A34" s="545"/>
      <c r="B34" s="547"/>
      <c r="C34" s="561">
        <v>7.0000000000000007E-2</v>
      </c>
      <c r="D34" s="204"/>
      <c r="E34" s="232" t="s">
        <v>222</v>
      </c>
      <c r="F34" s="564" t="s">
        <v>179</v>
      </c>
      <c r="G34" s="565"/>
      <c r="H34" s="565"/>
      <c r="I34" s="565"/>
      <c r="J34" s="565"/>
      <c r="K34" s="565"/>
      <c r="L34" s="565"/>
      <c r="M34" s="616"/>
      <c r="N34" s="233"/>
      <c r="O34" s="339"/>
      <c r="P34" s="202"/>
      <c r="Q34" s="202"/>
      <c r="R34" s="234"/>
      <c r="S34" s="347"/>
      <c r="T34" s="202"/>
      <c r="U34" s="202"/>
      <c r="V34" s="234"/>
      <c r="W34" s="235"/>
    </row>
    <row r="35" spans="1:60" s="237" customFormat="1" ht="14.25" hidden="1" customHeight="1">
      <c r="A35" s="545"/>
      <c r="B35" s="547"/>
      <c r="C35" s="562"/>
      <c r="D35" s="336"/>
      <c r="E35" s="566" t="s">
        <v>22</v>
      </c>
      <c r="F35" s="629" t="s">
        <v>55</v>
      </c>
      <c r="G35" s="221" t="s">
        <v>23</v>
      </c>
      <c r="H35" s="115" t="s">
        <v>14</v>
      </c>
      <c r="I35" s="115"/>
      <c r="J35" s="115"/>
      <c r="K35" s="29" t="s">
        <v>43</v>
      </c>
      <c r="L35" s="45"/>
      <c r="M35" s="146" t="s">
        <v>33</v>
      </c>
      <c r="N35" s="236">
        <v>0</v>
      </c>
      <c r="O35" s="338">
        <f>$A$9*$B$10*$C$19*$D$20*N35</f>
        <v>0</v>
      </c>
      <c r="P35" s="46"/>
      <c r="Q35" s="46"/>
      <c r="R35" s="44"/>
      <c r="S35" s="346">
        <f t="shared" si="0"/>
        <v>0</v>
      </c>
      <c r="T35" s="46"/>
      <c r="U35" s="46"/>
      <c r="V35" s="44"/>
      <c r="W35" s="43"/>
    </row>
    <row r="36" spans="1:60" s="237" customFormat="1" ht="36" customHeight="1">
      <c r="A36" s="545"/>
      <c r="B36" s="548"/>
      <c r="C36" s="563"/>
      <c r="D36" s="340">
        <v>1</v>
      </c>
      <c r="E36" s="568"/>
      <c r="F36" s="630"/>
      <c r="G36" s="221" t="s">
        <v>593</v>
      </c>
      <c r="H36" s="115" t="s">
        <v>40</v>
      </c>
      <c r="I36" s="221" t="s">
        <v>594</v>
      </c>
      <c r="J36" s="115" t="s">
        <v>40</v>
      </c>
      <c r="K36" s="29" t="s">
        <v>249</v>
      </c>
      <c r="L36" s="45">
        <v>48</v>
      </c>
      <c r="M36" s="427" t="s">
        <v>33</v>
      </c>
      <c r="N36" s="236">
        <v>1</v>
      </c>
      <c r="O36" s="338">
        <f>$A$9*$B$10*$C$34*$D$36*N36</f>
        <v>2.6180000000000002E-2</v>
      </c>
      <c r="P36" s="46"/>
      <c r="Q36" s="46"/>
      <c r="R36" s="211"/>
      <c r="S36" s="346"/>
      <c r="T36" s="46"/>
      <c r="U36" s="46"/>
      <c r="V36" s="44"/>
      <c r="W36" s="43"/>
    </row>
    <row r="37" spans="1:60" s="237" customFormat="1" ht="15.95" customHeight="1">
      <c r="A37" s="545"/>
      <c r="E37" s="62"/>
      <c r="F37" s="62"/>
      <c r="G37" s="220"/>
      <c r="H37" s="238"/>
      <c r="I37" s="238"/>
      <c r="J37" s="238"/>
      <c r="K37" s="239"/>
      <c r="L37" s="238"/>
      <c r="M37" s="240"/>
      <c r="N37" s="241"/>
      <c r="O37" s="338"/>
      <c r="P37" s="242"/>
      <c r="Q37" s="242"/>
      <c r="R37" s="47"/>
      <c r="S37" s="348"/>
      <c r="T37" s="242"/>
      <c r="U37" s="242"/>
      <c r="V37" s="47"/>
      <c r="W37" s="48"/>
    </row>
    <row r="38" spans="1:60" ht="20.25" customHeight="1">
      <c r="A38" s="545"/>
      <c r="B38" s="546">
        <v>0.44</v>
      </c>
      <c r="C38" s="243"/>
      <c r="D38" s="243"/>
      <c r="E38" s="243" t="s">
        <v>194</v>
      </c>
      <c r="F38" s="662" t="s">
        <v>195</v>
      </c>
      <c r="G38" s="663"/>
      <c r="H38" s="663"/>
      <c r="I38" s="663"/>
      <c r="J38" s="663"/>
      <c r="K38" s="663"/>
      <c r="L38" s="663"/>
      <c r="M38" s="664"/>
      <c r="N38" s="297"/>
      <c r="O38" s="355"/>
      <c r="P38" s="298"/>
      <c r="Q38" s="298"/>
      <c r="R38" s="299"/>
      <c r="S38" s="344"/>
      <c r="T38" s="298"/>
      <c r="U38" s="298"/>
      <c r="V38" s="300"/>
      <c r="W38" s="301"/>
    </row>
    <row r="39" spans="1:60" s="143" customFormat="1" ht="14.25" hidden="1" customHeight="1">
      <c r="A39" s="545"/>
      <c r="B39" s="547"/>
      <c r="C39" s="219"/>
      <c r="D39" s="333">
        <v>0</v>
      </c>
      <c r="E39" s="150" t="s">
        <v>66</v>
      </c>
      <c r="F39" s="17" t="s">
        <v>67</v>
      </c>
      <c r="G39" s="150" t="s">
        <v>239</v>
      </c>
      <c r="H39" s="17" t="s">
        <v>464</v>
      </c>
      <c r="I39" s="17"/>
      <c r="J39" s="17"/>
      <c r="K39" s="115" t="s">
        <v>180</v>
      </c>
      <c r="L39" s="45">
        <v>0</v>
      </c>
      <c r="M39" s="115" t="s">
        <v>193</v>
      </c>
      <c r="N39" s="210">
        <v>0</v>
      </c>
      <c r="O39" s="339"/>
      <c r="P39" s="45">
        <v>0</v>
      </c>
      <c r="Q39" s="115"/>
      <c r="R39" s="211"/>
      <c r="S39" s="346"/>
      <c r="T39" s="50"/>
      <c r="U39" s="50"/>
      <c r="V39" s="47"/>
      <c r="W39" s="49"/>
    </row>
    <row r="40" spans="1:60" s="143" customFormat="1" ht="21" customHeight="1">
      <c r="A40" s="545"/>
      <c r="B40" s="547"/>
      <c r="C40" s="552">
        <v>0.1</v>
      </c>
      <c r="D40" s="249"/>
      <c r="E40" s="249" t="s">
        <v>223</v>
      </c>
      <c r="F40" s="632" t="s">
        <v>196</v>
      </c>
      <c r="G40" s="633"/>
      <c r="H40" s="633"/>
      <c r="I40" s="633"/>
      <c r="J40" s="633"/>
      <c r="K40" s="633"/>
      <c r="L40" s="633"/>
      <c r="M40" s="634"/>
      <c r="N40" s="250"/>
      <c r="O40" s="339"/>
      <c r="P40" s="251"/>
      <c r="Q40" s="251"/>
      <c r="R40" s="252"/>
      <c r="S40" s="347"/>
      <c r="T40" s="253"/>
      <c r="U40" s="253"/>
      <c r="V40" s="246"/>
      <c r="W40" s="247"/>
    </row>
    <row r="41" spans="1:60" s="38" customFormat="1" ht="30">
      <c r="A41" s="545"/>
      <c r="B41" s="547"/>
      <c r="C41" s="631"/>
      <c r="D41" s="395">
        <v>0</v>
      </c>
      <c r="E41" s="388" t="s">
        <v>112</v>
      </c>
      <c r="F41" s="390" t="s">
        <v>256</v>
      </c>
      <c r="G41" s="388" t="s">
        <v>604</v>
      </c>
      <c r="H41" s="390" t="s">
        <v>256</v>
      </c>
      <c r="I41" s="396" t="s">
        <v>605</v>
      </c>
      <c r="J41" s="420" t="s">
        <v>477</v>
      </c>
      <c r="K41" s="398" t="s">
        <v>180</v>
      </c>
      <c r="L41" s="314">
        <v>0</v>
      </c>
      <c r="M41" s="397" t="s">
        <v>181</v>
      </c>
      <c r="N41" s="315">
        <v>1</v>
      </c>
      <c r="O41" s="399">
        <f>$A$9*$B$38*$C$40*$D$41*N41</f>
        <v>0</v>
      </c>
      <c r="P41" s="314"/>
      <c r="Q41" s="398"/>
      <c r="R41" s="316"/>
      <c r="S41" s="400"/>
      <c r="T41" s="401"/>
      <c r="U41" s="401"/>
      <c r="V41" s="402"/>
      <c r="W41" s="403"/>
    </row>
    <row r="42" spans="1:60" s="38" customFormat="1" ht="39" customHeight="1">
      <c r="A42" s="545"/>
      <c r="B42" s="547"/>
      <c r="C42" s="631"/>
      <c r="D42" s="541">
        <v>0.5</v>
      </c>
      <c r="E42" s="530" t="s">
        <v>113</v>
      </c>
      <c r="F42" s="539" t="s">
        <v>114</v>
      </c>
      <c r="G42" s="530" t="s">
        <v>614</v>
      </c>
      <c r="H42" s="539" t="s">
        <v>114</v>
      </c>
      <c r="I42" s="530" t="s">
        <v>615</v>
      </c>
      <c r="J42" s="635" t="s">
        <v>478</v>
      </c>
      <c r="K42" s="254" t="s">
        <v>180</v>
      </c>
      <c r="L42" s="45">
        <v>0</v>
      </c>
      <c r="M42" s="404" t="s">
        <v>181</v>
      </c>
      <c r="N42" s="210">
        <v>1</v>
      </c>
      <c r="O42" s="338">
        <f>$A$9*$B$38*$C$40*$D$42*N42</f>
        <v>1.8700000000000001E-2</v>
      </c>
      <c r="P42" s="45"/>
      <c r="Q42" s="254"/>
      <c r="R42" s="211"/>
      <c r="S42" s="346"/>
      <c r="T42" s="50"/>
      <c r="U42" s="50"/>
      <c r="V42" s="47"/>
      <c r="W42" s="49"/>
    </row>
    <row r="43" spans="1:60" s="38" customFormat="1" ht="14.25" hidden="1" customHeight="1">
      <c r="A43" s="545"/>
      <c r="B43" s="547"/>
      <c r="C43" s="631"/>
      <c r="D43" s="542"/>
      <c r="E43" s="531"/>
      <c r="F43" s="540"/>
      <c r="G43" s="531"/>
      <c r="H43" s="540"/>
      <c r="I43" s="531"/>
      <c r="J43" s="636"/>
      <c r="K43" s="254" t="s">
        <v>180</v>
      </c>
      <c r="L43" s="45">
        <v>0</v>
      </c>
      <c r="M43" s="389" t="s">
        <v>181</v>
      </c>
      <c r="N43" s="210">
        <v>0</v>
      </c>
      <c r="O43" s="338"/>
      <c r="P43" s="45"/>
      <c r="Q43" s="254"/>
      <c r="R43" s="211"/>
      <c r="S43" s="346"/>
      <c r="T43" s="50"/>
      <c r="U43" s="50"/>
      <c r="V43" s="47"/>
      <c r="W43" s="49"/>
    </row>
    <row r="44" spans="1:60" s="38" customFormat="1" ht="14.25" hidden="1" customHeight="1">
      <c r="A44" s="545"/>
      <c r="B44" s="547"/>
      <c r="C44" s="631"/>
      <c r="D44" s="542"/>
      <c r="E44" s="531"/>
      <c r="F44" s="540"/>
      <c r="G44" s="531"/>
      <c r="H44" s="540"/>
      <c r="I44" s="531"/>
      <c r="J44" s="636"/>
      <c r="K44" s="254" t="s">
        <v>180</v>
      </c>
      <c r="L44" s="45">
        <v>0</v>
      </c>
      <c r="M44" s="389" t="s">
        <v>181</v>
      </c>
      <c r="N44" s="210">
        <v>0</v>
      </c>
      <c r="O44" s="338"/>
      <c r="P44" s="45"/>
      <c r="Q44" s="254"/>
      <c r="R44" s="211"/>
      <c r="S44" s="346"/>
      <c r="T44" s="50"/>
      <c r="U44" s="50"/>
      <c r="V44" s="47"/>
      <c r="W44" s="49"/>
    </row>
    <row r="45" spans="1:60" s="38" customFormat="1" ht="14.25" hidden="1" customHeight="1">
      <c r="A45" s="545"/>
      <c r="B45" s="547"/>
      <c r="C45" s="631"/>
      <c r="D45" s="543"/>
      <c r="E45" s="532"/>
      <c r="F45" s="625"/>
      <c r="G45" s="532"/>
      <c r="H45" s="625"/>
      <c r="I45" s="532"/>
      <c r="J45" s="637"/>
      <c r="K45" s="254" t="s">
        <v>180</v>
      </c>
      <c r="L45" s="45">
        <v>0</v>
      </c>
      <c r="M45" s="389" t="s">
        <v>181</v>
      </c>
      <c r="N45" s="210">
        <v>0</v>
      </c>
      <c r="O45" s="338"/>
      <c r="P45" s="45"/>
      <c r="Q45" s="254"/>
      <c r="R45" s="211"/>
      <c r="S45" s="346"/>
      <c r="T45" s="50"/>
      <c r="U45" s="50"/>
      <c r="V45" s="47"/>
      <c r="W45" s="49"/>
    </row>
    <row r="46" spans="1:60" s="38" customFormat="1" ht="14.25" hidden="1" customHeight="1">
      <c r="A46" s="545"/>
      <c r="B46" s="547"/>
      <c r="C46" s="631"/>
      <c r="D46" s="541"/>
      <c r="E46" s="530"/>
      <c r="F46" s="539"/>
      <c r="G46" s="530"/>
      <c r="H46" s="539"/>
      <c r="I46" s="530"/>
      <c r="J46" s="635"/>
      <c r="K46" s="254" t="s">
        <v>180</v>
      </c>
      <c r="L46" s="45">
        <v>0</v>
      </c>
      <c r="M46" s="389" t="s">
        <v>181</v>
      </c>
      <c r="N46" s="210"/>
      <c r="O46" s="338"/>
      <c r="P46" s="45"/>
      <c r="Q46" s="254"/>
      <c r="R46" s="211"/>
      <c r="S46" s="346"/>
      <c r="T46" s="50"/>
      <c r="U46" s="50"/>
      <c r="V46" s="47"/>
      <c r="W46" s="49"/>
    </row>
    <row r="47" spans="1:60" s="38" customFormat="1" ht="14.25" hidden="1" customHeight="1">
      <c r="A47" s="545"/>
      <c r="B47" s="547"/>
      <c r="C47" s="631"/>
      <c r="D47" s="543"/>
      <c r="E47" s="532"/>
      <c r="F47" s="625"/>
      <c r="G47" s="532"/>
      <c r="H47" s="625"/>
      <c r="I47" s="532"/>
      <c r="J47" s="637"/>
      <c r="K47" s="254" t="s">
        <v>180</v>
      </c>
      <c r="L47" s="45">
        <v>0</v>
      </c>
      <c r="M47" s="389" t="s">
        <v>181</v>
      </c>
      <c r="N47" s="210"/>
      <c r="O47" s="338"/>
      <c r="P47" s="45"/>
      <c r="Q47" s="254"/>
      <c r="R47" s="211"/>
      <c r="S47" s="346"/>
      <c r="T47" s="50"/>
      <c r="U47" s="50"/>
      <c r="V47" s="47"/>
      <c r="W47" s="49"/>
    </row>
    <row r="48" spans="1:60" s="38" customFormat="1" ht="14.25" hidden="1" customHeight="1">
      <c r="A48" s="545"/>
      <c r="B48" s="547"/>
      <c r="C48" s="631"/>
      <c r="D48" s="541"/>
      <c r="E48" s="530" t="s">
        <v>71</v>
      </c>
      <c r="F48" s="539" t="s">
        <v>72</v>
      </c>
      <c r="G48" s="530" t="s">
        <v>622</v>
      </c>
      <c r="H48" s="539" t="s">
        <v>479</v>
      </c>
      <c r="I48" s="530" t="s">
        <v>623</v>
      </c>
      <c r="J48" s="635" t="s">
        <v>479</v>
      </c>
      <c r="K48" s="254" t="s">
        <v>180</v>
      </c>
      <c r="L48" s="45">
        <v>0</v>
      </c>
      <c r="M48" s="389" t="s">
        <v>181</v>
      </c>
      <c r="N48" s="210">
        <v>1</v>
      </c>
      <c r="O48" s="338">
        <f>$A$9*$B$38*$C$40*$D$48*N48</f>
        <v>0</v>
      </c>
      <c r="P48" s="45"/>
      <c r="Q48" s="254"/>
      <c r="R48" s="211"/>
      <c r="S48" s="346"/>
      <c r="T48" s="50"/>
      <c r="U48" s="50"/>
      <c r="V48" s="47"/>
      <c r="W48" s="49"/>
    </row>
    <row r="49" spans="1:23" s="38" customFormat="1" ht="14.25" hidden="1" customHeight="1">
      <c r="A49" s="545"/>
      <c r="B49" s="547"/>
      <c r="C49" s="631"/>
      <c r="D49" s="542"/>
      <c r="E49" s="531"/>
      <c r="F49" s="540"/>
      <c r="G49" s="531"/>
      <c r="H49" s="540"/>
      <c r="I49" s="531"/>
      <c r="J49" s="636"/>
      <c r="K49" s="254" t="s">
        <v>180</v>
      </c>
      <c r="L49" s="45">
        <v>0</v>
      </c>
      <c r="M49" s="389" t="s">
        <v>181</v>
      </c>
      <c r="N49" s="210">
        <v>0</v>
      </c>
      <c r="O49" s="338">
        <f>$A$9*$B$38*$C$40*$D$48*J49*N49</f>
        <v>0</v>
      </c>
      <c r="P49" s="45"/>
      <c r="Q49" s="254"/>
      <c r="R49" s="211"/>
      <c r="S49" s="346"/>
      <c r="T49" s="50"/>
      <c r="U49" s="50"/>
      <c r="V49" s="47"/>
      <c r="W49" s="49"/>
    </row>
    <row r="50" spans="1:23" s="38" customFormat="1" ht="14.25" hidden="1" customHeight="1">
      <c r="A50" s="545"/>
      <c r="B50" s="547"/>
      <c r="C50" s="631"/>
      <c r="D50" s="543"/>
      <c r="E50" s="532"/>
      <c r="F50" s="625"/>
      <c r="G50" s="532"/>
      <c r="H50" s="625"/>
      <c r="I50" s="532"/>
      <c r="J50" s="637"/>
      <c r="K50" s="254" t="s">
        <v>180</v>
      </c>
      <c r="L50" s="45">
        <v>0</v>
      </c>
      <c r="M50" s="389" t="s">
        <v>181</v>
      </c>
      <c r="N50" s="210">
        <v>0</v>
      </c>
      <c r="O50" s="338">
        <f>$A$9*$B$38*$C$40*$D$48*J50*N50</f>
        <v>0</v>
      </c>
      <c r="P50" s="45"/>
      <c r="Q50" s="254"/>
      <c r="R50" s="211"/>
      <c r="S50" s="346"/>
      <c r="T50" s="50"/>
      <c r="U50" s="50"/>
      <c r="V50" s="47"/>
      <c r="W50" s="49"/>
    </row>
    <row r="51" spans="1:23" s="38" customFormat="1" ht="14.25" hidden="1" customHeight="1">
      <c r="A51" s="545"/>
      <c r="B51" s="547"/>
      <c r="C51" s="631"/>
      <c r="D51" s="541"/>
      <c r="E51" s="530" t="s">
        <v>73</v>
      </c>
      <c r="F51" s="539" t="s">
        <v>74</v>
      </c>
      <c r="G51" s="530" t="s">
        <v>624</v>
      </c>
      <c r="H51" s="539" t="s">
        <v>480</v>
      </c>
      <c r="I51" s="530" t="s">
        <v>625</v>
      </c>
      <c r="J51" s="635" t="s">
        <v>480</v>
      </c>
      <c r="K51" s="254" t="s">
        <v>180</v>
      </c>
      <c r="L51" s="45">
        <v>0</v>
      </c>
      <c r="M51" s="389" t="s">
        <v>181</v>
      </c>
      <c r="N51" s="210">
        <v>1</v>
      </c>
      <c r="O51" s="338">
        <f>$A$9*$B$38*$C$40*$D$51*N51</f>
        <v>0</v>
      </c>
      <c r="P51" s="45"/>
      <c r="Q51" s="254"/>
      <c r="R51" s="211"/>
      <c r="S51" s="346"/>
      <c r="T51" s="50"/>
      <c r="U51" s="50"/>
      <c r="V51" s="47"/>
      <c r="W51" s="49"/>
    </row>
    <row r="52" spans="1:23" s="38" customFormat="1" ht="14.25" hidden="1" customHeight="1">
      <c r="A52" s="545"/>
      <c r="B52" s="547"/>
      <c r="C52" s="631"/>
      <c r="D52" s="542"/>
      <c r="E52" s="531"/>
      <c r="F52" s="540"/>
      <c r="G52" s="531"/>
      <c r="H52" s="540"/>
      <c r="I52" s="531"/>
      <c r="J52" s="636"/>
      <c r="K52" s="254" t="s">
        <v>180</v>
      </c>
      <c r="L52" s="45">
        <v>0</v>
      </c>
      <c r="M52" s="389" t="s">
        <v>181</v>
      </c>
      <c r="N52" s="210">
        <v>0</v>
      </c>
      <c r="O52" s="338">
        <f>$A$9*$B$38*$C$40*$D$51*J52*N52</f>
        <v>0</v>
      </c>
      <c r="P52" s="45"/>
      <c r="Q52" s="254"/>
      <c r="R52" s="211"/>
      <c r="S52" s="346"/>
      <c r="T52" s="50"/>
      <c r="U52" s="50"/>
      <c r="V52" s="47"/>
      <c r="W52" s="49"/>
    </row>
    <row r="53" spans="1:23" s="38" customFormat="1" ht="14.25" hidden="1" customHeight="1">
      <c r="A53" s="545"/>
      <c r="B53" s="547"/>
      <c r="C53" s="631"/>
      <c r="D53" s="543"/>
      <c r="E53" s="532"/>
      <c r="F53" s="625"/>
      <c r="G53" s="532"/>
      <c r="H53" s="625"/>
      <c r="I53" s="532"/>
      <c r="J53" s="637"/>
      <c r="K53" s="254" t="s">
        <v>180</v>
      </c>
      <c r="L53" s="45">
        <v>0</v>
      </c>
      <c r="M53" s="389" t="s">
        <v>181</v>
      </c>
      <c r="N53" s="210">
        <v>0</v>
      </c>
      <c r="O53" s="338">
        <f>$A$9*$B$38*$C$40*$D$51*J53*N53</f>
        <v>0</v>
      </c>
      <c r="P53" s="45"/>
      <c r="Q53" s="254"/>
      <c r="R53" s="211"/>
      <c r="S53" s="346"/>
      <c r="T53" s="50"/>
      <c r="U53" s="50"/>
      <c r="V53" s="47"/>
      <c r="W53" s="49"/>
    </row>
    <row r="54" spans="1:23" s="38" customFormat="1" ht="45" customHeight="1">
      <c r="A54" s="545"/>
      <c r="B54" s="547"/>
      <c r="C54" s="631"/>
      <c r="D54" s="541">
        <v>0.5</v>
      </c>
      <c r="E54" s="530" t="s">
        <v>115</v>
      </c>
      <c r="F54" s="539" t="s">
        <v>116</v>
      </c>
      <c r="G54" s="530" t="s">
        <v>626</v>
      </c>
      <c r="H54" s="539" t="s">
        <v>278</v>
      </c>
      <c r="I54" s="530" t="s">
        <v>627</v>
      </c>
      <c r="J54" s="635" t="s">
        <v>481</v>
      </c>
      <c r="K54" s="254" t="s">
        <v>180</v>
      </c>
      <c r="L54" s="45">
        <v>0</v>
      </c>
      <c r="M54" s="254" t="s">
        <v>181</v>
      </c>
      <c r="N54" s="210">
        <v>1</v>
      </c>
      <c r="O54" s="338">
        <f>$A$9*$B$38*$C$40*$D$54*N54</f>
        <v>1.8700000000000001E-2</v>
      </c>
      <c r="P54" s="45"/>
      <c r="Q54" s="254"/>
      <c r="R54" s="211"/>
      <c r="S54" s="346"/>
      <c r="T54" s="50"/>
      <c r="U54" s="50"/>
      <c r="V54" s="47"/>
      <c r="W54" s="49"/>
    </row>
    <row r="55" spans="1:23" s="38" customFormat="1" ht="14.25" hidden="1" customHeight="1">
      <c r="A55" s="545"/>
      <c r="B55" s="547"/>
      <c r="C55" s="553"/>
      <c r="D55" s="543"/>
      <c r="E55" s="532"/>
      <c r="F55" s="625"/>
      <c r="G55" s="532"/>
      <c r="H55" s="625"/>
      <c r="I55" s="532"/>
      <c r="J55" s="637"/>
      <c r="K55" s="254" t="s">
        <v>180</v>
      </c>
      <c r="L55" s="45">
        <v>0</v>
      </c>
      <c r="M55" s="254" t="s">
        <v>193</v>
      </c>
      <c r="N55" s="210">
        <v>0</v>
      </c>
      <c r="O55" s="338"/>
      <c r="P55" s="45"/>
      <c r="Q55" s="115"/>
      <c r="R55" s="211">
        <f>100-(P55-L55)*10</f>
        <v>100</v>
      </c>
      <c r="S55" s="346">
        <f t="shared" ref="S55:S95" si="1">R55*O55</f>
        <v>0</v>
      </c>
      <c r="T55" s="50"/>
      <c r="U55" s="50"/>
      <c r="V55" s="47"/>
      <c r="W55" s="49"/>
    </row>
    <row r="56" spans="1:23" s="38" customFormat="1" ht="24" customHeight="1">
      <c r="A56" s="545"/>
      <c r="B56" s="547"/>
      <c r="C56" s="552">
        <v>0.08</v>
      </c>
      <c r="D56" s="207"/>
      <c r="E56" s="226" t="s">
        <v>230</v>
      </c>
      <c r="F56" s="632" t="s">
        <v>75</v>
      </c>
      <c r="G56" s="633"/>
      <c r="H56" s="633"/>
      <c r="I56" s="633"/>
      <c r="J56" s="633"/>
      <c r="K56" s="633"/>
      <c r="L56" s="633"/>
      <c r="M56" s="634"/>
      <c r="N56" s="244"/>
      <c r="O56" s="339"/>
      <c r="P56" s="251"/>
      <c r="Q56" s="251"/>
      <c r="R56" s="251"/>
      <c r="S56" s="347"/>
      <c r="T56" s="253"/>
      <c r="U56" s="253"/>
      <c r="V56" s="246"/>
      <c r="W56" s="247"/>
    </row>
    <row r="57" spans="1:23" s="38" customFormat="1" ht="54.75" customHeight="1">
      <c r="A57" s="545"/>
      <c r="B57" s="547"/>
      <c r="C57" s="631"/>
      <c r="D57" s="294">
        <v>0.33</v>
      </c>
      <c r="E57" s="123" t="s">
        <v>117</v>
      </c>
      <c r="F57" s="124" t="s">
        <v>118</v>
      </c>
      <c r="G57" s="334" t="s">
        <v>628</v>
      </c>
      <c r="H57" s="124" t="s">
        <v>279</v>
      </c>
      <c r="I57" s="334" t="s">
        <v>629</v>
      </c>
      <c r="J57" s="180" t="s">
        <v>496</v>
      </c>
      <c r="K57" s="254" t="s">
        <v>180</v>
      </c>
      <c r="L57" s="45">
        <v>0</v>
      </c>
      <c r="M57" s="146" t="s">
        <v>33</v>
      </c>
      <c r="N57" s="210">
        <v>1</v>
      </c>
      <c r="O57" s="338">
        <f>$A$9*$B$38*$C$56*$D$57*N57</f>
        <v>9.8736000000000015E-3</v>
      </c>
      <c r="P57" s="45"/>
      <c r="Q57" s="254"/>
      <c r="R57" s="211"/>
      <c r="S57" s="346"/>
      <c r="T57" s="50"/>
      <c r="U57" s="50"/>
      <c r="V57" s="47"/>
      <c r="W57" s="49"/>
    </row>
    <row r="58" spans="1:23" s="38" customFormat="1" ht="55.5" customHeight="1">
      <c r="A58" s="545"/>
      <c r="B58" s="547"/>
      <c r="C58" s="631"/>
      <c r="D58" s="294">
        <v>0.33</v>
      </c>
      <c r="E58" s="123" t="s">
        <v>119</v>
      </c>
      <c r="F58" s="124" t="s">
        <v>120</v>
      </c>
      <c r="G58" s="334" t="s">
        <v>630</v>
      </c>
      <c r="H58" s="124" t="s">
        <v>280</v>
      </c>
      <c r="I58" s="334" t="s">
        <v>631</v>
      </c>
      <c r="J58" s="180" t="s">
        <v>497</v>
      </c>
      <c r="K58" s="254" t="s">
        <v>180</v>
      </c>
      <c r="L58" s="45">
        <v>0</v>
      </c>
      <c r="M58" s="146" t="s">
        <v>33</v>
      </c>
      <c r="N58" s="210">
        <v>1</v>
      </c>
      <c r="O58" s="338">
        <f>$A$9*$B$38*$C$56*$D$58*N58</f>
        <v>9.8736000000000015E-3</v>
      </c>
      <c r="P58" s="45"/>
      <c r="Q58" s="254"/>
      <c r="R58" s="211"/>
      <c r="S58" s="346"/>
      <c r="T58" s="50"/>
      <c r="U58" s="50"/>
      <c r="V58" s="47"/>
      <c r="W58" s="49"/>
    </row>
    <row r="59" spans="1:23" s="38" customFormat="1" ht="52.7" customHeight="1">
      <c r="A59" s="545"/>
      <c r="B59" s="547"/>
      <c r="C59" s="553"/>
      <c r="D59" s="294">
        <v>0.34</v>
      </c>
      <c r="E59" s="291" t="s">
        <v>121</v>
      </c>
      <c r="F59" s="290" t="s">
        <v>122</v>
      </c>
      <c r="G59" s="335" t="s">
        <v>632</v>
      </c>
      <c r="H59" s="290" t="s">
        <v>465</v>
      </c>
      <c r="I59" s="335" t="s">
        <v>633</v>
      </c>
      <c r="J59" s="308" t="s">
        <v>465</v>
      </c>
      <c r="K59" s="404" t="s">
        <v>868</v>
      </c>
      <c r="L59" s="405">
        <v>0</v>
      </c>
      <c r="M59" s="254" t="s">
        <v>181</v>
      </c>
      <c r="N59" s="210">
        <v>1</v>
      </c>
      <c r="O59" s="338">
        <f>$A$9*$B$38*$C$56*$D$59*N59</f>
        <v>1.0172800000000001E-2</v>
      </c>
      <c r="P59" s="405"/>
      <c r="Q59" s="254"/>
      <c r="R59" s="211"/>
      <c r="S59" s="346"/>
      <c r="T59" s="50"/>
      <c r="U59" s="50"/>
      <c r="V59" s="47"/>
      <c r="W59" s="49"/>
    </row>
    <row r="60" spans="1:23" s="65" customFormat="1" ht="24" customHeight="1">
      <c r="A60" s="545"/>
      <c r="B60" s="547"/>
      <c r="C60" s="552">
        <v>0.11</v>
      </c>
      <c r="D60" s="255"/>
      <c r="E60" s="226" t="s">
        <v>231</v>
      </c>
      <c r="F60" s="638" t="s">
        <v>76</v>
      </c>
      <c r="G60" s="639"/>
      <c r="H60" s="639"/>
      <c r="I60" s="639"/>
      <c r="J60" s="639"/>
      <c r="K60" s="639"/>
      <c r="L60" s="639"/>
      <c r="M60" s="640"/>
      <c r="N60" s="244"/>
      <c r="O60" s="339"/>
      <c r="P60" s="126"/>
      <c r="Q60" s="126"/>
      <c r="R60" s="126"/>
      <c r="S60" s="347"/>
      <c r="T60" s="256"/>
      <c r="U60" s="256"/>
      <c r="V60" s="257"/>
      <c r="W60" s="258"/>
    </row>
    <row r="61" spans="1:23" s="38" customFormat="1" ht="32.25" customHeight="1">
      <c r="A61" s="545"/>
      <c r="B61" s="547"/>
      <c r="C61" s="631"/>
      <c r="D61" s="541">
        <v>0.2</v>
      </c>
      <c r="E61" s="530" t="s">
        <v>123</v>
      </c>
      <c r="F61" s="539" t="s">
        <v>124</v>
      </c>
      <c r="G61" s="530" t="s">
        <v>634</v>
      </c>
      <c r="H61" s="539" t="s">
        <v>124</v>
      </c>
      <c r="I61" s="530" t="s">
        <v>635</v>
      </c>
      <c r="J61" s="533" t="s">
        <v>482</v>
      </c>
      <c r="K61" s="254" t="s">
        <v>180</v>
      </c>
      <c r="L61" s="45">
        <v>0</v>
      </c>
      <c r="M61" s="146" t="s">
        <v>484</v>
      </c>
      <c r="N61" s="210">
        <v>1</v>
      </c>
      <c r="O61" s="338">
        <f>$A$9*$B$38*$C$60*$D$61*N61</f>
        <v>8.2280000000000009E-3</v>
      </c>
      <c r="P61" s="45"/>
      <c r="Q61" s="254"/>
      <c r="R61" s="211"/>
      <c r="S61" s="346"/>
      <c r="T61" s="50"/>
      <c r="U61" s="50"/>
      <c r="V61" s="47"/>
      <c r="W61" s="49"/>
    </row>
    <row r="62" spans="1:23" s="38" customFormat="1" ht="14.25" hidden="1" customHeight="1">
      <c r="A62" s="545"/>
      <c r="B62" s="547"/>
      <c r="C62" s="631"/>
      <c r="D62" s="542"/>
      <c r="E62" s="531"/>
      <c r="F62" s="540"/>
      <c r="G62" s="531"/>
      <c r="H62" s="540"/>
      <c r="I62" s="531"/>
      <c r="J62" s="534"/>
      <c r="K62" s="254" t="s">
        <v>180</v>
      </c>
      <c r="L62" s="45">
        <v>0</v>
      </c>
      <c r="M62" s="146" t="s">
        <v>484</v>
      </c>
      <c r="N62" s="210">
        <v>0</v>
      </c>
      <c r="O62" s="338">
        <f>$A$9*$B$38*$C$60*$D$61*J62*N62</f>
        <v>0</v>
      </c>
      <c r="P62" s="45"/>
      <c r="Q62" s="254"/>
      <c r="R62" s="211"/>
      <c r="S62" s="346"/>
      <c r="T62" s="50"/>
      <c r="U62" s="50"/>
      <c r="V62" s="47"/>
      <c r="W62" s="49"/>
    </row>
    <row r="63" spans="1:23" s="38" customFormat="1" ht="14.25" hidden="1" customHeight="1">
      <c r="A63" s="545"/>
      <c r="B63" s="547"/>
      <c r="C63" s="631"/>
      <c r="D63" s="542"/>
      <c r="E63" s="531"/>
      <c r="F63" s="540"/>
      <c r="G63" s="531"/>
      <c r="H63" s="540"/>
      <c r="I63" s="531"/>
      <c r="J63" s="534"/>
      <c r="K63" s="254" t="s">
        <v>180</v>
      </c>
      <c r="L63" s="45">
        <v>0</v>
      </c>
      <c r="M63" s="146" t="s">
        <v>484</v>
      </c>
      <c r="N63" s="210">
        <v>0</v>
      </c>
      <c r="O63" s="338">
        <f>$A$9*$B$38*$C$60*$D$61*J63*N63</f>
        <v>0</v>
      </c>
      <c r="P63" s="45"/>
      <c r="Q63" s="254"/>
      <c r="R63" s="211"/>
      <c r="S63" s="346"/>
      <c r="T63" s="50"/>
      <c r="U63" s="50"/>
      <c r="V63" s="47"/>
      <c r="W63" s="49"/>
    </row>
    <row r="64" spans="1:23" s="38" customFormat="1" ht="14.25" hidden="1" customHeight="1">
      <c r="A64" s="545"/>
      <c r="B64" s="547"/>
      <c r="C64" s="631"/>
      <c r="D64" s="543"/>
      <c r="E64" s="532"/>
      <c r="F64" s="625"/>
      <c r="G64" s="532"/>
      <c r="H64" s="625"/>
      <c r="I64" s="532"/>
      <c r="J64" s="535"/>
      <c r="K64" s="254" t="s">
        <v>180</v>
      </c>
      <c r="L64" s="45">
        <v>0</v>
      </c>
      <c r="M64" s="146" t="s">
        <v>484</v>
      </c>
      <c r="N64" s="210">
        <v>0</v>
      </c>
      <c r="O64" s="338">
        <f>$A$9*$B$38*$C$60*$D$61*J64*N64</f>
        <v>0</v>
      </c>
      <c r="P64" s="45"/>
      <c r="Q64" s="254"/>
      <c r="R64" s="211"/>
      <c r="S64" s="346"/>
      <c r="T64" s="50"/>
      <c r="U64" s="50"/>
      <c r="V64" s="47"/>
      <c r="W64" s="49"/>
    </row>
    <row r="65" spans="1:23" s="38" customFormat="1" ht="33" customHeight="1">
      <c r="A65" s="545"/>
      <c r="B65" s="547"/>
      <c r="C65" s="631"/>
      <c r="D65" s="541">
        <v>0.2</v>
      </c>
      <c r="E65" s="530" t="s">
        <v>125</v>
      </c>
      <c r="F65" s="539" t="s">
        <v>126</v>
      </c>
      <c r="G65" s="530" t="s">
        <v>647</v>
      </c>
      <c r="H65" s="539" t="s">
        <v>126</v>
      </c>
      <c r="I65" s="530" t="s">
        <v>648</v>
      </c>
      <c r="J65" s="533" t="s">
        <v>483</v>
      </c>
      <c r="K65" s="254" t="s">
        <v>180</v>
      </c>
      <c r="L65" s="45">
        <v>0</v>
      </c>
      <c r="M65" s="146" t="s">
        <v>484</v>
      </c>
      <c r="N65" s="210">
        <v>1</v>
      </c>
      <c r="O65" s="338">
        <f>$A$9*$B$38*$C$60*$D$65*N65</f>
        <v>8.2280000000000009E-3</v>
      </c>
      <c r="P65" s="45"/>
      <c r="Q65" s="254"/>
      <c r="R65" s="211"/>
      <c r="S65" s="346"/>
      <c r="T65" s="50"/>
      <c r="U65" s="50"/>
      <c r="V65" s="47"/>
      <c r="W65" s="49"/>
    </row>
    <row r="66" spans="1:23" s="38" customFormat="1" ht="14.25" hidden="1" customHeight="1">
      <c r="A66" s="545"/>
      <c r="B66" s="547"/>
      <c r="C66" s="631"/>
      <c r="D66" s="542"/>
      <c r="E66" s="531"/>
      <c r="F66" s="540"/>
      <c r="G66" s="531"/>
      <c r="H66" s="540"/>
      <c r="I66" s="531"/>
      <c r="J66" s="534"/>
      <c r="K66" s="254" t="s">
        <v>180</v>
      </c>
      <c r="L66" s="45">
        <v>0</v>
      </c>
      <c r="M66" s="146" t="s">
        <v>484</v>
      </c>
      <c r="N66" s="210">
        <v>0</v>
      </c>
      <c r="O66" s="338">
        <f>$A$9*$B$38*$C$60*$D$65*J66*N66</f>
        <v>0</v>
      </c>
      <c r="P66" s="45"/>
      <c r="Q66" s="254"/>
      <c r="R66" s="211"/>
      <c r="S66" s="346"/>
      <c r="T66" s="50"/>
      <c r="U66" s="50"/>
      <c r="V66" s="47"/>
      <c r="W66" s="49"/>
    </row>
    <row r="67" spans="1:23" s="38" customFormat="1" ht="14.25" hidden="1" customHeight="1">
      <c r="A67" s="545"/>
      <c r="B67" s="547"/>
      <c r="C67" s="631"/>
      <c r="D67" s="542"/>
      <c r="E67" s="531"/>
      <c r="F67" s="540"/>
      <c r="G67" s="531"/>
      <c r="H67" s="540"/>
      <c r="I67" s="531"/>
      <c r="J67" s="534"/>
      <c r="K67" s="254" t="s">
        <v>180</v>
      </c>
      <c r="L67" s="45">
        <v>0</v>
      </c>
      <c r="M67" s="146" t="s">
        <v>484</v>
      </c>
      <c r="N67" s="210">
        <v>0</v>
      </c>
      <c r="O67" s="338">
        <f>$A$9*$B$38*$C$60*$D$65*J67*N67</f>
        <v>0</v>
      </c>
      <c r="P67" s="45"/>
      <c r="Q67" s="254"/>
      <c r="R67" s="211"/>
      <c r="S67" s="346"/>
      <c r="T67" s="50"/>
      <c r="U67" s="50"/>
      <c r="V67" s="47"/>
      <c r="W67" s="49"/>
    </row>
    <row r="68" spans="1:23" s="38" customFormat="1" ht="14.25" hidden="1" customHeight="1">
      <c r="A68" s="545"/>
      <c r="B68" s="547"/>
      <c r="C68" s="631"/>
      <c r="D68" s="543"/>
      <c r="E68" s="532"/>
      <c r="F68" s="625"/>
      <c r="G68" s="532"/>
      <c r="H68" s="625"/>
      <c r="I68" s="532"/>
      <c r="J68" s="535"/>
      <c r="K68" s="254" t="s">
        <v>180</v>
      </c>
      <c r="L68" s="45">
        <v>0</v>
      </c>
      <c r="M68" s="146" t="s">
        <v>484</v>
      </c>
      <c r="N68" s="210">
        <v>0</v>
      </c>
      <c r="O68" s="338">
        <f>$A$9*$B$38*$C$60*$D$65*J68*N68</f>
        <v>0</v>
      </c>
      <c r="P68" s="45"/>
      <c r="Q68" s="254"/>
      <c r="R68" s="211"/>
      <c r="S68" s="346"/>
      <c r="T68" s="50"/>
      <c r="U68" s="50"/>
      <c r="V68" s="47"/>
      <c r="W68" s="49"/>
    </row>
    <row r="69" spans="1:23" s="38" customFormat="1" ht="60" customHeight="1">
      <c r="A69" s="545"/>
      <c r="B69" s="547"/>
      <c r="C69" s="631"/>
      <c r="D69" s="541">
        <v>0.2</v>
      </c>
      <c r="E69" s="530" t="s">
        <v>127</v>
      </c>
      <c r="F69" s="539" t="s">
        <v>128</v>
      </c>
      <c r="G69" s="530" t="s">
        <v>656</v>
      </c>
      <c r="H69" s="539" t="s">
        <v>128</v>
      </c>
      <c r="I69" s="530" t="s">
        <v>657</v>
      </c>
      <c r="J69" s="533" t="s">
        <v>485</v>
      </c>
      <c r="K69" s="254" t="s">
        <v>180</v>
      </c>
      <c r="L69" s="45">
        <v>0</v>
      </c>
      <c r="M69" s="146" t="s">
        <v>484</v>
      </c>
      <c r="N69" s="210">
        <v>1</v>
      </c>
      <c r="O69" s="338">
        <f>$A$9*$B$38*$C$60*$D$69*N69</f>
        <v>8.2280000000000009E-3</v>
      </c>
      <c r="P69" s="45"/>
      <c r="Q69" s="254"/>
      <c r="R69" s="211"/>
      <c r="S69" s="346"/>
      <c r="T69" s="50"/>
      <c r="U69" s="50"/>
      <c r="V69" s="47"/>
      <c r="W69" s="49"/>
    </row>
    <row r="70" spans="1:23" s="38" customFormat="1" ht="14.25" hidden="1" customHeight="1">
      <c r="A70" s="545"/>
      <c r="B70" s="547"/>
      <c r="C70" s="631"/>
      <c r="D70" s="542"/>
      <c r="E70" s="531"/>
      <c r="F70" s="540"/>
      <c r="G70" s="531"/>
      <c r="H70" s="540"/>
      <c r="I70" s="531"/>
      <c r="J70" s="534"/>
      <c r="K70" s="115" t="s">
        <v>180</v>
      </c>
      <c r="L70" s="45">
        <v>0</v>
      </c>
      <c r="M70" s="146" t="s">
        <v>484</v>
      </c>
      <c r="N70" s="210">
        <v>0</v>
      </c>
      <c r="O70" s="338">
        <f>$A$9*$B$38*$C$60*$D$69*J70*N70</f>
        <v>0</v>
      </c>
      <c r="P70" s="45"/>
      <c r="Q70" s="254"/>
      <c r="R70" s="211"/>
      <c r="S70" s="346"/>
      <c r="T70" s="50"/>
      <c r="U70" s="50"/>
      <c r="V70" s="47"/>
      <c r="W70" s="49"/>
    </row>
    <row r="71" spans="1:23" s="38" customFormat="1" ht="14.25" hidden="1" customHeight="1">
      <c r="A71" s="545"/>
      <c r="B71" s="547"/>
      <c r="C71" s="631"/>
      <c r="D71" s="543"/>
      <c r="E71" s="532"/>
      <c r="F71" s="625"/>
      <c r="G71" s="532"/>
      <c r="H71" s="625"/>
      <c r="I71" s="532"/>
      <c r="J71" s="535"/>
      <c r="K71" s="115" t="s">
        <v>180</v>
      </c>
      <c r="L71" s="45">
        <v>0</v>
      </c>
      <c r="M71" s="146" t="s">
        <v>484</v>
      </c>
      <c r="N71" s="210">
        <v>0</v>
      </c>
      <c r="O71" s="338">
        <f>$A$9*$B$38*$C$60*$D$69*J71*N71</f>
        <v>0</v>
      </c>
      <c r="P71" s="45"/>
      <c r="Q71" s="254"/>
      <c r="R71" s="211"/>
      <c r="S71" s="346"/>
      <c r="T71" s="50"/>
      <c r="U71" s="50"/>
      <c r="V71" s="47"/>
      <c r="W71" s="49"/>
    </row>
    <row r="72" spans="1:23" s="38" customFormat="1" ht="47.25" customHeight="1">
      <c r="A72" s="545"/>
      <c r="B72" s="547"/>
      <c r="C72" s="631"/>
      <c r="D72" s="541">
        <v>0.2</v>
      </c>
      <c r="E72" s="530" t="s">
        <v>129</v>
      </c>
      <c r="F72" s="539" t="s">
        <v>130</v>
      </c>
      <c r="G72" s="530" t="s">
        <v>667</v>
      </c>
      <c r="H72" s="539" t="s">
        <v>130</v>
      </c>
      <c r="I72" s="530" t="s">
        <v>668</v>
      </c>
      <c r="J72" s="533" t="s">
        <v>486</v>
      </c>
      <c r="K72" s="254" t="s">
        <v>180</v>
      </c>
      <c r="L72" s="45">
        <v>0</v>
      </c>
      <c r="M72" s="146" t="s">
        <v>484</v>
      </c>
      <c r="N72" s="210">
        <v>1</v>
      </c>
      <c r="O72" s="338">
        <f>$A$9*$B$38*$C$60*$D$72*N72</f>
        <v>8.2280000000000009E-3</v>
      </c>
      <c r="P72" s="45"/>
      <c r="Q72" s="254"/>
      <c r="R72" s="211"/>
      <c r="S72" s="346"/>
      <c r="T72" s="50"/>
      <c r="U72" s="50"/>
      <c r="V72" s="47"/>
      <c r="W72" s="49"/>
    </row>
    <row r="73" spans="1:23" s="38" customFormat="1" ht="14.25" hidden="1" customHeight="1">
      <c r="A73" s="545"/>
      <c r="B73" s="547"/>
      <c r="C73" s="631"/>
      <c r="D73" s="542"/>
      <c r="E73" s="531"/>
      <c r="F73" s="540"/>
      <c r="G73" s="531"/>
      <c r="H73" s="540"/>
      <c r="I73" s="531"/>
      <c r="J73" s="534"/>
      <c r="K73" s="254" t="s">
        <v>180</v>
      </c>
      <c r="L73" s="45">
        <v>0</v>
      </c>
      <c r="M73" s="146" t="s">
        <v>484</v>
      </c>
      <c r="N73" s="210">
        <v>0</v>
      </c>
      <c r="O73" s="338">
        <f>$A$9*$B$38*$C$60*$D$72*J73*N73</f>
        <v>0</v>
      </c>
      <c r="P73" s="45"/>
      <c r="Q73" s="254"/>
      <c r="R73" s="211">
        <f t="shared" ref="R73:R74" si="2">100-(P73-L73)*Q73</f>
        <v>100</v>
      </c>
      <c r="S73" s="346">
        <f t="shared" si="1"/>
        <v>0</v>
      </c>
      <c r="T73" s="50"/>
      <c r="U73" s="50"/>
      <c r="V73" s="47"/>
      <c r="W73" s="49"/>
    </row>
    <row r="74" spans="1:23" s="38" customFormat="1" ht="14.25" hidden="1" customHeight="1">
      <c r="A74" s="545"/>
      <c r="B74" s="547"/>
      <c r="C74" s="631"/>
      <c r="D74" s="543"/>
      <c r="E74" s="532"/>
      <c r="F74" s="625"/>
      <c r="G74" s="532"/>
      <c r="H74" s="625"/>
      <c r="I74" s="532"/>
      <c r="J74" s="535"/>
      <c r="K74" s="254" t="s">
        <v>180</v>
      </c>
      <c r="L74" s="45">
        <v>0</v>
      </c>
      <c r="M74" s="146" t="s">
        <v>484</v>
      </c>
      <c r="N74" s="210">
        <v>0</v>
      </c>
      <c r="O74" s="338">
        <f>$A$9*$B$38*$C$60*$D$72*J74*N74</f>
        <v>0</v>
      </c>
      <c r="P74" s="45"/>
      <c r="Q74" s="254"/>
      <c r="R74" s="211">
        <f t="shared" si="2"/>
        <v>100</v>
      </c>
      <c r="S74" s="346">
        <f t="shared" si="1"/>
        <v>0</v>
      </c>
      <c r="T74" s="50"/>
      <c r="U74" s="50"/>
      <c r="V74" s="47"/>
      <c r="W74" s="49"/>
    </row>
    <row r="75" spans="1:23" s="38" customFormat="1" ht="46.5" customHeight="1">
      <c r="A75" s="545"/>
      <c r="B75" s="547"/>
      <c r="C75" s="631"/>
      <c r="D75" s="541">
        <v>0.2</v>
      </c>
      <c r="E75" s="530" t="s">
        <v>131</v>
      </c>
      <c r="F75" s="539" t="s">
        <v>132</v>
      </c>
      <c r="G75" s="530" t="s">
        <v>670</v>
      </c>
      <c r="H75" s="539" t="s">
        <v>132</v>
      </c>
      <c r="I75" s="530" t="s">
        <v>671</v>
      </c>
      <c r="J75" s="533" t="s">
        <v>487</v>
      </c>
      <c r="K75" s="254" t="s">
        <v>180</v>
      </c>
      <c r="L75" s="45">
        <v>0</v>
      </c>
      <c r="M75" s="146" t="s">
        <v>484</v>
      </c>
      <c r="N75" s="210">
        <v>1</v>
      </c>
      <c r="O75" s="338">
        <f>$A$9*$B$38*$C$60*$D$75*N75</f>
        <v>8.2280000000000009E-3</v>
      </c>
      <c r="P75" s="45"/>
      <c r="Q75" s="254"/>
      <c r="R75" s="211"/>
      <c r="S75" s="346"/>
      <c r="T75" s="50"/>
      <c r="U75" s="50"/>
      <c r="V75" s="47"/>
      <c r="W75" s="49"/>
    </row>
    <row r="76" spans="1:23" s="38" customFormat="1" ht="14.25" hidden="1" customHeight="1">
      <c r="A76" s="545"/>
      <c r="B76" s="547"/>
      <c r="C76" s="631"/>
      <c r="D76" s="542"/>
      <c r="E76" s="531"/>
      <c r="F76" s="540"/>
      <c r="G76" s="531"/>
      <c r="H76" s="540"/>
      <c r="I76" s="531"/>
      <c r="J76" s="534"/>
      <c r="K76" s="115" t="s">
        <v>180</v>
      </c>
      <c r="L76" s="45">
        <v>0</v>
      </c>
      <c r="M76" s="259" t="s">
        <v>33</v>
      </c>
      <c r="N76" s="210">
        <v>0</v>
      </c>
      <c r="O76" s="338"/>
      <c r="P76" s="45"/>
      <c r="Q76" s="115"/>
      <c r="R76" s="211"/>
      <c r="S76" s="346"/>
      <c r="T76" s="50"/>
      <c r="U76" s="50"/>
      <c r="V76" s="47"/>
      <c r="W76" s="49"/>
    </row>
    <row r="77" spans="1:23" s="38" customFormat="1" ht="14.25" hidden="1" customHeight="1">
      <c r="A77" s="545"/>
      <c r="B77" s="547"/>
      <c r="C77" s="631"/>
      <c r="D77" s="542"/>
      <c r="E77" s="531"/>
      <c r="F77" s="540"/>
      <c r="G77" s="531"/>
      <c r="H77" s="540"/>
      <c r="I77" s="531"/>
      <c r="J77" s="534"/>
      <c r="K77" s="115" t="s">
        <v>180</v>
      </c>
      <c r="L77" s="45">
        <v>0</v>
      </c>
      <c r="M77" s="259" t="s">
        <v>33</v>
      </c>
      <c r="N77" s="210">
        <v>0</v>
      </c>
      <c r="O77" s="338"/>
      <c r="P77" s="45"/>
      <c r="Q77" s="115"/>
      <c r="R77" s="211"/>
      <c r="S77" s="346"/>
      <c r="T77" s="50"/>
      <c r="U77" s="50"/>
      <c r="V77" s="47"/>
      <c r="W77" s="49"/>
    </row>
    <row r="78" spans="1:23" s="38" customFormat="1" ht="14.25" hidden="1" customHeight="1">
      <c r="A78" s="545"/>
      <c r="B78" s="547"/>
      <c r="C78" s="553"/>
      <c r="D78" s="543"/>
      <c r="E78" s="532"/>
      <c r="F78" s="625"/>
      <c r="G78" s="532"/>
      <c r="H78" s="625"/>
      <c r="I78" s="532"/>
      <c r="J78" s="535"/>
      <c r="K78" s="115" t="s">
        <v>180</v>
      </c>
      <c r="L78" s="45">
        <v>0</v>
      </c>
      <c r="M78" s="259" t="s">
        <v>33</v>
      </c>
      <c r="N78" s="210">
        <v>0</v>
      </c>
      <c r="O78" s="338"/>
      <c r="P78" s="45"/>
      <c r="Q78" s="115"/>
      <c r="R78" s="211"/>
      <c r="S78" s="346"/>
      <c r="T78" s="50"/>
      <c r="U78" s="50"/>
      <c r="V78" s="47"/>
      <c r="W78" s="49"/>
    </row>
    <row r="79" spans="1:23" s="38" customFormat="1" ht="21.95" customHeight="1">
      <c r="A79" s="545"/>
      <c r="B79" s="547"/>
      <c r="C79" s="552">
        <v>0.09</v>
      </c>
      <c r="D79" s="207"/>
      <c r="E79" s="226" t="s">
        <v>232</v>
      </c>
      <c r="F79" s="632" t="s">
        <v>77</v>
      </c>
      <c r="G79" s="633"/>
      <c r="H79" s="633"/>
      <c r="I79" s="633"/>
      <c r="J79" s="633"/>
      <c r="K79" s="633"/>
      <c r="L79" s="633"/>
      <c r="M79" s="634"/>
      <c r="N79" s="244"/>
      <c r="O79" s="339"/>
      <c r="P79" s="251"/>
      <c r="Q79" s="251"/>
      <c r="R79" s="251"/>
      <c r="S79" s="347"/>
      <c r="T79" s="253"/>
      <c r="U79" s="253"/>
      <c r="V79" s="246"/>
      <c r="W79" s="247"/>
    </row>
    <row r="80" spans="1:23" s="38" customFormat="1" ht="84" customHeight="1">
      <c r="A80" s="545"/>
      <c r="B80" s="547"/>
      <c r="C80" s="631"/>
      <c r="D80" s="541">
        <v>0.25</v>
      </c>
      <c r="E80" s="530" t="s">
        <v>133</v>
      </c>
      <c r="F80" s="539" t="s">
        <v>134</v>
      </c>
      <c r="G80" s="530" t="s">
        <v>673</v>
      </c>
      <c r="H80" s="539" t="s">
        <v>134</v>
      </c>
      <c r="I80" s="530" t="s">
        <v>674</v>
      </c>
      <c r="J80" s="635" t="s">
        <v>488</v>
      </c>
      <c r="K80" s="254" t="s">
        <v>180</v>
      </c>
      <c r="L80" s="45">
        <v>0</v>
      </c>
      <c r="M80" s="146" t="s">
        <v>484</v>
      </c>
      <c r="N80" s="210">
        <v>1</v>
      </c>
      <c r="O80" s="338">
        <f>$A$9*$B$38*$C$79*$D$80*N80</f>
        <v>8.4149999999999989E-3</v>
      </c>
      <c r="P80" s="45"/>
      <c r="Q80" s="254"/>
      <c r="R80" s="211"/>
      <c r="S80" s="346"/>
      <c r="T80" s="50"/>
      <c r="U80" s="50"/>
      <c r="V80" s="47"/>
      <c r="W80" s="49"/>
    </row>
    <row r="81" spans="1:23" s="38" customFormat="1" ht="14.25" hidden="1" customHeight="1">
      <c r="A81" s="545"/>
      <c r="B81" s="547"/>
      <c r="C81" s="631"/>
      <c r="D81" s="542"/>
      <c r="E81" s="531"/>
      <c r="F81" s="540"/>
      <c r="G81" s="531"/>
      <c r="H81" s="540"/>
      <c r="I81" s="531"/>
      <c r="J81" s="636"/>
      <c r="K81" s="254" t="s">
        <v>180</v>
      </c>
      <c r="L81" s="45">
        <v>0</v>
      </c>
      <c r="M81" s="146" t="s">
        <v>484</v>
      </c>
      <c r="N81" s="210">
        <v>0</v>
      </c>
      <c r="O81" s="338">
        <f>$A$9*$B$38*$C$79*$D$80*J81*N81</f>
        <v>0</v>
      </c>
      <c r="P81" s="45"/>
      <c r="Q81" s="254"/>
      <c r="R81" s="211"/>
      <c r="S81" s="346"/>
      <c r="T81" s="50"/>
      <c r="U81" s="50"/>
      <c r="V81" s="47"/>
      <c r="W81" s="49"/>
    </row>
    <row r="82" spans="1:23" s="38" customFormat="1" ht="14.25" hidden="1" customHeight="1">
      <c r="A82" s="545"/>
      <c r="B82" s="547"/>
      <c r="C82" s="631"/>
      <c r="D82" s="542"/>
      <c r="E82" s="531"/>
      <c r="F82" s="540"/>
      <c r="G82" s="531"/>
      <c r="H82" s="540"/>
      <c r="I82" s="531"/>
      <c r="J82" s="636"/>
      <c r="K82" s="254" t="s">
        <v>180</v>
      </c>
      <c r="L82" s="45">
        <v>0</v>
      </c>
      <c r="M82" s="146" t="s">
        <v>484</v>
      </c>
      <c r="N82" s="210">
        <v>0</v>
      </c>
      <c r="O82" s="338">
        <f>$A$9*$B$38*$C$79*$D$80*J82*N82</f>
        <v>0</v>
      </c>
      <c r="P82" s="45"/>
      <c r="Q82" s="254"/>
      <c r="R82" s="211"/>
      <c r="S82" s="346"/>
      <c r="T82" s="50"/>
      <c r="U82" s="50"/>
      <c r="V82" s="47"/>
      <c r="W82" s="49"/>
    </row>
    <row r="83" spans="1:23" s="38" customFormat="1" ht="14.25" hidden="1" customHeight="1">
      <c r="A83" s="545"/>
      <c r="B83" s="547"/>
      <c r="C83" s="631"/>
      <c r="D83" s="543"/>
      <c r="E83" s="532"/>
      <c r="F83" s="625"/>
      <c r="G83" s="532"/>
      <c r="H83" s="625"/>
      <c r="I83" s="532"/>
      <c r="J83" s="637"/>
      <c r="K83" s="254" t="s">
        <v>180</v>
      </c>
      <c r="L83" s="45">
        <v>0</v>
      </c>
      <c r="M83" s="146" t="s">
        <v>484</v>
      </c>
      <c r="N83" s="210">
        <v>0</v>
      </c>
      <c r="O83" s="338">
        <f>$A$9*$B$38*$C$79*$D$80*J83*N83</f>
        <v>0</v>
      </c>
      <c r="P83" s="45"/>
      <c r="Q83" s="254"/>
      <c r="R83" s="211"/>
      <c r="S83" s="346"/>
      <c r="T83" s="50"/>
      <c r="U83" s="50"/>
      <c r="V83" s="47"/>
      <c r="W83" s="49"/>
    </row>
    <row r="84" spans="1:23" s="38" customFormat="1" ht="93" customHeight="1">
      <c r="A84" s="545"/>
      <c r="B84" s="547"/>
      <c r="C84" s="631"/>
      <c r="D84" s="333">
        <v>0.25</v>
      </c>
      <c r="E84" s="121" t="s">
        <v>135</v>
      </c>
      <c r="F84" s="115" t="s">
        <v>136</v>
      </c>
      <c r="G84" s="121" t="s">
        <v>678</v>
      </c>
      <c r="H84" s="115" t="s">
        <v>136</v>
      </c>
      <c r="I84" s="121" t="s">
        <v>679</v>
      </c>
      <c r="J84" s="115" t="s">
        <v>499</v>
      </c>
      <c r="K84" s="254" t="s">
        <v>180</v>
      </c>
      <c r="L84" s="45">
        <v>0</v>
      </c>
      <c r="M84" s="146" t="s">
        <v>484</v>
      </c>
      <c r="N84" s="210">
        <v>1</v>
      </c>
      <c r="O84" s="338">
        <f>$A$9*$B$38*$C$79*$D$84*N84</f>
        <v>8.4149999999999989E-3</v>
      </c>
      <c r="P84" s="45"/>
      <c r="Q84" s="254"/>
      <c r="R84" s="211"/>
      <c r="S84" s="346"/>
      <c r="T84" s="50"/>
      <c r="U84" s="50"/>
      <c r="V84" s="47"/>
      <c r="W84" s="49"/>
    </row>
    <row r="85" spans="1:23" s="38" customFormat="1" ht="45" customHeight="1">
      <c r="A85" s="545"/>
      <c r="B85" s="547"/>
      <c r="C85" s="631"/>
      <c r="D85" s="333">
        <v>0.25</v>
      </c>
      <c r="E85" s="121" t="s">
        <v>137</v>
      </c>
      <c r="F85" s="292" t="s">
        <v>138</v>
      </c>
      <c r="G85" s="121" t="s">
        <v>684</v>
      </c>
      <c r="H85" s="293" t="s">
        <v>138</v>
      </c>
      <c r="I85" s="121" t="s">
        <v>685</v>
      </c>
      <c r="J85" s="293" t="s">
        <v>498</v>
      </c>
      <c r="K85" s="254" t="s">
        <v>180</v>
      </c>
      <c r="L85" s="45">
        <v>0</v>
      </c>
      <c r="M85" s="146" t="s">
        <v>484</v>
      </c>
      <c r="N85" s="210">
        <v>1</v>
      </c>
      <c r="O85" s="338">
        <f>$A$9*$B$38*$C$79*$D$84*N85</f>
        <v>8.4149999999999989E-3</v>
      </c>
      <c r="P85" s="45"/>
      <c r="Q85" s="254"/>
      <c r="R85" s="211"/>
      <c r="S85" s="346"/>
      <c r="T85" s="50"/>
      <c r="U85" s="50"/>
      <c r="V85" s="47"/>
      <c r="W85" s="49"/>
    </row>
    <row r="86" spans="1:23" s="38" customFormat="1" ht="47.25">
      <c r="A86" s="545"/>
      <c r="B86" s="547"/>
      <c r="C86" s="553"/>
      <c r="D86" s="333">
        <v>0.25</v>
      </c>
      <c r="E86" s="121" t="s">
        <v>139</v>
      </c>
      <c r="F86" s="17" t="s">
        <v>140</v>
      </c>
      <c r="G86" s="121" t="s">
        <v>693</v>
      </c>
      <c r="H86" s="17" t="s">
        <v>140</v>
      </c>
      <c r="I86" s="121" t="s">
        <v>694</v>
      </c>
      <c r="J86" s="17" t="s">
        <v>521</v>
      </c>
      <c r="K86" s="254" t="s">
        <v>180</v>
      </c>
      <c r="L86" s="45">
        <v>0</v>
      </c>
      <c r="M86" s="146" t="s">
        <v>484</v>
      </c>
      <c r="N86" s="210">
        <v>1</v>
      </c>
      <c r="O86" s="338">
        <f>$A$9*$B$38*$C$79*$D$84*N86</f>
        <v>8.4149999999999989E-3</v>
      </c>
      <c r="P86" s="45"/>
      <c r="Q86" s="254"/>
      <c r="R86" s="211"/>
      <c r="S86" s="346"/>
      <c r="T86" s="50"/>
      <c r="U86" s="50"/>
      <c r="V86" s="47"/>
      <c r="W86" s="49"/>
    </row>
    <row r="87" spans="1:23" s="38" customFormat="1" ht="27" customHeight="1">
      <c r="A87" s="545"/>
      <c r="B87" s="547"/>
      <c r="C87" s="552">
        <v>7.0000000000000007E-2</v>
      </c>
      <c r="D87" s="207"/>
      <c r="E87" s="226" t="s">
        <v>233</v>
      </c>
      <c r="F87" s="632" t="s">
        <v>78</v>
      </c>
      <c r="G87" s="633"/>
      <c r="H87" s="633"/>
      <c r="I87" s="633"/>
      <c r="J87" s="633"/>
      <c r="K87" s="633"/>
      <c r="L87" s="633"/>
      <c r="M87" s="634"/>
      <c r="N87" s="244"/>
      <c r="O87" s="339"/>
      <c r="P87" s="251"/>
      <c r="Q87" s="251"/>
      <c r="R87" s="251"/>
      <c r="S87" s="347"/>
      <c r="T87" s="253"/>
      <c r="U87" s="253"/>
      <c r="V87" s="246"/>
      <c r="W87" s="247"/>
    </row>
    <row r="88" spans="1:23" s="38" customFormat="1" ht="37.5" customHeight="1">
      <c r="A88" s="545"/>
      <c r="B88" s="547"/>
      <c r="C88" s="631"/>
      <c r="D88" s="541">
        <v>0.4</v>
      </c>
      <c r="E88" s="530" t="s">
        <v>141</v>
      </c>
      <c r="F88" s="619" t="s">
        <v>142</v>
      </c>
      <c r="G88" s="530" t="s">
        <v>695</v>
      </c>
      <c r="H88" s="619" t="s">
        <v>142</v>
      </c>
      <c r="I88" s="530" t="s">
        <v>696</v>
      </c>
      <c r="J88" s="619" t="s">
        <v>500</v>
      </c>
      <c r="K88" s="254" t="s">
        <v>180</v>
      </c>
      <c r="L88" s="45">
        <v>0</v>
      </c>
      <c r="M88" s="254" t="s">
        <v>181</v>
      </c>
      <c r="N88" s="210">
        <v>1</v>
      </c>
      <c r="O88" s="338">
        <f>$A$9*$B$38*$C$87*$D$88*N88</f>
        <v>1.0472000000000002E-2</v>
      </c>
      <c r="P88" s="45"/>
      <c r="Q88" s="254"/>
      <c r="R88" s="211"/>
      <c r="S88" s="346"/>
      <c r="T88" s="50"/>
      <c r="U88" s="50"/>
      <c r="V88" s="47"/>
      <c r="W88" s="49"/>
    </row>
    <row r="89" spans="1:23" s="38" customFormat="1" ht="14.25" hidden="1" customHeight="1">
      <c r="A89" s="545"/>
      <c r="B89" s="547"/>
      <c r="C89" s="631"/>
      <c r="D89" s="542"/>
      <c r="E89" s="531"/>
      <c r="F89" s="621"/>
      <c r="G89" s="531"/>
      <c r="H89" s="621"/>
      <c r="I89" s="531"/>
      <c r="J89" s="621"/>
      <c r="K89" s="254" t="s">
        <v>180</v>
      </c>
      <c r="L89" s="45">
        <v>0</v>
      </c>
      <c r="M89" s="254" t="s">
        <v>181</v>
      </c>
      <c r="N89" s="210">
        <v>0</v>
      </c>
      <c r="O89" s="338">
        <f>$A$9*$B$38*$C$87*$D$88*J89*N89</f>
        <v>0</v>
      </c>
      <c r="P89" s="45"/>
      <c r="Q89" s="254"/>
      <c r="R89" s="211"/>
      <c r="S89" s="346"/>
      <c r="T89" s="50"/>
      <c r="U89" s="50"/>
      <c r="V89" s="47"/>
      <c r="W89" s="49"/>
    </row>
    <row r="90" spans="1:23" s="38" customFormat="1" ht="14.25" hidden="1" customHeight="1">
      <c r="A90" s="545"/>
      <c r="B90" s="547"/>
      <c r="C90" s="631"/>
      <c r="D90" s="542"/>
      <c r="E90" s="531"/>
      <c r="F90" s="621"/>
      <c r="G90" s="531"/>
      <c r="H90" s="621"/>
      <c r="I90" s="531"/>
      <c r="J90" s="621"/>
      <c r="K90" s="254" t="s">
        <v>180</v>
      </c>
      <c r="L90" s="45">
        <v>0</v>
      </c>
      <c r="M90" s="254" t="s">
        <v>181</v>
      </c>
      <c r="N90" s="210">
        <v>0</v>
      </c>
      <c r="O90" s="338">
        <f>$A$9*$B$38*$C$87*$D$88*J90*N90</f>
        <v>0</v>
      </c>
      <c r="P90" s="45"/>
      <c r="Q90" s="254"/>
      <c r="R90" s="211"/>
      <c r="S90" s="346"/>
      <c r="T90" s="50"/>
      <c r="U90" s="50"/>
      <c r="V90" s="47"/>
      <c r="W90" s="49"/>
    </row>
    <row r="91" spans="1:23" s="38" customFormat="1" ht="14.25" hidden="1" customHeight="1">
      <c r="A91" s="545"/>
      <c r="B91" s="547"/>
      <c r="C91" s="631"/>
      <c r="D91" s="542"/>
      <c r="E91" s="531"/>
      <c r="F91" s="621"/>
      <c r="G91" s="531"/>
      <c r="H91" s="621"/>
      <c r="I91" s="531"/>
      <c r="J91" s="621"/>
      <c r="K91" s="254" t="s">
        <v>180</v>
      </c>
      <c r="L91" s="45">
        <v>0</v>
      </c>
      <c r="M91" s="254" t="s">
        <v>181</v>
      </c>
      <c r="N91" s="210">
        <v>0</v>
      </c>
      <c r="O91" s="338">
        <f>$A$9*$B$38*$C$87*$D$88*J91*N91</f>
        <v>0</v>
      </c>
      <c r="P91" s="45"/>
      <c r="Q91" s="254"/>
      <c r="R91" s="211"/>
      <c r="S91" s="346"/>
      <c r="T91" s="50"/>
      <c r="U91" s="50"/>
      <c r="V91" s="47"/>
      <c r="W91" s="49"/>
    </row>
    <row r="92" spans="1:23" s="38" customFormat="1" ht="14.25" hidden="1" customHeight="1">
      <c r="A92" s="545"/>
      <c r="B92" s="547"/>
      <c r="C92" s="631"/>
      <c r="D92" s="542"/>
      <c r="E92" s="531"/>
      <c r="F92" s="621"/>
      <c r="G92" s="531"/>
      <c r="H92" s="621"/>
      <c r="I92" s="531"/>
      <c r="J92" s="621"/>
      <c r="K92" s="254" t="s">
        <v>180</v>
      </c>
      <c r="L92" s="45">
        <v>0</v>
      </c>
      <c r="M92" s="254" t="s">
        <v>181</v>
      </c>
      <c r="N92" s="210">
        <v>0</v>
      </c>
      <c r="O92" s="338">
        <f>$A$9*$B$38*$C$87*$D$88*J92*N92</f>
        <v>0</v>
      </c>
      <c r="P92" s="45"/>
      <c r="Q92" s="254"/>
      <c r="R92" s="211"/>
      <c r="S92" s="346"/>
      <c r="T92" s="50"/>
      <c r="U92" s="50"/>
      <c r="V92" s="47"/>
      <c r="W92" s="49"/>
    </row>
    <row r="93" spans="1:23" s="38" customFormat="1" ht="14.25" hidden="1" customHeight="1">
      <c r="A93" s="545"/>
      <c r="B93" s="547"/>
      <c r="C93" s="631"/>
      <c r="D93" s="543"/>
      <c r="E93" s="532"/>
      <c r="F93" s="620"/>
      <c r="G93" s="532"/>
      <c r="H93" s="620"/>
      <c r="I93" s="532"/>
      <c r="J93" s="620"/>
      <c r="K93" s="254" t="s">
        <v>180</v>
      </c>
      <c r="L93" s="45">
        <v>0</v>
      </c>
      <c r="M93" s="254" t="s">
        <v>181</v>
      </c>
      <c r="N93" s="210">
        <v>0</v>
      </c>
      <c r="O93" s="338">
        <f>$A$9*$B$38*$C$87*$D$88*J93*N93</f>
        <v>0</v>
      </c>
      <c r="P93" s="45"/>
      <c r="Q93" s="254"/>
      <c r="R93" s="211"/>
      <c r="S93" s="346"/>
      <c r="T93" s="50"/>
      <c r="U93" s="50"/>
      <c r="V93" s="47"/>
      <c r="W93" s="49"/>
    </row>
    <row r="94" spans="1:23" s="38" customFormat="1" ht="37.5" customHeight="1">
      <c r="A94" s="545"/>
      <c r="B94" s="547"/>
      <c r="C94" s="631"/>
      <c r="D94" s="541">
        <v>0.3</v>
      </c>
      <c r="E94" s="530" t="s">
        <v>143</v>
      </c>
      <c r="F94" s="539" t="s">
        <v>144</v>
      </c>
      <c r="G94" s="530" t="s">
        <v>712</v>
      </c>
      <c r="H94" s="539" t="s">
        <v>144</v>
      </c>
      <c r="I94" s="530" t="s">
        <v>713</v>
      </c>
      <c r="J94" s="539" t="s">
        <v>489</v>
      </c>
      <c r="K94" s="254" t="s">
        <v>180</v>
      </c>
      <c r="L94" s="45">
        <v>0</v>
      </c>
      <c r="M94" s="254" t="s">
        <v>181</v>
      </c>
      <c r="N94" s="210">
        <v>1</v>
      </c>
      <c r="O94" s="338">
        <f>$A$9*$B$38*$C$87*$D$94*N94</f>
        <v>7.8539999999999999E-3</v>
      </c>
      <c r="P94" s="45"/>
      <c r="Q94" s="254"/>
      <c r="R94" s="211"/>
      <c r="S94" s="346"/>
      <c r="T94" s="50"/>
      <c r="U94" s="50"/>
      <c r="V94" s="47"/>
      <c r="W94" s="49"/>
    </row>
    <row r="95" spans="1:23" s="38" customFormat="1" ht="14.25" hidden="1" customHeight="1">
      <c r="A95" s="545"/>
      <c r="B95" s="547"/>
      <c r="C95" s="631"/>
      <c r="D95" s="543"/>
      <c r="E95" s="532"/>
      <c r="F95" s="625"/>
      <c r="G95" s="532"/>
      <c r="H95" s="625"/>
      <c r="I95" s="532"/>
      <c r="J95" s="625"/>
      <c r="K95" s="254" t="s">
        <v>180</v>
      </c>
      <c r="L95" s="45">
        <v>0</v>
      </c>
      <c r="M95" s="254" t="s">
        <v>181</v>
      </c>
      <c r="N95" s="210">
        <v>0</v>
      </c>
      <c r="O95" s="338">
        <f>$A$9*$B$38*$C$87*$D$94*J95*N95</f>
        <v>0</v>
      </c>
      <c r="P95" s="45"/>
      <c r="Q95" s="254"/>
      <c r="R95" s="211">
        <f t="shared" ref="R95" si="3">100-(P95-L95)*Q95</f>
        <v>100</v>
      </c>
      <c r="S95" s="346">
        <f t="shared" si="1"/>
        <v>0</v>
      </c>
      <c r="T95" s="50"/>
      <c r="U95" s="50"/>
      <c r="V95" s="47"/>
      <c r="W95" s="49"/>
    </row>
    <row r="96" spans="1:23" s="38" customFormat="1" ht="63.75" customHeight="1">
      <c r="A96" s="545"/>
      <c r="B96" s="547"/>
      <c r="C96" s="631"/>
      <c r="D96" s="541">
        <v>0.3</v>
      </c>
      <c r="E96" s="530" t="s">
        <v>145</v>
      </c>
      <c r="F96" s="539" t="s">
        <v>146</v>
      </c>
      <c r="G96" s="530" t="s">
        <v>720</v>
      </c>
      <c r="H96" s="539" t="s">
        <v>146</v>
      </c>
      <c r="I96" s="530" t="s">
        <v>721</v>
      </c>
      <c r="J96" s="533" t="s">
        <v>522</v>
      </c>
      <c r="K96" s="404" t="s">
        <v>869</v>
      </c>
      <c r="L96" s="406">
        <v>1</v>
      </c>
      <c r="M96" s="254" t="s">
        <v>181</v>
      </c>
      <c r="N96" s="210">
        <v>1</v>
      </c>
      <c r="O96" s="338">
        <f>$A$9*$B$38*$C$87*$D$96*N96</f>
        <v>7.8539999999999999E-3</v>
      </c>
      <c r="P96" s="45"/>
      <c r="Q96" s="254"/>
      <c r="R96" s="211"/>
      <c r="S96" s="346"/>
      <c r="T96" s="50"/>
      <c r="U96" s="50"/>
      <c r="V96" s="47"/>
      <c r="W96" s="49"/>
    </row>
    <row r="97" spans="1:23" s="38" customFormat="1" ht="14.25" hidden="1" customHeight="1">
      <c r="A97" s="545"/>
      <c r="B97" s="547"/>
      <c r="C97" s="631"/>
      <c r="D97" s="542"/>
      <c r="E97" s="531"/>
      <c r="F97" s="540"/>
      <c r="G97" s="531"/>
      <c r="H97" s="540"/>
      <c r="I97" s="531"/>
      <c r="J97" s="534"/>
      <c r="K97" s="254" t="s">
        <v>180</v>
      </c>
      <c r="L97" s="45">
        <v>0</v>
      </c>
      <c r="M97" s="254" t="s">
        <v>181</v>
      </c>
      <c r="N97" s="210">
        <v>0</v>
      </c>
      <c r="O97" s="338"/>
      <c r="P97" s="45"/>
      <c r="Q97" s="254"/>
      <c r="R97" s="211"/>
      <c r="S97" s="346"/>
      <c r="T97" s="50"/>
      <c r="U97" s="50"/>
      <c r="V97" s="47"/>
      <c r="W97" s="49"/>
    </row>
    <row r="98" spans="1:23" s="38" customFormat="1" ht="14.25" hidden="1" customHeight="1">
      <c r="A98" s="545"/>
      <c r="B98" s="547"/>
      <c r="C98" s="631"/>
      <c r="D98" s="543"/>
      <c r="E98" s="532"/>
      <c r="F98" s="625"/>
      <c r="G98" s="532"/>
      <c r="H98" s="625"/>
      <c r="I98" s="532"/>
      <c r="J98" s="535"/>
      <c r="K98" s="254" t="s">
        <v>180</v>
      </c>
      <c r="L98" s="45">
        <v>0</v>
      </c>
      <c r="M98" s="254" t="s">
        <v>181</v>
      </c>
      <c r="N98" s="210">
        <v>0</v>
      </c>
      <c r="O98" s="338"/>
      <c r="P98" s="45"/>
      <c r="Q98" s="254"/>
      <c r="R98" s="211"/>
      <c r="S98" s="346"/>
      <c r="T98" s="50"/>
      <c r="U98" s="50"/>
      <c r="V98" s="47"/>
      <c r="W98" s="49"/>
    </row>
    <row r="99" spans="1:23" s="312" customFormat="1" ht="14.25" hidden="1" customHeight="1">
      <c r="A99" s="545"/>
      <c r="B99" s="547"/>
      <c r="C99" s="631"/>
      <c r="D99" s="541">
        <v>0</v>
      </c>
      <c r="E99" s="641" t="s">
        <v>147</v>
      </c>
      <c r="F99" s="644" t="s">
        <v>148</v>
      </c>
      <c r="G99" s="641" t="s">
        <v>147</v>
      </c>
      <c r="H99" s="644" t="s">
        <v>148</v>
      </c>
      <c r="I99" s="641" t="s">
        <v>147</v>
      </c>
      <c r="J99" s="644" t="s">
        <v>490</v>
      </c>
      <c r="K99" s="313" t="s">
        <v>180</v>
      </c>
      <c r="L99" s="314">
        <v>0</v>
      </c>
      <c r="M99" s="313" t="s">
        <v>181</v>
      </c>
      <c r="N99" s="315"/>
      <c r="O99" s="338"/>
      <c r="P99" s="314"/>
      <c r="Q99" s="313"/>
      <c r="R99" s="316"/>
      <c r="S99" s="346"/>
      <c r="T99" s="317"/>
      <c r="U99" s="317"/>
      <c r="V99" s="318"/>
      <c r="W99" s="319"/>
    </row>
    <row r="100" spans="1:23" s="38" customFormat="1" ht="14.25" hidden="1" customHeight="1">
      <c r="A100" s="545"/>
      <c r="B100" s="547"/>
      <c r="C100" s="631"/>
      <c r="D100" s="542"/>
      <c r="E100" s="642"/>
      <c r="F100" s="645"/>
      <c r="G100" s="642"/>
      <c r="H100" s="645"/>
      <c r="I100" s="642"/>
      <c r="J100" s="645"/>
      <c r="K100" s="313" t="s">
        <v>180</v>
      </c>
      <c r="L100" s="314">
        <v>0</v>
      </c>
      <c r="M100" s="313" t="s">
        <v>33</v>
      </c>
      <c r="N100" s="315">
        <v>0</v>
      </c>
      <c r="O100" s="338"/>
      <c r="P100" s="314"/>
      <c r="Q100" s="320"/>
      <c r="R100" s="316"/>
      <c r="S100" s="346"/>
      <c r="T100" s="317"/>
      <c r="U100" s="317"/>
      <c r="V100" s="318"/>
      <c r="W100" s="319"/>
    </row>
    <row r="101" spans="1:23" s="38" customFormat="1" ht="14.25" hidden="1" customHeight="1">
      <c r="A101" s="545"/>
      <c r="B101" s="547"/>
      <c r="C101" s="631"/>
      <c r="D101" s="542"/>
      <c r="E101" s="642"/>
      <c r="F101" s="645"/>
      <c r="G101" s="642"/>
      <c r="H101" s="645"/>
      <c r="I101" s="642"/>
      <c r="J101" s="645"/>
      <c r="K101" s="313" t="s">
        <v>180</v>
      </c>
      <c r="L101" s="314">
        <v>0</v>
      </c>
      <c r="M101" s="313" t="s">
        <v>33</v>
      </c>
      <c r="N101" s="315">
        <v>0</v>
      </c>
      <c r="O101" s="338"/>
      <c r="P101" s="314"/>
      <c r="Q101" s="320"/>
      <c r="R101" s="316"/>
      <c r="S101" s="346"/>
      <c r="T101" s="317"/>
      <c r="U101" s="317"/>
      <c r="V101" s="318"/>
      <c r="W101" s="319"/>
    </row>
    <row r="102" spans="1:23" s="38" customFormat="1" ht="14.25" hidden="1" customHeight="1">
      <c r="A102" s="545"/>
      <c r="B102" s="547"/>
      <c r="C102" s="631"/>
      <c r="D102" s="542"/>
      <c r="E102" s="642"/>
      <c r="F102" s="645"/>
      <c r="G102" s="642"/>
      <c r="H102" s="645"/>
      <c r="I102" s="642"/>
      <c r="J102" s="645"/>
      <c r="K102" s="313" t="s">
        <v>180</v>
      </c>
      <c r="L102" s="314">
        <v>0</v>
      </c>
      <c r="M102" s="313" t="s">
        <v>33</v>
      </c>
      <c r="N102" s="315">
        <v>0</v>
      </c>
      <c r="O102" s="338"/>
      <c r="P102" s="314"/>
      <c r="Q102" s="320"/>
      <c r="R102" s="316"/>
      <c r="S102" s="346"/>
      <c r="T102" s="317"/>
      <c r="U102" s="317"/>
      <c r="V102" s="318"/>
      <c r="W102" s="319"/>
    </row>
    <row r="103" spans="1:23" s="38" customFormat="1" ht="14.25" hidden="1" customHeight="1">
      <c r="A103" s="545"/>
      <c r="B103" s="547"/>
      <c r="C103" s="553"/>
      <c r="D103" s="543"/>
      <c r="E103" s="643"/>
      <c r="F103" s="646"/>
      <c r="G103" s="643"/>
      <c r="H103" s="646"/>
      <c r="I103" s="643"/>
      <c r="J103" s="646"/>
      <c r="K103" s="313" t="s">
        <v>180</v>
      </c>
      <c r="L103" s="314">
        <v>0</v>
      </c>
      <c r="M103" s="313" t="s">
        <v>33</v>
      </c>
      <c r="N103" s="315">
        <v>0</v>
      </c>
      <c r="O103" s="338"/>
      <c r="P103" s="314"/>
      <c r="Q103" s="320"/>
      <c r="R103" s="316"/>
      <c r="S103" s="346"/>
      <c r="T103" s="317"/>
      <c r="U103" s="317"/>
      <c r="V103" s="318"/>
      <c r="W103" s="319"/>
    </row>
    <row r="104" spans="1:23" s="65" customFormat="1" ht="18.95" customHeight="1">
      <c r="A104" s="545"/>
      <c r="B104" s="547"/>
      <c r="C104" s="552">
        <v>0.12</v>
      </c>
      <c r="D104" s="255"/>
      <c r="E104" s="226" t="s">
        <v>224</v>
      </c>
      <c r="F104" s="632" t="s">
        <v>197</v>
      </c>
      <c r="G104" s="633"/>
      <c r="H104" s="633"/>
      <c r="I104" s="633"/>
      <c r="J104" s="633"/>
      <c r="K104" s="633"/>
      <c r="L104" s="633"/>
      <c r="M104" s="634"/>
      <c r="N104" s="244"/>
      <c r="O104" s="339"/>
      <c r="P104" s="126"/>
      <c r="Q104" s="126"/>
      <c r="R104" s="126"/>
      <c r="S104" s="347"/>
      <c r="T104" s="256"/>
      <c r="U104" s="256"/>
      <c r="V104" s="257"/>
      <c r="W104" s="258"/>
    </row>
    <row r="105" spans="1:23" s="38" customFormat="1" ht="42.75" customHeight="1">
      <c r="A105" s="545"/>
      <c r="B105" s="547"/>
      <c r="C105" s="631"/>
      <c r="D105" s="541">
        <v>0.2</v>
      </c>
      <c r="E105" s="530" t="s">
        <v>149</v>
      </c>
      <c r="F105" s="539" t="s">
        <v>150</v>
      </c>
      <c r="G105" s="530" t="s">
        <v>360</v>
      </c>
      <c r="H105" s="539" t="s">
        <v>150</v>
      </c>
      <c r="I105" s="530" t="s">
        <v>728</v>
      </c>
      <c r="J105" s="635" t="s">
        <v>491</v>
      </c>
      <c r="K105" s="254" t="s">
        <v>180</v>
      </c>
      <c r="L105" s="45">
        <v>0</v>
      </c>
      <c r="M105" s="254" t="s">
        <v>181</v>
      </c>
      <c r="N105" s="210">
        <v>1</v>
      </c>
      <c r="O105" s="338">
        <f>$A$9*$B$38*$C$104*$D$105*N105</f>
        <v>8.9759999999999996E-3</v>
      </c>
      <c r="P105" s="45"/>
      <c r="Q105" s="254"/>
      <c r="R105" s="211"/>
      <c r="S105" s="346"/>
      <c r="T105" s="50"/>
      <c r="U105" s="50"/>
      <c r="V105" s="47"/>
      <c r="W105" s="49"/>
    </row>
    <row r="106" spans="1:23" s="38" customFormat="1" ht="14.25" hidden="1" customHeight="1">
      <c r="A106" s="545"/>
      <c r="B106" s="547"/>
      <c r="C106" s="631"/>
      <c r="D106" s="542"/>
      <c r="E106" s="531"/>
      <c r="F106" s="540"/>
      <c r="G106" s="531"/>
      <c r="H106" s="540"/>
      <c r="I106" s="531"/>
      <c r="J106" s="636"/>
      <c r="K106" s="254" t="s">
        <v>180</v>
      </c>
      <c r="L106" s="45">
        <v>0</v>
      </c>
      <c r="M106" s="254" t="s">
        <v>181</v>
      </c>
      <c r="N106" s="210">
        <v>0</v>
      </c>
      <c r="O106" s="338">
        <f>$A$9*$B$38*$C$104*$D$105*J106*N106</f>
        <v>0</v>
      </c>
      <c r="P106" s="45"/>
      <c r="Q106" s="254"/>
      <c r="R106" s="211"/>
      <c r="S106" s="346"/>
      <c r="T106" s="50"/>
      <c r="U106" s="50"/>
      <c r="V106" s="47"/>
      <c r="W106" s="49"/>
    </row>
    <row r="107" spans="1:23" s="38" customFormat="1" ht="14.25" hidden="1" customHeight="1">
      <c r="A107" s="545"/>
      <c r="B107" s="547"/>
      <c r="C107" s="631"/>
      <c r="D107" s="542"/>
      <c r="E107" s="531"/>
      <c r="F107" s="540"/>
      <c r="G107" s="531"/>
      <c r="H107" s="540"/>
      <c r="I107" s="531"/>
      <c r="J107" s="636"/>
      <c r="K107" s="254" t="s">
        <v>180</v>
      </c>
      <c r="L107" s="45">
        <v>0</v>
      </c>
      <c r="M107" s="254" t="s">
        <v>181</v>
      </c>
      <c r="N107" s="210">
        <v>0</v>
      </c>
      <c r="O107" s="338">
        <f>$A$9*$B$38*$C$104*$D$105*J107*N107</f>
        <v>0</v>
      </c>
      <c r="P107" s="45"/>
      <c r="Q107" s="254"/>
      <c r="R107" s="211"/>
      <c r="S107" s="346"/>
      <c r="T107" s="50"/>
      <c r="U107" s="50"/>
      <c r="V107" s="47"/>
      <c r="W107" s="49"/>
    </row>
    <row r="108" spans="1:23" s="38" customFormat="1" ht="14.25" hidden="1" customHeight="1">
      <c r="A108" s="545"/>
      <c r="B108" s="547"/>
      <c r="C108" s="631"/>
      <c r="D108" s="542"/>
      <c r="E108" s="531"/>
      <c r="F108" s="540"/>
      <c r="G108" s="531"/>
      <c r="H108" s="540"/>
      <c r="I108" s="531"/>
      <c r="J108" s="636"/>
      <c r="K108" s="254" t="s">
        <v>180</v>
      </c>
      <c r="L108" s="45">
        <v>0</v>
      </c>
      <c r="M108" s="254" t="s">
        <v>181</v>
      </c>
      <c r="N108" s="210">
        <v>0</v>
      </c>
      <c r="O108" s="338">
        <f>$A$9*$B$38*$C$104*$D$105*J108*N108</f>
        <v>0</v>
      </c>
      <c r="P108" s="45"/>
      <c r="Q108" s="254"/>
      <c r="R108" s="211"/>
      <c r="S108" s="346"/>
      <c r="T108" s="50"/>
      <c r="U108" s="50"/>
      <c r="V108" s="47"/>
      <c r="W108" s="49"/>
    </row>
    <row r="109" spans="1:23" s="38" customFormat="1" ht="14.25" hidden="1" customHeight="1">
      <c r="A109" s="545"/>
      <c r="B109" s="547"/>
      <c r="C109" s="631"/>
      <c r="D109" s="543"/>
      <c r="E109" s="532"/>
      <c r="F109" s="625"/>
      <c r="G109" s="532"/>
      <c r="H109" s="625"/>
      <c r="I109" s="532"/>
      <c r="J109" s="637"/>
      <c r="K109" s="254" t="s">
        <v>180</v>
      </c>
      <c r="L109" s="45">
        <v>0</v>
      </c>
      <c r="M109" s="254" t="s">
        <v>181</v>
      </c>
      <c r="N109" s="210">
        <v>0</v>
      </c>
      <c r="O109" s="338">
        <f>$A$9*$B$38*$C$104*$D$105*J109*N109</f>
        <v>0</v>
      </c>
      <c r="P109" s="45"/>
      <c r="Q109" s="254"/>
      <c r="R109" s="211"/>
      <c r="S109" s="346"/>
      <c r="T109" s="50"/>
      <c r="U109" s="50"/>
      <c r="V109" s="47"/>
      <c r="W109" s="49"/>
    </row>
    <row r="110" spans="1:23" s="38" customFormat="1" ht="66.75" customHeight="1">
      <c r="A110" s="545"/>
      <c r="B110" s="547"/>
      <c r="C110" s="631"/>
      <c r="D110" s="333">
        <v>0.2</v>
      </c>
      <c r="E110" s="121" t="s">
        <v>80</v>
      </c>
      <c r="F110" s="254" t="s">
        <v>81</v>
      </c>
      <c r="G110" s="121" t="s">
        <v>764</v>
      </c>
      <c r="H110" s="254" t="s">
        <v>81</v>
      </c>
      <c r="I110" s="121" t="s">
        <v>765</v>
      </c>
      <c r="J110" s="115" t="s">
        <v>536</v>
      </c>
      <c r="K110" s="254" t="s">
        <v>180</v>
      </c>
      <c r="L110" s="45">
        <v>0</v>
      </c>
      <c r="M110" s="254" t="s">
        <v>181</v>
      </c>
      <c r="N110" s="210">
        <v>1</v>
      </c>
      <c r="O110" s="338">
        <f>$A$9*$B$38*$C$104*$D$110*N110</f>
        <v>8.9759999999999996E-3</v>
      </c>
      <c r="P110" s="45"/>
      <c r="Q110" s="254"/>
      <c r="R110" s="211"/>
      <c r="S110" s="346"/>
      <c r="T110" s="50"/>
      <c r="U110" s="50"/>
      <c r="V110" s="47"/>
      <c r="W110" s="49"/>
    </row>
    <row r="111" spans="1:23" s="38" customFormat="1" ht="52.5" customHeight="1">
      <c r="A111" s="545"/>
      <c r="B111" s="547"/>
      <c r="C111" s="631"/>
      <c r="D111" s="541">
        <v>0.2</v>
      </c>
      <c r="E111" s="530" t="s">
        <v>151</v>
      </c>
      <c r="F111" s="539" t="s">
        <v>152</v>
      </c>
      <c r="G111" s="530" t="s">
        <v>768</v>
      </c>
      <c r="H111" s="539" t="s">
        <v>152</v>
      </c>
      <c r="I111" s="530" t="s">
        <v>769</v>
      </c>
      <c r="J111" s="635" t="s">
        <v>513</v>
      </c>
      <c r="K111" s="254" t="s">
        <v>180</v>
      </c>
      <c r="L111" s="45">
        <v>0</v>
      </c>
      <c r="M111" s="254" t="s">
        <v>181</v>
      </c>
      <c r="N111" s="210">
        <v>1</v>
      </c>
      <c r="O111" s="338">
        <f>$A$9*$B$38*$C$104*$D$111*N111</f>
        <v>8.9759999999999996E-3</v>
      </c>
      <c r="P111" s="45"/>
      <c r="Q111" s="254"/>
      <c r="R111" s="211"/>
      <c r="S111" s="346"/>
      <c r="T111" s="50"/>
      <c r="U111" s="50"/>
      <c r="V111" s="47"/>
      <c r="W111" s="49"/>
    </row>
    <row r="112" spans="1:23" s="38" customFormat="1" ht="14.25" hidden="1" customHeight="1">
      <c r="A112" s="545"/>
      <c r="B112" s="547"/>
      <c r="C112" s="631"/>
      <c r="D112" s="542"/>
      <c r="E112" s="531"/>
      <c r="F112" s="540"/>
      <c r="G112" s="531"/>
      <c r="H112" s="540"/>
      <c r="I112" s="531"/>
      <c r="J112" s="636"/>
      <c r="K112" s="254" t="s">
        <v>180</v>
      </c>
      <c r="L112" s="45">
        <v>0</v>
      </c>
      <c r="M112" s="254" t="s">
        <v>181</v>
      </c>
      <c r="N112" s="210">
        <v>0</v>
      </c>
      <c r="O112" s="338">
        <f>$A$9*$B$38*$C$104*$D$111*J112*N112</f>
        <v>0</v>
      </c>
      <c r="P112" s="45"/>
      <c r="Q112" s="254"/>
      <c r="R112" s="211">
        <f t="shared" ref="R112:R114" si="4">100-(P112-L112)*Q112</f>
        <v>100</v>
      </c>
      <c r="S112" s="346">
        <f t="shared" ref="S112:S159" si="5">R112*O112</f>
        <v>0</v>
      </c>
      <c r="T112" s="50"/>
      <c r="U112" s="50"/>
      <c r="V112" s="47"/>
      <c r="W112" s="49"/>
    </row>
    <row r="113" spans="1:23" s="38" customFormat="1" ht="14.25" hidden="1" customHeight="1">
      <c r="A113" s="545"/>
      <c r="B113" s="547"/>
      <c r="C113" s="631"/>
      <c r="D113" s="542"/>
      <c r="E113" s="531"/>
      <c r="F113" s="540"/>
      <c r="G113" s="531"/>
      <c r="H113" s="540"/>
      <c r="I113" s="531"/>
      <c r="J113" s="636"/>
      <c r="K113" s="254" t="s">
        <v>180</v>
      </c>
      <c r="L113" s="45">
        <v>0</v>
      </c>
      <c r="M113" s="254" t="s">
        <v>181</v>
      </c>
      <c r="N113" s="210">
        <v>0</v>
      </c>
      <c r="O113" s="338">
        <f>$A$9*$B$38*$C$104*$D$111*J113*N113</f>
        <v>0</v>
      </c>
      <c r="P113" s="45"/>
      <c r="Q113" s="254"/>
      <c r="R113" s="211">
        <f t="shared" si="4"/>
        <v>100</v>
      </c>
      <c r="S113" s="346">
        <f t="shared" si="5"/>
        <v>0</v>
      </c>
      <c r="T113" s="50"/>
      <c r="U113" s="50"/>
      <c r="V113" s="47"/>
      <c r="W113" s="49"/>
    </row>
    <row r="114" spans="1:23" s="38" customFormat="1" ht="14.25" hidden="1" customHeight="1">
      <c r="A114" s="545"/>
      <c r="B114" s="547"/>
      <c r="C114" s="631"/>
      <c r="D114" s="543"/>
      <c r="E114" s="532"/>
      <c r="F114" s="625"/>
      <c r="G114" s="532"/>
      <c r="H114" s="625"/>
      <c r="I114" s="532"/>
      <c r="J114" s="637"/>
      <c r="K114" s="254" t="s">
        <v>180</v>
      </c>
      <c r="L114" s="45">
        <v>0</v>
      </c>
      <c r="M114" s="254" t="s">
        <v>181</v>
      </c>
      <c r="N114" s="210">
        <v>0</v>
      </c>
      <c r="O114" s="338">
        <f>$A$9*$B$38*$C$104*$D$111*J114*N114</f>
        <v>0</v>
      </c>
      <c r="P114" s="45"/>
      <c r="Q114" s="254"/>
      <c r="R114" s="211">
        <f t="shared" si="4"/>
        <v>100</v>
      </c>
      <c r="S114" s="346">
        <f t="shared" si="5"/>
        <v>0</v>
      </c>
      <c r="T114" s="50"/>
      <c r="U114" s="50"/>
      <c r="V114" s="47"/>
      <c r="W114" s="49"/>
    </row>
    <row r="115" spans="1:23" s="38" customFormat="1" ht="47.25" customHeight="1">
      <c r="A115" s="545"/>
      <c r="B115" s="547"/>
      <c r="C115" s="631"/>
      <c r="D115" s="541">
        <v>0.2</v>
      </c>
      <c r="E115" s="530" t="s">
        <v>153</v>
      </c>
      <c r="F115" s="539" t="s">
        <v>154</v>
      </c>
      <c r="G115" s="530" t="s">
        <v>780</v>
      </c>
      <c r="H115" s="539" t="s">
        <v>154</v>
      </c>
      <c r="I115" s="530" t="s">
        <v>781</v>
      </c>
      <c r="J115" s="635" t="s">
        <v>154</v>
      </c>
      <c r="K115" s="254" t="s">
        <v>180</v>
      </c>
      <c r="L115" s="45">
        <v>0</v>
      </c>
      <c r="M115" s="254" t="s">
        <v>181</v>
      </c>
      <c r="N115" s="210">
        <v>1</v>
      </c>
      <c r="O115" s="338">
        <f>$A$9*$B$38*$C$104*$D$115*N115</f>
        <v>8.9759999999999996E-3</v>
      </c>
      <c r="P115" s="45"/>
      <c r="Q115" s="254"/>
      <c r="R115" s="211"/>
      <c r="S115" s="346"/>
      <c r="T115" s="50"/>
      <c r="U115" s="50"/>
      <c r="V115" s="47"/>
      <c r="W115" s="49"/>
    </row>
    <row r="116" spans="1:23" s="38" customFormat="1" ht="14.25" hidden="1" customHeight="1">
      <c r="A116" s="545"/>
      <c r="B116" s="547"/>
      <c r="C116" s="631"/>
      <c r="D116" s="542"/>
      <c r="E116" s="531"/>
      <c r="F116" s="540"/>
      <c r="G116" s="531"/>
      <c r="H116" s="540"/>
      <c r="I116" s="531"/>
      <c r="J116" s="636"/>
      <c r="K116" s="254" t="s">
        <v>180</v>
      </c>
      <c r="L116" s="45">
        <v>0</v>
      </c>
      <c r="M116" s="254" t="s">
        <v>182</v>
      </c>
      <c r="N116" s="210">
        <v>0</v>
      </c>
      <c r="O116" s="338">
        <f>$A$9*$B$38*$C$104*$D$115*J116*N116</f>
        <v>0</v>
      </c>
      <c r="P116" s="45"/>
      <c r="Q116" s="254"/>
      <c r="R116" s="211"/>
      <c r="S116" s="346"/>
      <c r="T116" s="50"/>
      <c r="U116" s="50"/>
      <c r="V116" s="47"/>
      <c r="W116" s="49"/>
    </row>
    <row r="117" spans="1:23" s="38" customFormat="1" ht="14.25" hidden="1" customHeight="1">
      <c r="A117" s="545"/>
      <c r="B117" s="547"/>
      <c r="C117" s="631"/>
      <c r="D117" s="542"/>
      <c r="E117" s="531"/>
      <c r="F117" s="540"/>
      <c r="G117" s="531"/>
      <c r="H117" s="540"/>
      <c r="I117" s="531"/>
      <c r="J117" s="636"/>
      <c r="K117" s="254" t="s">
        <v>180</v>
      </c>
      <c r="L117" s="45">
        <v>0</v>
      </c>
      <c r="M117" s="254" t="s">
        <v>193</v>
      </c>
      <c r="N117" s="210">
        <v>0</v>
      </c>
      <c r="O117" s="338">
        <f>$A$9*$B$38*$C$104*$D$115*J117*N117</f>
        <v>0</v>
      </c>
      <c r="P117" s="45"/>
      <c r="Q117" s="254"/>
      <c r="R117" s="211"/>
      <c r="S117" s="346"/>
      <c r="T117" s="50"/>
      <c r="U117" s="50"/>
      <c r="V117" s="47"/>
      <c r="W117" s="49"/>
    </row>
    <row r="118" spans="1:23" s="38" customFormat="1" ht="14.25" hidden="1" customHeight="1">
      <c r="A118" s="545"/>
      <c r="B118" s="547"/>
      <c r="C118" s="631"/>
      <c r="D118" s="543"/>
      <c r="E118" s="532"/>
      <c r="F118" s="625"/>
      <c r="G118" s="532"/>
      <c r="H118" s="625"/>
      <c r="I118" s="532"/>
      <c r="J118" s="637"/>
      <c r="K118" s="254" t="s">
        <v>180</v>
      </c>
      <c r="L118" s="45">
        <v>0</v>
      </c>
      <c r="M118" s="254" t="s">
        <v>182</v>
      </c>
      <c r="N118" s="210">
        <v>0</v>
      </c>
      <c r="O118" s="338">
        <f>$A$9*$B$38*$C$104*$D$115*J118*N118</f>
        <v>0</v>
      </c>
      <c r="P118" s="45"/>
      <c r="Q118" s="254"/>
      <c r="R118" s="211"/>
      <c r="S118" s="346"/>
      <c r="T118" s="50"/>
      <c r="U118" s="50"/>
      <c r="V118" s="47"/>
      <c r="W118" s="49"/>
    </row>
    <row r="119" spans="1:23" s="38" customFormat="1" ht="45" customHeight="1">
      <c r="A119" s="545"/>
      <c r="B119" s="547"/>
      <c r="C119" s="631"/>
      <c r="D119" s="541">
        <v>0.2</v>
      </c>
      <c r="E119" s="530" t="s">
        <v>155</v>
      </c>
      <c r="F119" s="539" t="s">
        <v>156</v>
      </c>
      <c r="G119" s="530" t="s">
        <v>789</v>
      </c>
      <c r="H119" s="539" t="s">
        <v>156</v>
      </c>
      <c r="I119" s="530" t="s">
        <v>790</v>
      </c>
      <c r="J119" s="635" t="s">
        <v>501</v>
      </c>
      <c r="K119" s="254" t="s">
        <v>180</v>
      </c>
      <c r="L119" s="45">
        <v>0</v>
      </c>
      <c r="M119" s="254" t="s">
        <v>181</v>
      </c>
      <c r="N119" s="210">
        <v>1</v>
      </c>
      <c r="O119" s="338">
        <f>$A$9*$B$38*$C$104*$D$119*N119</f>
        <v>8.9759999999999996E-3</v>
      </c>
      <c r="P119" s="45"/>
      <c r="Q119" s="254"/>
      <c r="R119" s="211"/>
      <c r="S119" s="346"/>
      <c r="T119" s="50"/>
      <c r="U119" s="50"/>
      <c r="V119" s="47"/>
      <c r="W119" s="49"/>
    </row>
    <row r="120" spans="1:23" s="38" customFormat="1" ht="14.25" hidden="1" customHeight="1">
      <c r="A120" s="545"/>
      <c r="B120" s="547"/>
      <c r="C120" s="553"/>
      <c r="D120" s="543"/>
      <c r="E120" s="532"/>
      <c r="F120" s="625"/>
      <c r="G120" s="532"/>
      <c r="H120" s="625"/>
      <c r="I120" s="532"/>
      <c r="J120" s="637"/>
      <c r="K120" s="115" t="s">
        <v>180</v>
      </c>
      <c r="L120" s="45">
        <v>0</v>
      </c>
      <c r="M120" s="115" t="s">
        <v>33</v>
      </c>
      <c r="N120" s="210">
        <v>0</v>
      </c>
      <c r="O120" s="338"/>
      <c r="P120" s="45"/>
      <c r="Q120" s="115"/>
      <c r="R120" s="211">
        <f>100-(P120-L120)*10</f>
        <v>100</v>
      </c>
      <c r="S120" s="346">
        <f t="shared" si="5"/>
        <v>0</v>
      </c>
      <c r="T120" s="50"/>
      <c r="U120" s="50"/>
      <c r="V120" s="47"/>
      <c r="W120" s="49"/>
    </row>
    <row r="121" spans="1:23" s="65" customFormat="1" ht="15.75" customHeight="1">
      <c r="A121" s="545"/>
      <c r="B121" s="547"/>
      <c r="C121" s="552">
        <v>0.05</v>
      </c>
      <c r="D121" s="255"/>
      <c r="E121" s="226" t="s">
        <v>234</v>
      </c>
      <c r="F121" s="632" t="s">
        <v>212</v>
      </c>
      <c r="G121" s="633"/>
      <c r="H121" s="633"/>
      <c r="I121" s="633"/>
      <c r="J121" s="633"/>
      <c r="K121" s="633"/>
      <c r="L121" s="633"/>
      <c r="M121" s="634"/>
      <c r="N121" s="244"/>
      <c r="O121" s="339"/>
      <c r="P121" s="260"/>
      <c r="Q121" s="126"/>
      <c r="R121" s="126"/>
      <c r="S121" s="347"/>
      <c r="T121" s="256"/>
      <c r="U121" s="256"/>
      <c r="V121" s="257"/>
      <c r="W121" s="258"/>
    </row>
    <row r="122" spans="1:23" s="38" customFormat="1" ht="54" customHeight="1">
      <c r="A122" s="545"/>
      <c r="B122" s="547"/>
      <c r="C122" s="631"/>
      <c r="D122" s="387">
        <v>0</v>
      </c>
      <c r="E122" s="388" t="s">
        <v>157</v>
      </c>
      <c r="F122" s="407" t="s">
        <v>158</v>
      </c>
      <c r="G122" s="388" t="s">
        <v>792</v>
      </c>
      <c r="H122" s="407" t="s">
        <v>158</v>
      </c>
      <c r="I122" s="396" t="s">
        <v>793</v>
      </c>
      <c r="J122" s="408" t="s">
        <v>426</v>
      </c>
      <c r="K122" s="398" t="s">
        <v>180</v>
      </c>
      <c r="L122" s="314">
        <v>0</v>
      </c>
      <c r="M122" s="398" t="s">
        <v>181</v>
      </c>
      <c r="N122" s="315">
        <v>1</v>
      </c>
      <c r="O122" s="399">
        <f>$A$9*$B$38*$C$121*$D$122*N122</f>
        <v>0</v>
      </c>
      <c r="P122" s="314"/>
      <c r="Q122" s="398"/>
      <c r="R122" s="316"/>
      <c r="S122" s="400"/>
      <c r="T122" s="401"/>
      <c r="U122" s="401"/>
      <c r="V122" s="402"/>
      <c r="W122" s="403"/>
    </row>
    <row r="123" spans="1:23" s="38" customFormat="1" ht="41.25" customHeight="1">
      <c r="A123" s="545"/>
      <c r="B123" s="547"/>
      <c r="C123" s="553"/>
      <c r="D123" s="333">
        <v>1</v>
      </c>
      <c r="E123" s="121" t="s">
        <v>159</v>
      </c>
      <c r="F123" s="254" t="s">
        <v>219</v>
      </c>
      <c r="G123" s="121" t="s">
        <v>794</v>
      </c>
      <c r="H123" s="254" t="s">
        <v>219</v>
      </c>
      <c r="I123" s="121" t="s">
        <v>795</v>
      </c>
      <c r="J123" s="259" t="s">
        <v>523</v>
      </c>
      <c r="K123" s="254" t="s">
        <v>180</v>
      </c>
      <c r="L123" s="45">
        <v>0</v>
      </c>
      <c r="M123" s="254" t="s">
        <v>181</v>
      </c>
      <c r="N123" s="210">
        <v>1</v>
      </c>
      <c r="O123" s="338">
        <f>$A$9*$B$38*$C$121*$D$123*N123</f>
        <v>1.8700000000000001E-2</v>
      </c>
      <c r="P123" s="45"/>
      <c r="Q123" s="254"/>
      <c r="R123" s="211"/>
      <c r="S123" s="346"/>
      <c r="T123" s="50"/>
      <c r="U123" s="50"/>
      <c r="V123" s="47"/>
      <c r="W123" s="49"/>
    </row>
    <row r="124" spans="1:23" s="38" customFormat="1" ht="15.75" customHeight="1">
      <c r="A124" s="545"/>
      <c r="B124" s="547"/>
      <c r="C124" s="552">
        <v>0.05</v>
      </c>
      <c r="D124" s="207"/>
      <c r="E124" s="226" t="s">
        <v>235</v>
      </c>
      <c r="F124" s="632" t="s">
        <v>213</v>
      </c>
      <c r="G124" s="633"/>
      <c r="H124" s="633"/>
      <c r="I124" s="633"/>
      <c r="J124" s="633"/>
      <c r="K124" s="633"/>
      <c r="L124" s="633"/>
      <c r="M124" s="634"/>
      <c r="N124" s="250"/>
      <c r="O124" s="339"/>
      <c r="P124" s="260"/>
      <c r="Q124" s="251"/>
      <c r="R124" s="251"/>
      <c r="S124" s="347"/>
      <c r="T124" s="253"/>
      <c r="U124" s="253"/>
      <c r="V124" s="246"/>
      <c r="W124" s="247"/>
    </row>
    <row r="125" spans="1:23" s="38" customFormat="1" ht="37.5" customHeight="1">
      <c r="A125" s="545"/>
      <c r="B125" s="547"/>
      <c r="C125" s="631"/>
      <c r="D125" s="541">
        <v>0.5</v>
      </c>
      <c r="E125" s="530" t="s">
        <v>160</v>
      </c>
      <c r="F125" s="539" t="s">
        <v>161</v>
      </c>
      <c r="G125" s="530" t="s">
        <v>798</v>
      </c>
      <c r="H125" s="539" t="s">
        <v>161</v>
      </c>
      <c r="I125" s="530" t="s">
        <v>799</v>
      </c>
      <c r="J125" s="533" t="s">
        <v>514</v>
      </c>
      <c r="K125" s="254" t="s">
        <v>180</v>
      </c>
      <c r="L125" s="45">
        <v>0</v>
      </c>
      <c r="M125" s="254" t="s">
        <v>181</v>
      </c>
      <c r="N125" s="210">
        <v>1</v>
      </c>
      <c r="O125" s="338">
        <f>$A$9*$B$38*$C$124*$D$125*N125</f>
        <v>9.3500000000000007E-3</v>
      </c>
      <c r="P125" s="45"/>
      <c r="Q125" s="254"/>
      <c r="R125" s="211"/>
      <c r="S125" s="346"/>
      <c r="T125" s="50"/>
      <c r="U125" s="50"/>
      <c r="V125" s="47"/>
      <c r="W125" s="49"/>
    </row>
    <row r="126" spans="1:23" s="38" customFormat="1" ht="14.25" hidden="1" customHeight="1">
      <c r="A126" s="545"/>
      <c r="B126" s="547"/>
      <c r="C126" s="631"/>
      <c r="D126" s="543"/>
      <c r="E126" s="532"/>
      <c r="F126" s="625"/>
      <c r="G126" s="532"/>
      <c r="H126" s="625"/>
      <c r="I126" s="532"/>
      <c r="J126" s="535"/>
      <c r="K126" s="254" t="s">
        <v>180</v>
      </c>
      <c r="L126" s="45">
        <v>0</v>
      </c>
      <c r="M126" s="254" t="s">
        <v>181</v>
      </c>
      <c r="N126" s="210">
        <v>0</v>
      </c>
      <c r="O126" s="338">
        <f>$A$9*$B$38*$C$124*$D$125*J126*N126</f>
        <v>0</v>
      </c>
      <c r="P126" s="45"/>
      <c r="Q126" s="254"/>
      <c r="R126" s="211"/>
      <c r="S126" s="346"/>
      <c r="T126" s="50"/>
      <c r="U126" s="50"/>
      <c r="V126" s="47"/>
      <c r="W126" s="49"/>
    </row>
    <row r="127" spans="1:23" s="38" customFormat="1" ht="36" customHeight="1">
      <c r="A127" s="545"/>
      <c r="B127" s="547"/>
      <c r="C127" s="553"/>
      <c r="D127" s="333">
        <v>0.5</v>
      </c>
      <c r="E127" s="121" t="s">
        <v>162</v>
      </c>
      <c r="F127" s="13" t="s">
        <v>220</v>
      </c>
      <c r="G127" s="121" t="s">
        <v>801</v>
      </c>
      <c r="H127" s="13" t="s">
        <v>220</v>
      </c>
      <c r="I127" s="121" t="s">
        <v>802</v>
      </c>
      <c r="J127" s="259" t="s">
        <v>523</v>
      </c>
      <c r="K127" s="254" t="s">
        <v>180</v>
      </c>
      <c r="L127" s="46">
        <v>0</v>
      </c>
      <c r="M127" s="254" t="s">
        <v>181</v>
      </c>
      <c r="N127" s="210">
        <v>1</v>
      </c>
      <c r="O127" s="338">
        <f>$A$9*$B$38*$C$124*$D$127*N127</f>
        <v>9.3500000000000007E-3</v>
      </c>
      <c r="P127" s="45"/>
      <c r="Q127" s="254"/>
      <c r="R127" s="211"/>
      <c r="S127" s="346"/>
      <c r="T127" s="50"/>
      <c r="U127" s="50"/>
      <c r="V127" s="47"/>
      <c r="W127" s="49"/>
    </row>
    <row r="128" spans="1:23" s="38" customFormat="1" ht="15.75" customHeight="1">
      <c r="A128" s="545"/>
      <c r="B128" s="547"/>
      <c r="C128" s="552">
        <v>0.03</v>
      </c>
      <c r="D128" s="207"/>
      <c r="E128" s="226" t="s">
        <v>236</v>
      </c>
      <c r="F128" s="632" t="s">
        <v>237</v>
      </c>
      <c r="G128" s="633"/>
      <c r="H128" s="633"/>
      <c r="I128" s="633"/>
      <c r="J128" s="633"/>
      <c r="K128" s="633"/>
      <c r="L128" s="633"/>
      <c r="M128" s="634"/>
      <c r="N128" s="244"/>
      <c r="O128" s="339"/>
      <c r="P128" s="251"/>
      <c r="Q128" s="251"/>
      <c r="R128" s="251"/>
      <c r="S128" s="347"/>
      <c r="T128" s="253"/>
      <c r="U128" s="253"/>
      <c r="V128" s="246"/>
      <c r="W128" s="247"/>
    </row>
    <row r="129" spans="1:23" s="38" customFormat="1" ht="41.25" customHeight="1">
      <c r="A129" s="545"/>
      <c r="B129" s="547"/>
      <c r="C129" s="553"/>
      <c r="D129" s="333">
        <v>1</v>
      </c>
      <c r="E129" s="121" t="s">
        <v>163</v>
      </c>
      <c r="F129" s="254" t="s">
        <v>434</v>
      </c>
      <c r="G129" s="121" t="s">
        <v>804</v>
      </c>
      <c r="H129" s="254" t="s">
        <v>434</v>
      </c>
      <c r="I129" s="121" t="s">
        <v>805</v>
      </c>
      <c r="J129" s="259" t="s">
        <v>434</v>
      </c>
      <c r="K129" s="254" t="s">
        <v>180</v>
      </c>
      <c r="L129" s="46">
        <v>0</v>
      </c>
      <c r="M129" s="254" t="s">
        <v>181</v>
      </c>
      <c r="N129" s="210">
        <v>1</v>
      </c>
      <c r="O129" s="338">
        <f>$A$9*$B$38*$C$128*$D$129*N129</f>
        <v>1.1219999999999999E-2</v>
      </c>
      <c r="P129" s="45"/>
      <c r="Q129" s="254"/>
      <c r="R129" s="211"/>
      <c r="S129" s="346"/>
      <c r="T129" s="50"/>
      <c r="U129" s="50"/>
      <c r="V129" s="47"/>
      <c r="W129" s="49"/>
    </row>
    <row r="130" spans="1:23" s="38" customFormat="1" ht="23.25" customHeight="1">
      <c r="A130" s="545"/>
      <c r="B130" s="547"/>
      <c r="C130" s="552">
        <v>7.0000000000000007E-2</v>
      </c>
      <c r="D130" s="207"/>
      <c r="E130" s="226" t="s">
        <v>225</v>
      </c>
      <c r="F130" s="632" t="s">
        <v>85</v>
      </c>
      <c r="G130" s="633"/>
      <c r="H130" s="633"/>
      <c r="I130" s="633"/>
      <c r="J130" s="633"/>
      <c r="K130" s="633"/>
      <c r="L130" s="633"/>
      <c r="M130" s="634"/>
      <c r="N130" s="244"/>
      <c r="O130" s="339"/>
      <c r="P130" s="251"/>
      <c r="Q130" s="251"/>
      <c r="R130" s="251"/>
      <c r="S130" s="347"/>
      <c r="T130" s="253"/>
      <c r="U130" s="253"/>
      <c r="V130" s="246"/>
      <c r="W130" s="247"/>
    </row>
    <row r="131" spans="1:23" s="38" customFormat="1" ht="30">
      <c r="A131" s="545"/>
      <c r="B131" s="547"/>
      <c r="C131" s="631"/>
      <c r="D131" s="333">
        <v>0.35</v>
      </c>
      <c r="E131" s="121" t="s">
        <v>86</v>
      </c>
      <c r="F131" s="254" t="s">
        <v>87</v>
      </c>
      <c r="G131" s="121" t="s">
        <v>806</v>
      </c>
      <c r="H131" s="254" t="s">
        <v>87</v>
      </c>
      <c r="I131" s="121" t="s">
        <v>807</v>
      </c>
      <c r="J131" s="254" t="s">
        <v>510</v>
      </c>
      <c r="K131" s="254" t="s">
        <v>180</v>
      </c>
      <c r="L131" s="45">
        <v>0</v>
      </c>
      <c r="M131" s="254" t="s">
        <v>181</v>
      </c>
      <c r="N131" s="210">
        <v>1</v>
      </c>
      <c r="O131" s="338">
        <f>$A$9*$B$38*$C$130*$D$131*N131</f>
        <v>9.1629999999999993E-3</v>
      </c>
      <c r="P131" s="45"/>
      <c r="Q131" s="254"/>
      <c r="R131" s="211"/>
      <c r="S131" s="346"/>
      <c r="T131" s="50"/>
      <c r="U131" s="50"/>
      <c r="V131" s="47"/>
      <c r="W131" s="49"/>
    </row>
    <row r="132" spans="1:23" s="38" customFormat="1" ht="45">
      <c r="A132" s="545"/>
      <c r="B132" s="547"/>
      <c r="C132" s="631"/>
      <c r="D132" s="541">
        <v>0.65</v>
      </c>
      <c r="E132" s="530" t="s">
        <v>88</v>
      </c>
      <c r="F132" s="539" t="s">
        <v>89</v>
      </c>
      <c r="G132" s="530" t="s">
        <v>524</v>
      </c>
      <c r="H132" s="539" t="s">
        <v>89</v>
      </c>
      <c r="I132" s="150" t="s">
        <v>525</v>
      </c>
      <c r="J132" s="208" t="s">
        <v>527</v>
      </c>
      <c r="K132" s="254" t="s">
        <v>180</v>
      </c>
      <c r="L132" s="45">
        <v>0</v>
      </c>
      <c r="M132" s="254" t="s">
        <v>181</v>
      </c>
      <c r="N132" s="210">
        <v>0.5</v>
      </c>
      <c r="O132" s="338">
        <f>$A$9*$B$38*$C$130*$D$132*N132</f>
        <v>8.5085000000000004E-3</v>
      </c>
      <c r="P132" s="45"/>
      <c r="Q132" s="254"/>
      <c r="R132" s="211"/>
      <c r="S132" s="346"/>
      <c r="T132" s="50"/>
      <c r="U132" s="50"/>
      <c r="V132" s="47"/>
      <c r="W132" s="49"/>
    </row>
    <row r="133" spans="1:23" s="38" customFormat="1" ht="39.75" customHeight="1">
      <c r="A133" s="545"/>
      <c r="B133" s="547"/>
      <c r="C133" s="631"/>
      <c r="D133" s="542"/>
      <c r="E133" s="531"/>
      <c r="F133" s="540"/>
      <c r="G133" s="531"/>
      <c r="H133" s="540"/>
      <c r="I133" s="530" t="s">
        <v>526</v>
      </c>
      <c r="J133" s="635" t="s">
        <v>870</v>
      </c>
      <c r="K133" s="254" t="s">
        <v>180</v>
      </c>
      <c r="L133" s="45">
        <v>0</v>
      </c>
      <c r="M133" s="254" t="s">
        <v>181</v>
      </c>
      <c r="N133" s="210">
        <v>0.5</v>
      </c>
      <c r="O133" s="338">
        <f>$A$9*$B$38*$C$130*$D$132*N133</f>
        <v>8.5085000000000004E-3</v>
      </c>
      <c r="P133" s="45"/>
      <c r="Q133" s="254"/>
      <c r="R133" s="211"/>
      <c r="S133" s="346"/>
      <c r="T133" s="50"/>
      <c r="U133" s="50"/>
      <c r="V133" s="47"/>
      <c r="W133" s="49"/>
    </row>
    <row r="134" spans="1:23" s="38" customFormat="1" ht="14.25" hidden="1" customHeight="1">
      <c r="A134" s="545"/>
      <c r="B134" s="547"/>
      <c r="C134" s="631"/>
      <c r="D134" s="542"/>
      <c r="E134" s="531"/>
      <c r="F134" s="306"/>
      <c r="G134" s="531"/>
      <c r="H134" s="540"/>
      <c r="I134" s="531"/>
      <c r="J134" s="636"/>
      <c r="K134" s="115" t="s">
        <v>180</v>
      </c>
      <c r="L134" s="45">
        <v>0</v>
      </c>
      <c r="M134" s="115" t="s">
        <v>33</v>
      </c>
      <c r="N134" s="210">
        <v>0</v>
      </c>
      <c r="O134" s="338"/>
      <c r="P134" s="45"/>
      <c r="Q134" s="115"/>
      <c r="R134" s="211"/>
      <c r="S134" s="346"/>
      <c r="T134" s="50"/>
      <c r="U134" s="50"/>
      <c r="V134" s="47"/>
      <c r="W134" s="49"/>
    </row>
    <row r="135" spans="1:23" s="38" customFormat="1" ht="14.25" hidden="1" customHeight="1">
      <c r="A135" s="545"/>
      <c r="B135" s="547"/>
      <c r="C135" s="553"/>
      <c r="D135" s="543"/>
      <c r="E135" s="532"/>
      <c r="F135" s="307"/>
      <c r="G135" s="532"/>
      <c r="H135" s="625"/>
      <c r="I135" s="532"/>
      <c r="J135" s="637"/>
      <c r="K135" s="115" t="s">
        <v>180</v>
      </c>
      <c r="L135" s="45">
        <v>0</v>
      </c>
      <c r="M135" s="115" t="s">
        <v>33</v>
      </c>
      <c r="N135" s="210">
        <v>0</v>
      </c>
      <c r="O135" s="338"/>
      <c r="P135" s="45"/>
      <c r="Q135" s="115"/>
      <c r="R135" s="211"/>
      <c r="S135" s="346"/>
      <c r="T135" s="50"/>
      <c r="U135" s="50"/>
      <c r="V135" s="47"/>
      <c r="W135" s="49"/>
    </row>
    <row r="136" spans="1:23" s="38" customFormat="1" ht="21.6" customHeight="1">
      <c r="A136" s="545"/>
      <c r="B136" s="547"/>
      <c r="C136" s="552">
        <v>7.0000000000000007E-2</v>
      </c>
      <c r="D136" s="207"/>
      <c r="E136" s="226" t="s">
        <v>226</v>
      </c>
      <c r="F136" s="638" t="s">
        <v>198</v>
      </c>
      <c r="G136" s="639"/>
      <c r="H136" s="639"/>
      <c r="I136" s="639"/>
      <c r="J136" s="639"/>
      <c r="K136" s="639"/>
      <c r="L136" s="639"/>
      <c r="M136" s="640"/>
      <c r="N136" s="244"/>
      <c r="O136" s="339"/>
      <c r="P136" s="251"/>
      <c r="Q136" s="251"/>
      <c r="R136" s="251"/>
      <c r="S136" s="347"/>
      <c r="T136" s="253"/>
      <c r="U136" s="253"/>
      <c r="V136" s="246"/>
      <c r="W136" s="247"/>
    </row>
    <row r="137" spans="1:23" s="38" customFormat="1" ht="14.25" hidden="1" customHeight="1">
      <c r="A137" s="545"/>
      <c r="B137" s="547"/>
      <c r="C137" s="631"/>
      <c r="D137" s="542">
        <v>0.4</v>
      </c>
      <c r="E137" s="530" t="s">
        <v>91</v>
      </c>
      <c r="F137" s="533" t="s">
        <v>92</v>
      </c>
      <c r="G137" s="530" t="s">
        <v>810</v>
      </c>
      <c r="H137" s="533" t="s">
        <v>92</v>
      </c>
      <c r="I137" s="291" t="s">
        <v>811</v>
      </c>
      <c r="J137" s="533" t="s">
        <v>528</v>
      </c>
      <c r="K137" s="115" t="s">
        <v>180</v>
      </c>
      <c r="L137" s="45">
        <v>0</v>
      </c>
      <c r="M137" s="254" t="s">
        <v>181</v>
      </c>
      <c r="N137" s="210"/>
      <c r="O137" s="338">
        <f>$A$9*$B$38*$C$136*$D$137*N137</f>
        <v>0</v>
      </c>
      <c r="P137" s="45"/>
      <c r="Q137" s="254"/>
      <c r="R137" s="211">
        <f>100-(P137-L137)*Q137</f>
        <v>100</v>
      </c>
      <c r="S137" s="346">
        <f t="shared" si="5"/>
        <v>0</v>
      </c>
      <c r="T137" s="50"/>
      <c r="U137" s="50"/>
      <c r="V137" s="47"/>
      <c r="W137" s="49"/>
    </row>
    <row r="138" spans="1:23" s="38" customFormat="1" ht="14.25" hidden="1" customHeight="1">
      <c r="A138" s="545"/>
      <c r="B138" s="547"/>
      <c r="C138" s="631"/>
      <c r="D138" s="542"/>
      <c r="E138" s="531"/>
      <c r="F138" s="534"/>
      <c r="G138" s="531"/>
      <c r="H138" s="534"/>
      <c r="I138" s="291" t="s">
        <v>812</v>
      </c>
      <c r="J138" s="535"/>
      <c r="K138" s="115" t="s">
        <v>180</v>
      </c>
      <c r="L138" s="45">
        <v>0</v>
      </c>
      <c r="M138" s="254" t="s">
        <v>181</v>
      </c>
      <c r="N138" s="210">
        <v>0</v>
      </c>
      <c r="O138" s="338">
        <f>$A$9*$B$38*$C$136*$D$137*J138*N138</f>
        <v>0</v>
      </c>
      <c r="P138" s="45"/>
      <c r="Q138" s="254"/>
      <c r="R138" s="211">
        <f>100-(P138-L138)*Q138</f>
        <v>100</v>
      </c>
      <c r="S138" s="346">
        <f t="shared" si="5"/>
        <v>0</v>
      </c>
      <c r="T138" s="50"/>
      <c r="U138" s="50"/>
      <c r="V138" s="47"/>
      <c r="W138" s="49"/>
    </row>
    <row r="139" spans="1:23" s="38" customFormat="1" ht="49.5" customHeight="1">
      <c r="A139" s="545"/>
      <c r="B139" s="547"/>
      <c r="C139" s="631"/>
      <c r="D139" s="543"/>
      <c r="E139" s="532"/>
      <c r="F139" s="535"/>
      <c r="G139" s="532"/>
      <c r="H139" s="535"/>
      <c r="I139" s="291" t="s">
        <v>812</v>
      </c>
      <c r="J139" s="208" t="s">
        <v>530</v>
      </c>
      <c r="K139" s="254" t="s">
        <v>180</v>
      </c>
      <c r="L139" s="45">
        <v>0</v>
      </c>
      <c r="M139" s="254" t="s">
        <v>181</v>
      </c>
      <c r="N139" s="210">
        <v>1</v>
      </c>
      <c r="O139" s="338">
        <f>$A$9*$B$38*$C$136*$D$137*N139</f>
        <v>1.0472000000000002E-2</v>
      </c>
      <c r="P139" s="45"/>
      <c r="Q139" s="254"/>
      <c r="R139" s="211"/>
      <c r="S139" s="346"/>
      <c r="T139" s="50"/>
      <c r="U139" s="50"/>
      <c r="V139" s="47"/>
      <c r="W139" s="49"/>
    </row>
    <row r="140" spans="1:23" s="38" customFormat="1" ht="30">
      <c r="A140" s="545"/>
      <c r="B140" s="547"/>
      <c r="C140" s="631"/>
      <c r="D140" s="333">
        <v>0.3</v>
      </c>
      <c r="E140" s="121" t="s">
        <v>164</v>
      </c>
      <c r="F140" s="115" t="s">
        <v>165</v>
      </c>
      <c r="G140" s="121" t="s">
        <v>815</v>
      </c>
      <c r="H140" s="259" t="s">
        <v>165</v>
      </c>
      <c r="I140" s="121" t="s">
        <v>816</v>
      </c>
      <c r="J140" s="115" t="s">
        <v>529</v>
      </c>
      <c r="K140" s="254" t="s">
        <v>180</v>
      </c>
      <c r="L140" s="45">
        <v>0</v>
      </c>
      <c r="M140" s="254" t="s">
        <v>181</v>
      </c>
      <c r="N140" s="210">
        <v>1</v>
      </c>
      <c r="O140" s="338">
        <f>$A$9*$B$38*$C$136*$D$140*N140</f>
        <v>7.8539999999999999E-3</v>
      </c>
      <c r="P140" s="45"/>
      <c r="Q140" s="254"/>
      <c r="R140" s="211"/>
      <c r="S140" s="346"/>
      <c r="T140" s="50"/>
      <c r="U140" s="50"/>
      <c r="V140" s="47"/>
      <c r="W140" s="49"/>
    </row>
    <row r="141" spans="1:23" s="38" customFormat="1" ht="39" customHeight="1">
      <c r="A141" s="545"/>
      <c r="B141" s="547"/>
      <c r="C141" s="631"/>
      <c r="D141" s="541">
        <v>0.3</v>
      </c>
      <c r="E141" s="530" t="s">
        <v>247</v>
      </c>
      <c r="F141" s="539" t="s">
        <v>166</v>
      </c>
      <c r="G141" s="530" t="s">
        <v>817</v>
      </c>
      <c r="H141" s="539" t="s">
        <v>166</v>
      </c>
      <c r="I141" s="530" t="s">
        <v>818</v>
      </c>
      <c r="J141" s="635" t="s">
        <v>502</v>
      </c>
      <c r="K141" s="254" t="s">
        <v>180</v>
      </c>
      <c r="L141" s="45">
        <v>0</v>
      </c>
      <c r="M141" s="254" t="s">
        <v>181</v>
      </c>
      <c r="N141" s="210">
        <v>1</v>
      </c>
      <c r="O141" s="338">
        <f>$A$9*$B$38*$C$136*$D$141*N141</f>
        <v>7.8539999999999999E-3</v>
      </c>
      <c r="P141" s="45"/>
      <c r="Q141" s="254"/>
      <c r="R141" s="211"/>
      <c r="S141" s="346"/>
      <c r="T141" s="50"/>
      <c r="U141" s="50"/>
      <c r="V141" s="47"/>
      <c r="W141" s="49"/>
    </row>
    <row r="142" spans="1:23" s="38" customFormat="1" ht="14.25" hidden="1" customHeight="1">
      <c r="A142" s="545"/>
      <c r="B142" s="547"/>
      <c r="C142" s="631"/>
      <c r="D142" s="542"/>
      <c r="E142" s="531"/>
      <c r="F142" s="540"/>
      <c r="G142" s="531"/>
      <c r="H142" s="540"/>
      <c r="I142" s="531"/>
      <c r="J142" s="636"/>
      <c r="K142" s="115" t="s">
        <v>180</v>
      </c>
      <c r="L142" s="45">
        <v>0</v>
      </c>
      <c r="M142" s="115" t="s">
        <v>33</v>
      </c>
      <c r="N142" s="210">
        <v>0</v>
      </c>
      <c r="O142" s="338"/>
      <c r="P142" s="45"/>
      <c r="Q142" s="115"/>
      <c r="R142" s="211">
        <f>100-(P142-L142)*10</f>
        <v>100</v>
      </c>
      <c r="S142" s="346">
        <f t="shared" si="5"/>
        <v>0</v>
      </c>
      <c r="T142" s="50"/>
      <c r="U142" s="50"/>
      <c r="V142" s="47"/>
      <c r="W142" s="49"/>
    </row>
    <row r="143" spans="1:23" s="38" customFormat="1" ht="14.25" hidden="1" customHeight="1">
      <c r="A143" s="545"/>
      <c r="B143" s="547"/>
      <c r="C143" s="631"/>
      <c r="D143" s="542"/>
      <c r="E143" s="531"/>
      <c r="F143" s="540"/>
      <c r="G143" s="531"/>
      <c r="H143" s="540"/>
      <c r="I143" s="531"/>
      <c r="J143" s="636"/>
      <c r="K143" s="115" t="s">
        <v>180</v>
      </c>
      <c r="L143" s="45">
        <v>0</v>
      </c>
      <c r="M143" s="115" t="s">
        <v>33</v>
      </c>
      <c r="N143" s="210">
        <v>0</v>
      </c>
      <c r="O143" s="338"/>
      <c r="P143" s="45"/>
      <c r="Q143" s="115"/>
      <c r="R143" s="211">
        <f>100-(P143-L143)*10</f>
        <v>100</v>
      </c>
      <c r="S143" s="346">
        <f t="shared" si="5"/>
        <v>0</v>
      </c>
      <c r="T143" s="50"/>
      <c r="U143" s="50"/>
      <c r="V143" s="47"/>
      <c r="W143" s="49"/>
    </row>
    <row r="144" spans="1:23" s="38" customFormat="1" ht="14.25" hidden="1" customHeight="1">
      <c r="A144" s="545"/>
      <c r="B144" s="547"/>
      <c r="C144" s="553"/>
      <c r="D144" s="543"/>
      <c r="E144" s="532"/>
      <c r="F144" s="625"/>
      <c r="G144" s="532"/>
      <c r="H144" s="625"/>
      <c r="I144" s="532"/>
      <c r="J144" s="637"/>
      <c r="K144" s="115" t="s">
        <v>180</v>
      </c>
      <c r="L144" s="45">
        <v>0</v>
      </c>
      <c r="M144" s="115" t="s">
        <v>33</v>
      </c>
      <c r="N144" s="210">
        <v>0</v>
      </c>
      <c r="O144" s="338"/>
      <c r="P144" s="45"/>
      <c r="Q144" s="115"/>
      <c r="R144" s="211">
        <f>100-(P144-L144)*10</f>
        <v>100</v>
      </c>
      <c r="S144" s="346">
        <f t="shared" si="5"/>
        <v>0</v>
      </c>
      <c r="T144" s="50"/>
      <c r="U144" s="50"/>
      <c r="V144" s="47"/>
      <c r="W144" s="49"/>
    </row>
    <row r="145" spans="1:23" s="65" customFormat="1" ht="21.95" customHeight="1">
      <c r="A145" s="545"/>
      <c r="B145" s="547"/>
      <c r="C145" s="552">
        <v>0.02</v>
      </c>
      <c r="D145" s="255"/>
      <c r="E145" s="226" t="s">
        <v>238</v>
      </c>
      <c r="F145" s="638" t="s">
        <v>93</v>
      </c>
      <c r="G145" s="639"/>
      <c r="H145" s="639"/>
      <c r="I145" s="639"/>
      <c r="J145" s="639"/>
      <c r="K145" s="639"/>
      <c r="L145" s="639"/>
      <c r="M145" s="640"/>
      <c r="N145" s="248"/>
      <c r="O145" s="339"/>
      <c r="P145" s="126"/>
      <c r="Q145" s="126"/>
      <c r="R145" s="126"/>
      <c r="S145" s="347"/>
      <c r="T145" s="256"/>
      <c r="U145" s="256"/>
      <c r="V145" s="257"/>
      <c r="W145" s="258"/>
    </row>
    <row r="146" spans="1:23" s="65" customFormat="1" ht="61.5" customHeight="1">
      <c r="A146" s="545"/>
      <c r="B146" s="547"/>
      <c r="C146" s="631"/>
      <c r="D146" s="333">
        <v>1</v>
      </c>
      <c r="E146" s="261" t="s">
        <v>167</v>
      </c>
      <c r="F146" s="115" t="s">
        <v>168</v>
      </c>
      <c r="G146" s="261" t="s">
        <v>821</v>
      </c>
      <c r="H146" s="115" t="s">
        <v>168</v>
      </c>
      <c r="I146" s="261" t="s">
        <v>822</v>
      </c>
      <c r="J146" s="115" t="s">
        <v>506</v>
      </c>
      <c r="K146" s="254" t="s">
        <v>180</v>
      </c>
      <c r="L146" s="45">
        <v>0</v>
      </c>
      <c r="M146" s="254" t="s">
        <v>181</v>
      </c>
      <c r="N146" s="210">
        <v>1</v>
      </c>
      <c r="O146" s="338">
        <f>$A$9*$B$38*$C$145*$D$146*N146</f>
        <v>7.4800000000000005E-3</v>
      </c>
      <c r="P146" s="45"/>
      <c r="Q146" s="254"/>
      <c r="R146" s="211"/>
      <c r="S146" s="346"/>
      <c r="T146" s="52"/>
      <c r="U146" s="52"/>
      <c r="V146" s="63"/>
      <c r="W146" s="64"/>
    </row>
    <row r="147" spans="1:23" s="417" customFormat="1" ht="51.75" hidden="1" customHeight="1">
      <c r="A147" s="545"/>
      <c r="B147" s="547"/>
      <c r="C147" s="631"/>
      <c r="D147" s="392">
        <v>0</v>
      </c>
      <c r="E147" s="391" t="s">
        <v>169</v>
      </c>
      <c r="F147" s="409" t="s">
        <v>170</v>
      </c>
      <c r="G147" s="391" t="s">
        <v>823</v>
      </c>
      <c r="H147" s="409" t="s">
        <v>170</v>
      </c>
      <c r="I147" s="391" t="s">
        <v>824</v>
      </c>
      <c r="J147" s="409" t="s">
        <v>503</v>
      </c>
      <c r="K147" s="393" t="s">
        <v>180</v>
      </c>
      <c r="L147" s="405">
        <v>0</v>
      </c>
      <c r="M147" s="393" t="s">
        <v>181</v>
      </c>
      <c r="N147" s="410">
        <v>1</v>
      </c>
      <c r="O147" s="411">
        <f>$A$9*$B$38*$C$145*$D$147*N147</f>
        <v>0</v>
      </c>
      <c r="P147" s="405"/>
      <c r="Q147" s="393">
        <v>10</v>
      </c>
      <c r="R147" s="412"/>
      <c r="S147" s="413"/>
      <c r="T147" s="414"/>
      <c r="U147" s="414"/>
      <c r="V147" s="415"/>
      <c r="W147" s="416"/>
    </row>
    <row r="148" spans="1:23" s="38" customFormat="1" ht="14.25" hidden="1" customHeight="1">
      <c r="A148" s="545"/>
      <c r="B148" s="547"/>
      <c r="C148" s="553"/>
      <c r="D148" s="333"/>
      <c r="E148" s="261" t="s">
        <v>94</v>
      </c>
      <c r="F148" s="115" t="s">
        <v>95</v>
      </c>
      <c r="G148" s="261" t="s">
        <v>825</v>
      </c>
      <c r="H148" s="115" t="s">
        <v>95</v>
      </c>
      <c r="I148" s="261" t="s">
        <v>552</v>
      </c>
      <c r="J148" s="115" t="s">
        <v>531</v>
      </c>
      <c r="K148" s="115" t="s">
        <v>180</v>
      </c>
      <c r="L148" s="45">
        <v>0</v>
      </c>
      <c r="M148" s="254" t="s">
        <v>181</v>
      </c>
      <c r="N148" s="210">
        <v>1</v>
      </c>
      <c r="O148" s="338">
        <f>$A$9*$B$38*$C$145*$D$148*N148</f>
        <v>0</v>
      </c>
      <c r="P148" s="45"/>
      <c r="Q148" s="254">
        <v>10</v>
      </c>
      <c r="R148" s="211"/>
      <c r="S148" s="346"/>
      <c r="T148" s="50"/>
      <c r="U148" s="50"/>
      <c r="V148" s="47"/>
      <c r="W148" s="49"/>
    </row>
    <row r="149" spans="1:23" s="38" customFormat="1" ht="25.7" customHeight="1">
      <c r="A149" s="545"/>
      <c r="B149" s="547"/>
      <c r="C149" s="552">
        <v>7.0000000000000007E-2</v>
      </c>
      <c r="D149" s="207"/>
      <c r="E149" s="226" t="s">
        <v>227</v>
      </c>
      <c r="F149" s="647" t="s">
        <v>199</v>
      </c>
      <c r="G149" s="648"/>
      <c r="H149" s="648"/>
      <c r="I149" s="648"/>
      <c r="J149" s="648"/>
      <c r="K149" s="648"/>
      <c r="L149" s="648"/>
      <c r="M149" s="649"/>
      <c r="N149" s="262"/>
      <c r="O149" s="339"/>
      <c r="P149" s="256"/>
      <c r="Q149" s="256"/>
      <c r="R149" s="257"/>
      <c r="S149" s="347"/>
      <c r="T149" s="253"/>
      <c r="U149" s="253"/>
      <c r="V149" s="246"/>
      <c r="W149" s="247"/>
    </row>
    <row r="150" spans="1:23" s="38" customFormat="1" ht="33.6" customHeight="1">
      <c r="A150" s="545"/>
      <c r="B150" s="547"/>
      <c r="C150" s="631"/>
      <c r="D150" s="333">
        <v>0.4</v>
      </c>
      <c r="E150" s="12" t="s">
        <v>171</v>
      </c>
      <c r="F150" s="115" t="s">
        <v>856</v>
      </c>
      <c r="G150" s="12" t="s">
        <v>826</v>
      </c>
      <c r="H150" s="115" t="s">
        <v>856</v>
      </c>
      <c r="I150" s="337" t="s">
        <v>827</v>
      </c>
      <c r="J150" s="115" t="s">
        <v>858</v>
      </c>
      <c r="K150" s="404" t="s">
        <v>871</v>
      </c>
      <c r="L150" s="45">
        <v>1502</v>
      </c>
      <c r="M150" s="254" t="s">
        <v>181</v>
      </c>
      <c r="N150" s="210">
        <v>1</v>
      </c>
      <c r="O150" s="338">
        <f>$A$9*$B$38*$C$149*$D$150*N150</f>
        <v>1.0472000000000002E-2</v>
      </c>
      <c r="P150" s="45"/>
      <c r="Q150" s="254"/>
      <c r="R150" s="211"/>
      <c r="S150" s="283"/>
      <c r="T150" s="50"/>
      <c r="U150" s="50"/>
      <c r="V150" s="47"/>
      <c r="W150" s="49"/>
    </row>
    <row r="151" spans="1:23" s="38" customFormat="1" ht="36" customHeight="1">
      <c r="A151" s="545"/>
      <c r="B151" s="547"/>
      <c r="C151" s="631"/>
      <c r="D151" s="333">
        <v>0.3</v>
      </c>
      <c r="E151" s="12" t="s">
        <v>172</v>
      </c>
      <c r="F151" s="115" t="s">
        <v>173</v>
      </c>
      <c r="G151" s="12" t="s">
        <v>828</v>
      </c>
      <c r="H151" s="115" t="s">
        <v>173</v>
      </c>
      <c r="I151" s="337" t="s">
        <v>829</v>
      </c>
      <c r="J151" s="115" t="s">
        <v>504</v>
      </c>
      <c r="K151" s="254" t="s">
        <v>180</v>
      </c>
      <c r="L151" s="45">
        <v>0</v>
      </c>
      <c r="M151" s="254" t="s">
        <v>181</v>
      </c>
      <c r="N151" s="210">
        <v>1</v>
      </c>
      <c r="O151" s="338">
        <f>$A$9*$B$38*$C$149*$D$151*N151</f>
        <v>7.8539999999999999E-3</v>
      </c>
      <c r="P151" s="45"/>
      <c r="Q151" s="254"/>
      <c r="R151" s="211"/>
      <c r="S151" s="346"/>
      <c r="T151" s="50"/>
      <c r="U151" s="50"/>
      <c r="V151" s="47"/>
      <c r="W151" s="49"/>
    </row>
    <row r="152" spans="1:23" s="38" customFormat="1" ht="30">
      <c r="A152" s="545"/>
      <c r="B152" s="547"/>
      <c r="C152" s="553"/>
      <c r="D152" s="333">
        <v>0.3</v>
      </c>
      <c r="E152" s="12" t="s">
        <v>174</v>
      </c>
      <c r="F152" s="115" t="s">
        <v>175</v>
      </c>
      <c r="G152" s="12" t="s">
        <v>830</v>
      </c>
      <c r="H152" s="115" t="s">
        <v>175</v>
      </c>
      <c r="I152" s="337" t="s">
        <v>831</v>
      </c>
      <c r="J152" s="115" t="s">
        <v>505</v>
      </c>
      <c r="K152" s="254" t="s">
        <v>180</v>
      </c>
      <c r="L152" s="45">
        <v>0</v>
      </c>
      <c r="M152" s="254" t="s">
        <v>181</v>
      </c>
      <c r="N152" s="210">
        <v>1</v>
      </c>
      <c r="O152" s="338">
        <f>$A$9*$B$38*$C$149*$D$152*N152</f>
        <v>7.8539999999999999E-3</v>
      </c>
      <c r="P152" s="45"/>
      <c r="Q152" s="254"/>
      <c r="R152" s="211"/>
      <c r="S152" s="346"/>
      <c r="T152" s="50"/>
      <c r="U152" s="50"/>
      <c r="V152" s="47"/>
      <c r="W152" s="49"/>
    </row>
    <row r="153" spans="1:23" s="38" customFormat="1" ht="24.6" customHeight="1">
      <c r="A153" s="545"/>
      <c r="B153" s="547"/>
      <c r="C153" s="552">
        <v>7.0000000000000007E-2</v>
      </c>
      <c r="D153" s="207"/>
      <c r="E153" s="249" t="s">
        <v>228</v>
      </c>
      <c r="F153" s="638" t="s">
        <v>200</v>
      </c>
      <c r="G153" s="639"/>
      <c r="H153" s="639"/>
      <c r="I153" s="639"/>
      <c r="J153" s="639"/>
      <c r="K153" s="639"/>
      <c r="L153" s="639"/>
      <c r="M153" s="640"/>
      <c r="N153" s="262"/>
      <c r="O153" s="339"/>
      <c r="P153" s="253"/>
      <c r="Q153" s="253"/>
      <c r="R153" s="246"/>
      <c r="S153" s="347"/>
      <c r="T153" s="253"/>
      <c r="U153" s="253"/>
      <c r="V153" s="246"/>
      <c r="W153" s="247"/>
    </row>
    <row r="154" spans="1:23" s="38" customFormat="1" ht="66.75" customHeight="1">
      <c r="A154" s="545"/>
      <c r="B154" s="547"/>
      <c r="C154" s="631"/>
      <c r="D154" s="541">
        <v>0.5</v>
      </c>
      <c r="E154" s="539" t="s">
        <v>98</v>
      </c>
      <c r="F154" s="539" t="s">
        <v>99</v>
      </c>
      <c r="G154" s="539" t="s">
        <v>832</v>
      </c>
      <c r="H154" s="539" t="s">
        <v>517</v>
      </c>
      <c r="I154" s="539" t="s">
        <v>833</v>
      </c>
      <c r="J154" s="635" t="s">
        <v>532</v>
      </c>
      <c r="K154" s="263" t="s">
        <v>534</v>
      </c>
      <c r="L154" s="45">
        <v>0</v>
      </c>
      <c r="M154" s="66" t="s">
        <v>181</v>
      </c>
      <c r="N154" s="210">
        <v>1</v>
      </c>
      <c r="O154" s="338">
        <f>$A$9*$B$38*$C$153*$D$154*N154</f>
        <v>1.3090000000000001E-2</v>
      </c>
      <c r="P154" s="45"/>
      <c r="Q154" s="254"/>
      <c r="R154" s="211"/>
      <c r="S154" s="346"/>
      <c r="T154" s="50"/>
      <c r="U154" s="50"/>
      <c r="V154" s="47"/>
      <c r="W154" s="49"/>
    </row>
    <row r="155" spans="1:23" s="38" customFormat="1" ht="14.25" hidden="1" customHeight="1">
      <c r="A155" s="545"/>
      <c r="B155" s="547"/>
      <c r="C155" s="631"/>
      <c r="D155" s="543"/>
      <c r="E155" s="625"/>
      <c r="F155" s="625"/>
      <c r="G155" s="625"/>
      <c r="H155" s="625"/>
      <c r="I155" s="625"/>
      <c r="J155" s="637"/>
      <c r="K155" s="263" t="s">
        <v>180</v>
      </c>
      <c r="L155" s="45">
        <v>0</v>
      </c>
      <c r="M155" s="66" t="s">
        <v>181</v>
      </c>
      <c r="N155" s="210">
        <v>0</v>
      </c>
      <c r="O155" s="338">
        <f>$A$9*$B$38*$C$153*$D$154*J155*N155</f>
        <v>0</v>
      </c>
      <c r="P155" s="45"/>
      <c r="Q155" s="254"/>
      <c r="R155" s="211"/>
      <c r="S155" s="346"/>
      <c r="T155" s="50"/>
      <c r="U155" s="50"/>
      <c r="V155" s="47"/>
      <c r="W155" s="49"/>
    </row>
    <row r="156" spans="1:23" s="38" customFormat="1" ht="41.25" customHeight="1">
      <c r="A156" s="545"/>
      <c r="B156" s="547"/>
      <c r="C156" s="631"/>
      <c r="D156" s="541">
        <v>0.5</v>
      </c>
      <c r="E156" s="539" t="s">
        <v>100</v>
      </c>
      <c r="F156" s="539" t="s">
        <v>101</v>
      </c>
      <c r="G156" s="539" t="s">
        <v>834</v>
      </c>
      <c r="H156" s="539" t="s">
        <v>516</v>
      </c>
      <c r="I156" s="539" t="s">
        <v>835</v>
      </c>
      <c r="J156" s="635" t="s">
        <v>533</v>
      </c>
      <c r="K156" s="265" t="s">
        <v>535</v>
      </c>
      <c r="L156" s="405" t="s">
        <v>872</v>
      </c>
      <c r="M156" s="66" t="s">
        <v>181</v>
      </c>
      <c r="N156" s="210">
        <v>1</v>
      </c>
      <c r="O156" s="338">
        <f>$A$9*$B$38*$C$153*$D$156*N156</f>
        <v>1.3090000000000001E-2</v>
      </c>
      <c r="P156" s="45"/>
      <c r="Q156" s="254"/>
      <c r="R156" s="211"/>
      <c r="S156" s="346"/>
      <c r="T156" s="50"/>
      <c r="U156" s="50"/>
      <c r="V156" s="47"/>
      <c r="W156" s="49"/>
    </row>
    <row r="157" spans="1:23" s="38" customFormat="1" ht="14.25" hidden="1" customHeight="1">
      <c r="A157" s="545"/>
      <c r="B157" s="547"/>
      <c r="C157" s="553"/>
      <c r="D157" s="543"/>
      <c r="E157" s="625"/>
      <c r="F157" s="625"/>
      <c r="G157" s="625"/>
      <c r="H157" s="625"/>
      <c r="I157" s="625"/>
      <c r="J157" s="637"/>
      <c r="K157" s="265" t="s">
        <v>535</v>
      </c>
      <c r="L157" s="45">
        <v>0</v>
      </c>
      <c r="M157" s="66" t="s">
        <v>33</v>
      </c>
      <c r="N157" s="210">
        <v>0</v>
      </c>
      <c r="O157" s="338">
        <f>$A$9*$B$38*$C$153*$D$156*J157*N157</f>
        <v>0</v>
      </c>
      <c r="P157" s="45">
        <v>0</v>
      </c>
      <c r="Q157" s="50"/>
      <c r="R157" s="211">
        <f>100-(P157-L157)*10</f>
        <v>100</v>
      </c>
      <c r="S157" s="346">
        <f t="shared" si="5"/>
        <v>0</v>
      </c>
      <c r="T157" s="50"/>
      <c r="U157" s="50"/>
      <c r="V157" s="47"/>
      <c r="W157" s="49"/>
    </row>
    <row r="158" spans="1:23" s="38" customFormat="1" ht="21" hidden="1" customHeight="1">
      <c r="A158" s="545"/>
      <c r="B158" s="547"/>
      <c r="C158" s="552">
        <v>0</v>
      </c>
      <c r="D158" s="207"/>
      <c r="E158" s="226" t="s">
        <v>229</v>
      </c>
      <c r="F158" s="656" t="s">
        <v>201</v>
      </c>
      <c r="G158" s="657"/>
      <c r="H158" s="657"/>
      <c r="I158" s="657"/>
      <c r="J158" s="657"/>
      <c r="K158" s="657"/>
      <c r="L158" s="657"/>
      <c r="M158" s="658"/>
      <c r="N158" s="262"/>
      <c r="O158" s="339"/>
      <c r="P158" s="253"/>
      <c r="Q158" s="253"/>
      <c r="R158" s="246"/>
      <c r="S158" s="347"/>
      <c r="T158" s="253"/>
      <c r="U158" s="253"/>
      <c r="V158" s="246"/>
      <c r="W158" s="247"/>
    </row>
    <row r="159" spans="1:23" s="38" customFormat="1" ht="42" hidden="1" customHeight="1">
      <c r="A159" s="545"/>
      <c r="B159" s="548"/>
      <c r="C159" s="553"/>
      <c r="D159" s="333">
        <v>1</v>
      </c>
      <c r="E159" s="254" t="s">
        <v>103</v>
      </c>
      <c r="F159" s="115" t="s">
        <v>104</v>
      </c>
      <c r="G159" s="254" t="s">
        <v>837</v>
      </c>
      <c r="H159" s="115" t="s">
        <v>492</v>
      </c>
      <c r="I159" s="322" t="s">
        <v>838</v>
      </c>
      <c r="J159" s="259" t="s">
        <v>861</v>
      </c>
      <c r="K159" s="419" t="s">
        <v>535</v>
      </c>
      <c r="L159" s="45">
        <v>100</v>
      </c>
      <c r="M159" s="66" t="s">
        <v>181</v>
      </c>
      <c r="N159" s="210">
        <v>1</v>
      </c>
      <c r="O159" s="338">
        <f>$A$9*$B$38*$C$158*$D$159*N159</f>
        <v>0</v>
      </c>
      <c r="P159" s="405">
        <v>100</v>
      </c>
      <c r="Q159" s="254"/>
      <c r="R159" s="211">
        <f>100-(P159-L159)*Q159</f>
        <v>100</v>
      </c>
      <c r="S159" s="346">
        <f t="shared" si="5"/>
        <v>0</v>
      </c>
      <c r="T159" s="50"/>
      <c r="U159" s="50"/>
      <c r="V159" s="47"/>
      <c r="W159" s="49"/>
    </row>
    <row r="160" spans="1:23" s="38" customFormat="1" ht="21.75" customHeight="1">
      <c r="A160" s="545"/>
      <c r="B160" s="377"/>
      <c r="C160" s="377"/>
      <c r="D160" s="377"/>
      <c r="E160" s="379"/>
      <c r="F160" s="293"/>
      <c r="G160" s="367"/>
      <c r="H160" s="293"/>
      <c r="I160" s="322"/>
      <c r="J160" s="378"/>
      <c r="K160" s="265"/>
      <c r="L160" s="368"/>
      <c r="M160" s="67"/>
      <c r="N160" s="321"/>
      <c r="O160" s="338"/>
      <c r="P160" s="45"/>
      <c r="Q160" s="254"/>
      <c r="R160" s="211"/>
      <c r="S160" s="346"/>
      <c r="T160" s="50"/>
      <c r="U160" s="50"/>
      <c r="V160" s="47"/>
      <c r="W160" s="49"/>
    </row>
    <row r="161" spans="1:23" s="38" customFormat="1" ht="21" customHeight="1">
      <c r="A161" s="545"/>
      <c r="B161" s="546">
        <v>0.12</v>
      </c>
      <c r="C161" s="375"/>
      <c r="D161" s="125"/>
      <c r="E161" s="303" t="s">
        <v>860</v>
      </c>
      <c r="F161" s="549" t="s">
        <v>859</v>
      </c>
      <c r="G161" s="550"/>
      <c r="H161" s="550"/>
      <c r="I161" s="550"/>
      <c r="J161" s="550"/>
      <c r="K161" s="550"/>
      <c r="L161" s="550"/>
      <c r="M161" s="551"/>
      <c r="N161" s="369"/>
      <c r="O161" s="370"/>
      <c r="P161" s="371"/>
      <c r="Q161" s="372"/>
      <c r="R161" s="373"/>
      <c r="S161" s="376"/>
      <c r="T161" s="374"/>
      <c r="U161" s="374"/>
      <c r="V161" s="300"/>
      <c r="W161" s="301"/>
    </row>
    <row r="162" spans="1:23" s="38" customFormat="1" ht="84" customHeight="1">
      <c r="A162" s="545"/>
      <c r="B162" s="547"/>
      <c r="C162" s="120">
        <v>0.1</v>
      </c>
      <c r="D162" s="366">
        <v>1</v>
      </c>
      <c r="E162" s="220" t="s">
        <v>18</v>
      </c>
      <c r="F162" s="311" t="s">
        <v>52</v>
      </c>
      <c r="G162" s="311" t="s">
        <v>568</v>
      </c>
      <c r="H162" s="311" t="s">
        <v>52</v>
      </c>
      <c r="I162" s="311" t="s">
        <v>569</v>
      </c>
      <c r="J162" s="208" t="s">
        <v>471</v>
      </c>
      <c r="K162" s="389" t="s">
        <v>180</v>
      </c>
      <c r="L162" s="41">
        <v>0</v>
      </c>
      <c r="M162" s="222" t="s">
        <v>181</v>
      </c>
      <c r="N162" s="223">
        <v>1</v>
      </c>
      <c r="O162" s="338">
        <f>$A$9*$B$161*$C$162*$D$162*N162</f>
        <v>1.0200000000000001E-2</v>
      </c>
      <c r="P162" s="40"/>
      <c r="Q162" s="284"/>
      <c r="R162" s="211"/>
      <c r="S162" s="212"/>
      <c r="T162" s="9"/>
      <c r="U162" s="111"/>
      <c r="V162" s="285"/>
      <c r="W162" s="43"/>
    </row>
    <row r="163" spans="1:23" s="38" customFormat="1" ht="44.25" customHeight="1">
      <c r="A163" s="545"/>
      <c r="B163" s="547"/>
      <c r="C163" s="120">
        <v>7.0000000000000007E-2</v>
      </c>
      <c r="D163" s="364">
        <v>1</v>
      </c>
      <c r="E163" s="150" t="s">
        <v>71</v>
      </c>
      <c r="F163" s="146" t="s">
        <v>72</v>
      </c>
      <c r="G163" s="150" t="s">
        <v>622</v>
      </c>
      <c r="H163" s="146" t="s">
        <v>508</v>
      </c>
      <c r="I163" s="150" t="s">
        <v>623</v>
      </c>
      <c r="J163" s="208" t="s">
        <v>555</v>
      </c>
      <c r="K163" s="254" t="s">
        <v>180</v>
      </c>
      <c r="L163" s="45">
        <v>0</v>
      </c>
      <c r="M163" s="146" t="s">
        <v>181</v>
      </c>
      <c r="N163" s="210">
        <v>1</v>
      </c>
      <c r="O163" s="338">
        <f>$A$9*$B$161*$C$163*$D$163*N163</f>
        <v>7.1400000000000005E-3</v>
      </c>
      <c r="P163" s="45"/>
      <c r="Q163" s="254"/>
      <c r="R163" s="211"/>
      <c r="S163" s="212"/>
      <c r="T163" s="50"/>
      <c r="U163" s="50"/>
      <c r="V163" s="47"/>
      <c r="W163" s="49"/>
    </row>
    <row r="164" spans="1:23" s="38" customFormat="1" ht="49.5" customHeight="1">
      <c r="A164" s="545"/>
      <c r="B164" s="547"/>
      <c r="C164" s="120">
        <v>7.0000000000000007E-2</v>
      </c>
      <c r="D164" s="366">
        <v>1</v>
      </c>
      <c r="E164" s="150" t="s">
        <v>73</v>
      </c>
      <c r="F164" s="146" t="s">
        <v>74</v>
      </c>
      <c r="G164" s="150" t="s">
        <v>624</v>
      </c>
      <c r="H164" s="146" t="s">
        <v>512</v>
      </c>
      <c r="I164" s="150" t="s">
        <v>625</v>
      </c>
      <c r="J164" s="208" t="s">
        <v>509</v>
      </c>
      <c r="K164" s="254" t="s">
        <v>180</v>
      </c>
      <c r="L164" s="45">
        <v>0</v>
      </c>
      <c r="M164" s="146" t="s">
        <v>181</v>
      </c>
      <c r="N164" s="210">
        <v>1</v>
      </c>
      <c r="O164" s="338">
        <f>$A$9*$B$161*$C$164*$D$164*N164</f>
        <v>7.1400000000000005E-3</v>
      </c>
      <c r="P164" s="45"/>
      <c r="Q164" s="254"/>
      <c r="R164" s="211"/>
      <c r="S164" s="212"/>
      <c r="T164" s="50"/>
      <c r="U164" s="50"/>
      <c r="V164" s="47"/>
      <c r="W164" s="49"/>
    </row>
    <row r="165" spans="1:23" s="38" customFormat="1" ht="39" customHeight="1">
      <c r="A165" s="545"/>
      <c r="B165" s="547"/>
      <c r="C165" s="120">
        <v>0.1</v>
      </c>
      <c r="D165" s="365">
        <v>1</v>
      </c>
      <c r="E165" s="150" t="s">
        <v>91</v>
      </c>
      <c r="F165" s="363" t="s">
        <v>92</v>
      </c>
      <c r="G165" s="150" t="s">
        <v>810</v>
      </c>
      <c r="H165" s="363" t="s">
        <v>92</v>
      </c>
      <c r="I165" s="150" t="s">
        <v>811</v>
      </c>
      <c r="J165" s="421" t="s">
        <v>511</v>
      </c>
      <c r="K165" s="254" t="s">
        <v>180</v>
      </c>
      <c r="L165" s="45">
        <v>0</v>
      </c>
      <c r="M165" s="254" t="s">
        <v>181</v>
      </c>
      <c r="N165" s="210">
        <v>1</v>
      </c>
      <c r="O165" s="338">
        <f>$A$9*$B$161*$C$165*$D$165*N165</f>
        <v>1.0200000000000001E-2</v>
      </c>
      <c r="P165" s="45"/>
      <c r="Q165" s="254"/>
      <c r="R165" s="211"/>
      <c r="S165" s="212"/>
      <c r="T165" s="50"/>
      <c r="U165" s="50"/>
      <c r="V165" s="47"/>
      <c r="W165" s="49"/>
    </row>
    <row r="166" spans="1:23" s="38" customFormat="1" ht="60">
      <c r="A166" s="545"/>
      <c r="B166" s="547"/>
      <c r="C166" s="552">
        <v>0.2</v>
      </c>
      <c r="D166" s="554">
        <v>1</v>
      </c>
      <c r="E166" s="555" t="s">
        <v>94</v>
      </c>
      <c r="F166" s="557" t="s">
        <v>95</v>
      </c>
      <c r="G166" s="559" t="s">
        <v>825</v>
      </c>
      <c r="H166" s="560" t="s">
        <v>95</v>
      </c>
      <c r="I166" s="356" t="s">
        <v>552</v>
      </c>
      <c r="J166" s="422" t="s">
        <v>873</v>
      </c>
      <c r="K166" s="423" t="s">
        <v>874</v>
      </c>
      <c r="L166" s="45">
        <v>22</v>
      </c>
      <c r="M166" s="254" t="s">
        <v>181</v>
      </c>
      <c r="N166" s="210">
        <v>0.5</v>
      </c>
      <c r="O166" s="338">
        <f>$A$9*$B$161*$C$166*$D$166*N166</f>
        <v>1.0200000000000001E-2</v>
      </c>
      <c r="P166" s="45"/>
      <c r="Q166" s="254"/>
      <c r="R166" s="211"/>
      <c r="S166" s="212"/>
      <c r="T166" s="50"/>
      <c r="U166" s="50"/>
      <c r="V166" s="47"/>
      <c r="W166" s="49"/>
    </row>
    <row r="167" spans="1:23" s="38" customFormat="1" ht="38.25" customHeight="1">
      <c r="A167" s="545"/>
      <c r="B167" s="547"/>
      <c r="C167" s="553"/>
      <c r="D167" s="554"/>
      <c r="E167" s="556"/>
      <c r="F167" s="558"/>
      <c r="G167" s="559"/>
      <c r="H167" s="560"/>
      <c r="I167" s="326" t="s">
        <v>551</v>
      </c>
      <c r="J167" s="421" t="s">
        <v>451</v>
      </c>
      <c r="K167" s="254" t="s">
        <v>180</v>
      </c>
      <c r="L167" s="45">
        <v>0</v>
      </c>
      <c r="M167" s="254" t="s">
        <v>181</v>
      </c>
      <c r="N167" s="321">
        <v>0.5</v>
      </c>
      <c r="O167" s="338">
        <f>$A$9*$B$161*$C$166*$D$166*N167</f>
        <v>1.0200000000000001E-2</v>
      </c>
      <c r="P167" s="45"/>
      <c r="Q167" s="254"/>
      <c r="R167" s="211"/>
      <c r="S167" s="212"/>
      <c r="T167" s="50"/>
      <c r="U167" s="50"/>
      <c r="V167" s="47"/>
      <c r="W167" s="49"/>
    </row>
    <row r="168" spans="1:23" s="38" customFormat="1" ht="63.75" customHeight="1">
      <c r="A168" s="545"/>
      <c r="B168" s="547"/>
      <c r="C168" s="120">
        <v>0.2</v>
      </c>
      <c r="D168" s="364">
        <v>1</v>
      </c>
      <c r="E168" s="146" t="s">
        <v>98</v>
      </c>
      <c r="F168" s="146" t="s">
        <v>99</v>
      </c>
      <c r="G168" s="146" t="s">
        <v>832</v>
      </c>
      <c r="H168" s="146" t="s">
        <v>517</v>
      </c>
      <c r="I168" s="385" t="s">
        <v>553</v>
      </c>
      <c r="J168" s="425" t="s">
        <v>455</v>
      </c>
      <c r="K168" s="424" t="s">
        <v>875</v>
      </c>
      <c r="L168" s="405">
        <v>1</v>
      </c>
      <c r="M168" s="66" t="s">
        <v>181</v>
      </c>
      <c r="N168" s="210">
        <v>1</v>
      </c>
      <c r="O168" s="338">
        <f>$A$9*$B$161*$C$168*$D$168*N168</f>
        <v>2.0400000000000001E-2</v>
      </c>
      <c r="P168" s="45"/>
      <c r="Q168" s="254"/>
      <c r="R168" s="211"/>
      <c r="S168" s="212"/>
      <c r="T168" s="50"/>
      <c r="U168" s="50"/>
      <c r="V168" s="47"/>
      <c r="W168" s="49"/>
    </row>
    <row r="169" spans="1:23" s="38" customFormat="1" ht="49.5" customHeight="1">
      <c r="A169" s="545"/>
      <c r="B169" s="547"/>
      <c r="C169" s="120">
        <v>0.18</v>
      </c>
      <c r="D169" s="364">
        <v>1</v>
      </c>
      <c r="E169" s="146" t="s">
        <v>100</v>
      </c>
      <c r="F169" s="146" t="s">
        <v>101</v>
      </c>
      <c r="G169" s="146" t="s">
        <v>834</v>
      </c>
      <c r="H169" s="146" t="s">
        <v>516</v>
      </c>
      <c r="I169" s="385" t="s">
        <v>836</v>
      </c>
      <c r="J169" s="425" t="s">
        <v>457</v>
      </c>
      <c r="K169" s="424" t="s">
        <v>875</v>
      </c>
      <c r="L169" s="405">
        <v>1</v>
      </c>
      <c r="M169" s="66" t="s">
        <v>181</v>
      </c>
      <c r="N169" s="210">
        <v>1</v>
      </c>
      <c r="O169" s="338">
        <f>$A$9*$B$161*$C$169*$D$169*N169</f>
        <v>1.8359999999999998E-2</v>
      </c>
      <c r="P169" s="45"/>
      <c r="Q169" s="254"/>
      <c r="R169" s="211"/>
      <c r="S169" s="212"/>
      <c r="T169" s="50"/>
      <c r="U169" s="50"/>
      <c r="V169" s="47"/>
      <c r="W169" s="49"/>
    </row>
    <row r="170" spans="1:23" s="38" customFormat="1" ht="40.5" customHeight="1">
      <c r="A170" s="545"/>
      <c r="B170" s="548"/>
      <c r="C170" s="120">
        <v>0.08</v>
      </c>
      <c r="D170" s="366">
        <v>1</v>
      </c>
      <c r="E170" s="254" t="s">
        <v>103</v>
      </c>
      <c r="F170" s="115" t="s">
        <v>104</v>
      </c>
      <c r="G170" s="254" t="s">
        <v>837</v>
      </c>
      <c r="H170" s="115" t="s">
        <v>492</v>
      </c>
      <c r="I170" s="254" t="s">
        <v>838</v>
      </c>
      <c r="J170" s="418" t="s">
        <v>515</v>
      </c>
      <c r="K170" s="419" t="s">
        <v>535</v>
      </c>
      <c r="L170" s="406"/>
      <c r="M170" s="66" t="s">
        <v>181</v>
      </c>
      <c r="N170" s="210">
        <v>1</v>
      </c>
      <c r="O170" s="338">
        <f>$A$9*$B$161*$C$170*$D$170*N170</f>
        <v>8.1599999999999989E-3</v>
      </c>
      <c r="P170" s="45"/>
      <c r="Q170" s="254"/>
      <c r="R170" s="211"/>
      <c r="S170" s="212"/>
      <c r="T170" s="50"/>
      <c r="U170" s="50"/>
      <c r="V170" s="47"/>
      <c r="W170" s="49"/>
    </row>
    <row r="171" spans="1:23" s="38" customFormat="1">
      <c r="D171" s="296"/>
      <c r="E171" s="68"/>
      <c r="F171" s="68"/>
      <c r="G171" s="264"/>
      <c r="H171" s="53"/>
      <c r="I171" s="53"/>
      <c r="J171" s="53"/>
      <c r="K171" s="265"/>
      <c r="L171" s="54"/>
      <c r="M171" s="67"/>
      <c r="N171" s="266"/>
      <c r="O171" s="338"/>
      <c r="P171" s="50"/>
      <c r="Q171" s="50"/>
      <c r="R171" s="47"/>
      <c r="S171" s="349"/>
      <c r="T171" s="50"/>
      <c r="U171" s="50"/>
      <c r="V171" s="47"/>
      <c r="W171" s="49"/>
    </row>
    <row r="172" spans="1:23" s="38" customFormat="1" ht="21" customHeight="1">
      <c r="A172" s="659"/>
      <c r="B172" s="659"/>
      <c r="C172" s="659"/>
      <c r="D172" s="660"/>
      <c r="E172" s="380" t="s">
        <v>202</v>
      </c>
      <c r="F172" s="661" t="s">
        <v>203</v>
      </c>
      <c r="G172" s="611"/>
      <c r="H172" s="611"/>
      <c r="I172" s="611"/>
      <c r="J172" s="611"/>
      <c r="K172" s="611"/>
      <c r="L172" s="611"/>
      <c r="M172" s="612"/>
      <c r="N172" s="267"/>
      <c r="O172" s="341"/>
      <c r="P172" s="268"/>
      <c r="Q172" s="268"/>
      <c r="R172" s="288"/>
      <c r="S172" s="350"/>
      <c r="T172" s="289"/>
      <c r="U172" s="268"/>
      <c r="V172" s="270"/>
      <c r="W172" s="269"/>
    </row>
    <row r="173" spans="1:23" s="38" customFormat="1" ht="42.75" customHeight="1">
      <c r="A173" s="650">
        <v>0.15</v>
      </c>
      <c r="B173" s="125">
        <v>0.7</v>
      </c>
      <c r="C173" s="120">
        <v>1</v>
      </c>
      <c r="D173" s="122">
        <v>1</v>
      </c>
      <c r="E173" s="149" t="s">
        <v>844</v>
      </c>
      <c r="F173" s="115" t="s">
        <v>204</v>
      </c>
      <c r="G173" s="149" t="s">
        <v>847</v>
      </c>
      <c r="H173" s="115" t="s">
        <v>204</v>
      </c>
      <c r="I173" s="149" t="s">
        <v>849</v>
      </c>
      <c r="J173" s="115" t="s">
        <v>204</v>
      </c>
      <c r="K173" s="263"/>
      <c r="L173" s="45"/>
      <c r="M173" s="66" t="s">
        <v>181</v>
      </c>
      <c r="N173" s="210">
        <v>1</v>
      </c>
      <c r="O173" s="338">
        <f>$A$173*$B$173*$C$173*$D$173*N173</f>
        <v>0.105</v>
      </c>
      <c r="P173" s="45"/>
      <c r="Q173" s="50"/>
      <c r="R173" s="211"/>
      <c r="S173" s="346"/>
      <c r="T173" s="50"/>
      <c r="U173" s="50"/>
      <c r="V173" s="47"/>
      <c r="W173" s="49"/>
    </row>
    <row r="174" spans="1:23" s="38" customFormat="1" ht="41.25" customHeight="1">
      <c r="A174" s="651"/>
      <c r="B174" s="125">
        <v>0.3</v>
      </c>
      <c r="C174" s="120">
        <v>1</v>
      </c>
      <c r="D174" s="122">
        <v>1</v>
      </c>
      <c r="E174" s="215" t="s">
        <v>845</v>
      </c>
      <c r="F174" s="115" t="s">
        <v>205</v>
      </c>
      <c r="G174" s="215" t="s">
        <v>843</v>
      </c>
      <c r="H174" s="115" t="s">
        <v>205</v>
      </c>
      <c r="I174" s="215" t="s">
        <v>850</v>
      </c>
      <c r="J174" s="115" t="s">
        <v>205</v>
      </c>
      <c r="K174" s="263"/>
      <c r="L174" s="45"/>
      <c r="M174" s="66" t="s">
        <v>181</v>
      </c>
      <c r="N174" s="210">
        <v>1</v>
      </c>
      <c r="O174" s="338">
        <f>$A$173*$B$174*$C$174*$D$174*N174</f>
        <v>4.4999999999999998E-2</v>
      </c>
      <c r="P174" s="45"/>
      <c r="Q174" s="50"/>
      <c r="R174" s="211"/>
      <c r="S174" s="346"/>
      <c r="T174" s="50"/>
      <c r="U174" s="50"/>
      <c r="V174" s="47"/>
      <c r="W174" s="49"/>
    </row>
    <row r="175" spans="1:23" s="38" customFormat="1" ht="18.600000000000001" customHeight="1">
      <c r="E175" s="271" t="s">
        <v>68</v>
      </c>
      <c r="F175" s="652" t="s">
        <v>206</v>
      </c>
      <c r="G175" s="653"/>
      <c r="H175" s="653"/>
      <c r="I175" s="653"/>
      <c r="J175" s="653"/>
      <c r="K175" s="653"/>
      <c r="L175" s="653"/>
      <c r="M175" s="654"/>
      <c r="N175" s="267"/>
      <c r="O175" s="267"/>
      <c r="P175" s="268"/>
      <c r="Q175" s="268"/>
      <c r="R175" s="270"/>
      <c r="S175" s="351"/>
      <c r="T175" s="268"/>
      <c r="U175" s="268"/>
      <c r="V175" s="270"/>
      <c r="W175" s="272"/>
    </row>
    <row r="176" spans="1:23" s="38" customFormat="1" ht="62.25" customHeight="1">
      <c r="E176" s="149" t="s">
        <v>18</v>
      </c>
      <c r="F176" s="131" t="s">
        <v>493</v>
      </c>
      <c r="G176" s="149" t="s">
        <v>568</v>
      </c>
      <c r="H176" s="131" t="s">
        <v>493</v>
      </c>
      <c r="I176" s="149" t="s">
        <v>569</v>
      </c>
      <c r="J176" s="131" t="s">
        <v>493</v>
      </c>
      <c r="K176" s="263" t="s">
        <v>867</v>
      </c>
      <c r="L176" s="45">
        <v>0</v>
      </c>
      <c r="M176" s="66" t="s">
        <v>181</v>
      </c>
      <c r="N176" s="210">
        <v>1</v>
      </c>
      <c r="O176" s="210"/>
      <c r="P176" s="45"/>
      <c r="Q176" s="50"/>
      <c r="R176" s="45"/>
      <c r="S176" s="352"/>
      <c r="T176" s="50"/>
      <c r="U176" s="50"/>
      <c r="V176" s="131"/>
      <c r="W176" s="56"/>
    </row>
    <row r="177" spans="5:24" s="38" customFormat="1" ht="62.25" customHeight="1">
      <c r="E177" s="215" t="s">
        <v>846</v>
      </c>
      <c r="F177" s="131" t="s">
        <v>494</v>
      </c>
      <c r="G177" s="215" t="s">
        <v>848</v>
      </c>
      <c r="H177" s="131" t="s">
        <v>494</v>
      </c>
      <c r="I177" s="215" t="s">
        <v>851</v>
      </c>
      <c r="J177" s="131" t="s">
        <v>494</v>
      </c>
      <c r="K177" s="382" t="s">
        <v>867</v>
      </c>
      <c r="L177" s="45">
        <v>0</v>
      </c>
      <c r="M177" s="66" t="s">
        <v>181</v>
      </c>
      <c r="N177" s="210">
        <v>1</v>
      </c>
      <c r="O177" s="210"/>
      <c r="P177" s="45"/>
      <c r="Q177" s="50"/>
      <c r="R177" s="45"/>
      <c r="S177" s="352"/>
      <c r="T177" s="50"/>
      <c r="U177" s="50"/>
      <c r="V177" s="131"/>
      <c r="W177" s="56"/>
    </row>
    <row r="178" spans="5:24" s="273" customFormat="1" ht="36.950000000000003" customHeight="1">
      <c r="E178" s="668" t="s">
        <v>207</v>
      </c>
      <c r="F178" s="669"/>
      <c r="G178" s="669"/>
      <c r="H178" s="669"/>
      <c r="I178" s="669"/>
      <c r="J178" s="669"/>
      <c r="K178" s="669"/>
      <c r="L178" s="669"/>
      <c r="M178" s="669"/>
      <c r="N178" s="669"/>
      <c r="O178" s="669"/>
      <c r="P178" s="669"/>
      <c r="Q178" s="669"/>
      <c r="R178" s="670"/>
      <c r="S178" s="426">
        <f>SUM(S10+S38+S161+S172)</f>
        <v>0</v>
      </c>
      <c r="T178" s="274"/>
      <c r="U178" s="274"/>
      <c r="V178" s="275"/>
      <c r="W178" s="276"/>
    </row>
    <row r="179" spans="5:24">
      <c r="E179" s="665" t="s">
        <v>495</v>
      </c>
      <c r="F179" s="666"/>
      <c r="G179" s="666"/>
      <c r="H179" s="666"/>
      <c r="I179" s="666"/>
      <c r="J179" s="666"/>
      <c r="K179" s="666"/>
      <c r="L179" s="666"/>
      <c r="M179" s="666"/>
      <c r="N179" s="666"/>
      <c r="O179" s="666"/>
      <c r="P179" s="666"/>
      <c r="Q179" s="666"/>
      <c r="R179" s="667"/>
      <c r="S179" s="353"/>
      <c r="T179" s="305"/>
      <c r="U179" s="305"/>
      <c r="V179" s="305"/>
      <c r="W179" s="305"/>
    </row>
    <row r="180" spans="5:24" ht="17.25" customHeight="1">
      <c r="E180" s="68"/>
      <c r="F180" s="68"/>
      <c r="G180" s="277"/>
      <c r="H180" s="145"/>
      <c r="I180" s="145"/>
      <c r="J180" s="145"/>
      <c r="K180" s="30"/>
      <c r="L180" s="278"/>
      <c r="M180" s="69"/>
      <c r="N180" s="279"/>
      <c r="O180" s="279"/>
      <c r="P180" s="141"/>
      <c r="Q180" s="141"/>
      <c r="R180" s="142"/>
    </row>
    <row r="181" spans="5:24" s="72" customFormat="1">
      <c r="E181" s="57"/>
      <c r="F181" s="57"/>
      <c r="G181" s="57"/>
      <c r="H181" s="113" t="s">
        <v>214</v>
      </c>
      <c r="I181" s="113"/>
      <c r="J181" s="113"/>
      <c r="K181" s="71"/>
      <c r="N181" s="655" t="s">
        <v>215</v>
      </c>
      <c r="O181" s="655"/>
      <c r="P181" s="655"/>
      <c r="Q181" s="655"/>
      <c r="R181" s="655"/>
      <c r="S181" s="655"/>
      <c r="T181" s="655"/>
      <c r="U181" s="112"/>
      <c r="V181" s="65"/>
      <c r="W181" s="65"/>
      <c r="X181" s="65"/>
    </row>
    <row r="182" spans="5:24">
      <c r="E182" s="68"/>
      <c r="F182" s="68"/>
      <c r="G182" s="277"/>
      <c r="H182" s="145"/>
      <c r="I182" s="145"/>
      <c r="J182" s="145"/>
      <c r="K182" s="30"/>
      <c r="L182" s="278"/>
      <c r="M182" s="69"/>
      <c r="N182" s="279"/>
      <c r="O182" s="279"/>
      <c r="P182" s="141"/>
      <c r="Q182" s="141"/>
      <c r="R182" s="142"/>
    </row>
    <row r="183" spans="5:24">
      <c r="E183" s="68"/>
      <c r="F183" s="68"/>
      <c r="G183" s="277"/>
      <c r="H183" s="145"/>
      <c r="I183" s="145"/>
      <c r="J183" s="145"/>
      <c r="K183" s="30"/>
      <c r="L183" s="278"/>
      <c r="M183" s="69"/>
      <c r="N183" s="279"/>
      <c r="O183" s="279"/>
      <c r="P183" s="141"/>
      <c r="Q183" s="141"/>
      <c r="R183" s="142"/>
    </row>
  </sheetData>
  <mergeCells count="286">
    <mergeCell ref="G111:G114"/>
    <mergeCell ref="H111:H114"/>
    <mergeCell ref="I111:I114"/>
    <mergeCell ref="J111:J114"/>
    <mergeCell ref="G96:G98"/>
    <mergeCell ref="H96:H98"/>
    <mergeCell ref="I96:I98"/>
    <mergeCell ref="J96:J98"/>
    <mergeCell ref="G99:G103"/>
    <mergeCell ref="H99:H103"/>
    <mergeCell ref="I99:I103"/>
    <mergeCell ref="J99:J103"/>
    <mergeCell ref="E179:R179"/>
    <mergeCell ref="G154:G155"/>
    <mergeCell ref="H154:H155"/>
    <mergeCell ref="G156:G157"/>
    <mergeCell ref="H156:H157"/>
    <mergeCell ref="I154:I155"/>
    <mergeCell ref="J154:J155"/>
    <mergeCell ref="I156:I157"/>
    <mergeCell ref="J156:J157"/>
    <mergeCell ref="E156:E157"/>
    <mergeCell ref="E178:R178"/>
    <mergeCell ref="G88:G93"/>
    <mergeCell ref="H88:H93"/>
    <mergeCell ref="I88:I93"/>
    <mergeCell ref="J88:J93"/>
    <mergeCell ref="G94:G95"/>
    <mergeCell ref="H94:H95"/>
    <mergeCell ref="I94:I95"/>
    <mergeCell ref="J94:J95"/>
    <mergeCell ref="G75:G78"/>
    <mergeCell ref="H75:H78"/>
    <mergeCell ref="I75:I78"/>
    <mergeCell ref="J75:J78"/>
    <mergeCell ref="G80:G83"/>
    <mergeCell ref="H80:H83"/>
    <mergeCell ref="I80:I83"/>
    <mergeCell ref="J80:J83"/>
    <mergeCell ref="F79:M79"/>
    <mergeCell ref="I72:I74"/>
    <mergeCell ref="J72:J74"/>
    <mergeCell ref="G61:G64"/>
    <mergeCell ref="H61:H64"/>
    <mergeCell ref="I61:I64"/>
    <mergeCell ref="J61:J64"/>
    <mergeCell ref="G65:G68"/>
    <mergeCell ref="H65:H68"/>
    <mergeCell ref="I65:I68"/>
    <mergeCell ref="J65:J68"/>
    <mergeCell ref="A173:A174"/>
    <mergeCell ref="F175:M175"/>
    <mergeCell ref="N181:T181"/>
    <mergeCell ref="G48:G50"/>
    <mergeCell ref="H48:H50"/>
    <mergeCell ref="I48:I50"/>
    <mergeCell ref="J48:J50"/>
    <mergeCell ref="G51:G53"/>
    <mergeCell ref="H51:H53"/>
    <mergeCell ref="I51:I53"/>
    <mergeCell ref="C158:C159"/>
    <mergeCell ref="F158:M158"/>
    <mergeCell ref="A172:D172"/>
    <mergeCell ref="F172:M172"/>
    <mergeCell ref="B38:B159"/>
    <mergeCell ref="F38:M38"/>
    <mergeCell ref="C145:C148"/>
    <mergeCell ref="G42:G45"/>
    <mergeCell ref="G69:G71"/>
    <mergeCell ref="H69:H71"/>
    <mergeCell ref="I69:I71"/>
    <mergeCell ref="J69:J71"/>
    <mergeCell ref="G72:G74"/>
    <mergeCell ref="H72:H74"/>
    <mergeCell ref="C79:C86"/>
    <mergeCell ref="H42:H45"/>
    <mergeCell ref="F145:M145"/>
    <mergeCell ref="C149:C152"/>
    <mergeCell ref="F149:M149"/>
    <mergeCell ref="C153:C157"/>
    <mergeCell ref="F153:M153"/>
    <mergeCell ref="D154:D155"/>
    <mergeCell ref="E154:E155"/>
    <mergeCell ref="F154:F155"/>
    <mergeCell ref="D156:D157"/>
    <mergeCell ref="F156:F157"/>
    <mergeCell ref="C136:C144"/>
    <mergeCell ref="F136:M136"/>
    <mergeCell ref="D141:D144"/>
    <mergeCell ref="E141:E144"/>
    <mergeCell ref="F141:F144"/>
    <mergeCell ref="G141:G144"/>
    <mergeCell ref="H141:H144"/>
    <mergeCell ref="J137:J138"/>
    <mergeCell ref="I141:I144"/>
    <mergeCell ref="J141:J144"/>
    <mergeCell ref="C128:C129"/>
    <mergeCell ref="F128:M128"/>
    <mergeCell ref="C130:C135"/>
    <mergeCell ref="F130:M130"/>
    <mergeCell ref="H132:H135"/>
    <mergeCell ref="G132:G135"/>
    <mergeCell ref="E132:E135"/>
    <mergeCell ref="C124:C127"/>
    <mergeCell ref="F124:M124"/>
    <mergeCell ref="D125:D126"/>
    <mergeCell ref="E125:E126"/>
    <mergeCell ref="F125:F126"/>
    <mergeCell ref="G125:G126"/>
    <mergeCell ref="H125:H126"/>
    <mergeCell ref="I125:I126"/>
    <mergeCell ref="J125:J126"/>
    <mergeCell ref="I133:I135"/>
    <mergeCell ref="J133:J135"/>
    <mergeCell ref="C121:C123"/>
    <mergeCell ref="F121:M121"/>
    <mergeCell ref="J115:J118"/>
    <mergeCell ref="G119:G120"/>
    <mergeCell ref="H119:H120"/>
    <mergeCell ref="I119:I120"/>
    <mergeCell ref="C104:C120"/>
    <mergeCell ref="F104:M104"/>
    <mergeCell ref="D105:D109"/>
    <mergeCell ref="E105:E109"/>
    <mergeCell ref="F105:F109"/>
    <mergeCell ref="D111:D114"/>
    <mergeCell ref="E111:E114"/>
    <mergeCell ref="F111:F114"/>
    <mergeCell ref="D115:D118"/>
    <mergeCell ref="E115:E118"/>
    <mergeCell ref="G115:G118"/>
    <mergeCell ref="H115:H118"/>
    <mergeCell ref="I115:I118"/>
    <mergeCell ref="J119:J120"/>
    <mergeCell ref="G105:G109"/>
    <mergeCell ref="H105:H109"/>
    <mergeCell ref="I105:I109"/>
    <mergeCell ref="J105:J109"/>
    <mergeCell ref="D99:D103"/>
    <mergeCell ref="E99:E103"/>
    <mergeCell ref="F99:F103"/>
    <mergeCell ref="D80:D83"/>
    <mergeCell ref="E80:E83"/>
    <mergeCell ref="F80:F83"/>
    <mergeCell ref="F115:F118"/>
    <mergeCell ref="D119:D120"/>
    <mergeCell ref="E119:E120"/>
    <mergeCell ref="F119:F120"/>
    <mergeCell ref="F61:F64"/>
    <mergeCell ref="D65:D68"/>
    <mergeCell ref="E65:E68"/>
    <mergeCell ref="F65:F68"/>
    <mergeCell ref="D69:D71"/>
    <mergeCell ref="E69:E71"/>
    <mergeCell ref="F94:F95"/>
    <mergeCell ref="D96:D98"/>
    <mergeCell ref="E96:E98"/>
    <mergeCell ref="F96:F98"/>
    <mergeCell ref="C56:C59"/>
    <mergeCell ref="F56:M56"/>
    <mergeCell ref="I54:I55"/>
    <mergeCell ref="J54:J55"/>
    <mergeCell ref="H54:H55"/>
    <mergeCell ref="G54:G55"/>
    <mergeCell ref="C87:C103"/>
    <mergeCell ref="F87:M87"/>
    <mergeCell ref="D88:D93"/>
    <mergeCell ref="E88:E93"/>
    <mergeCell ref="F88:F93"/>
    <mergeCell ref="D94:D95"/>
    <mergeCell ref="E94:E95"/>
    <mergeCell ref="F69:F71"/>
    <mergeCell ref="D72:D74"/>
    <mergeCell ref="E72:E74"/>
    <mergeCell ref="F72:F74"/>
    <mergeCell ref="D75:D78"/>
    <mergeCell ref="E75:E78"/>
    <mergeCell ref="F75:F78"/>
    <mergeCell ref="C60:C78"/>
    <mergeCell ref="F60:M60"/>
    <mergeCell ref="D61:D64"/>
    <mergeCell ref="E61:E64"/>
    <mergeCell ref="C40:C55"/>
    <mergeCell ref="F40:M40"/>
    <mergeCell ref="D42:D45"/>
    <mergeCell ref="J51:J53"/>
    <mergeCell ref="E42:E45"/>
    <mergeCell ref="F46:F47"/>
    <mergeCell ref="F51:F53"/>
    <mergeCell ref="D54:D55"/>
    <mergeCell ref="E54:E55"/>
    <mergeCell ref="F54:F55"/>
    <mergeCell ref="I42:I45"/>
    <mergeCell ref="J42:J45"/>
    <mergeCell ref="G46:G47"/>
    <mergeCell ref="H46:H47"/>
    <mergeCell ref="I46:I47"/>
    <mergeCell ref="J46:J47"/>
    <mergeCell ref="D51:D53"/>
    <mergeCell ref="F42:F45"/>
    <mergeCell ref="D46:D47"/>
    <mergeCell ref="E46:E47"/>
    <mergeCell ref="D48:D50"/>
    <mergeCell ref="E48:E50"/>
    <mergeCell ref="F48:F50"/>
    <mergeCell ref="E51:E53"/>
    <mergeCell ref="H26:H27"/>
    <mergeCell ref="J30:J32"/>
    <mergeCell ref="F20:F22"/>
    <mergeCell ref="I30:I32"/>
    <mergeCell ref="D23:D24"/>
    <mergeCell ref="C34:C36"/>
    <mergeCell ref="F34:M34"/>
    <mergeCell ref="E35:E36"/>
    <mergeCell ref="F35:F36"/>
    <mergeCell ref="G26:G27"/>
    <mergeCell ref="B9:D9"/>
    <mergeCell ref="F9:M9"/>
    <mergeCell ref="B10:B36"/>
    <mergeCell ref="F10:M10"/>
    <mergeCell ref="C11:C16"/>
    <mergeCell ref="F11:M11"/>
    <mergeCell ref="D12:D13"/>
    <mergeCell ref="E12:E13"/>
    <mergeCell ref="F12:F13"/>
    <mergeCell ref="D15:D16"/>
    <mergeCell ref="I19:K19"/>
    <mergeCell ref="E23:E24"/>
    <mergeCell ref="F23:F24"/>
    <mergeCell ref="D25:D28"/>
    <mergeCell ref="E25:E28"/>
    <mergeCell ref="F25:F28"/>
    <mergeCell ref="D30:D33"/>
    <mergeCell ref="E30:E33"/>
    <mergeCell ref="F30:F33"/>
    <mergeCell ref="E15:E16"/>
    <mergeCell ref="F15:F16"/>
    <mergeCell ref="F17:M17"/>
    <mergeCell ref="G30:G32"/>
    <mergeCell ref="H30:H32"/>
    <mergeCell ref="A1:H2"/>
    <mergeCell ref="S1:W1"/>
    <mergeCell ref="I2:J2"/>
    <mergeCell ref="K2:N2"/>
    <mergeCell ref="P2:R2"/>
    <mergeCell ref="S2:V2"/>
    <mergeCell ref="I1:R1"/>
    <mergeCell ref="E3:E6"/>
    <mergeCell ref="F3:F6"/>
    <mergeCell ref="N3:N6"/>
    <mergeCell ref="P3:W4"/>
    <mergeCell ref="K4:K6"/>
    <mergeCell ref="L4:L6"/>
    <mergeCell ref="P5:S5"/>
    <mergeCell ref="O3:O6"/>
    <mergeCell ref="T5:W5"/>
    <mergeCell ref="G3:G6"/>
    <mergeCell ref="H3:H6"/>
    <mergeCell ref="K3:L3"/>
    <mergeCell ref="I3:I6"/>
    <mergeCell ref="J3:J6"/>
    <mergeCell ref="M3:M6"/>
    <mergeCell ref="G137:G139"/>
    <mergeCell ref="H137:H139"/>
    <mergeCell ref="A3:A6"/>
    <mergeCell ref="B3:B6"/>
    <mergeCell ref="F132:F133"/>
    <mergeCell ref="D132:D135"/>
    <mergeCell ref="D137:D139"/>
    <mergeCell ref="E137:E139"/>
    <mergeCell ref="F137:F139"/>
    <mergeCell ref="C3:C6"/>
    <mergeCell ref="A9:A170"/>
    <mergeCell ref="B161:B170"/>
    <mergeCell ref="F161:M161"/>
    <mergeCell ref="C166:C167"/>
    <mergeCell ref="D166:D167"/>
    <mergeCell ref="E166:E167"/>
    <mergeCell ref="F166:F167"/>
    <mergeCell ref="G166:G167"/>
    <mergeCell ref="H166:H167"/>
    <mergeCell ref="D3:D6"/>
    <mergeCell ref="C19:C33"/>
    <mergeCell ref="F19:H19"/>
    <mergeCell ref="D20:D22"/>
    <mergeCell ref="E20:E22"/>
  </mergeCells>
  <printOptions horizontalCentered="1"/>
  <pageMargins left="0.35433070866141736" right="0.35433070866141736" top="0.39370078740157483" bottom="0.39370078740157483" header="0.31496062992125984" footer="0.31496062992125984"/>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BSC DL VĂN YEN </vt:lpstr>
      <vt:lpstr>MTCN- DL VĂN YEN</vt:lpstr>
      <vt:lpstr> KPI GIAM DOC</vt:lpstr>
    </vt:vector>
  </TitlesOfParts>
  <Company>FTU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2018-05-21T14:29:44Z</cp:lastPrinted>
  <dcterms:created xsi:type="dcterms:W3CDTF">2016-11-18T02:13:24Z</dcterms:created>
  <dcterms:modified xsi:type="dcterms:W3CDTF">2018-07-07T08:32:20Z</dcterms:modified>
</cp:coreProperties>
</file>